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USUARIO\Desktop\"/>
    </mc:Choice>
  </mc:AlternateContent>
  <xr:revisionPtr revIDLastSave="0" documentId="8_{FE2626A9-9273-4A54-A8FC-93124836FB91}" xr6:coauthVersionLast="47" xr6:coauthVersionMax="47" xr10:uidLastSave="{00000000-0000-0000-0000-000000000000}"/>
  <bookViews>
    <workbookView xWindow="-120" yWindow="-120" windowWidth="29040" windowHeight="17640" xr2:uid="{00000000-000D-0000-FFFF-FFFF00000000}"/>
  </bookViews>
  <sheets>
    <sheet name="MATRIZ 2024" sheetId="1" r:id="rId1"/>
    <sheet name="AAeIA" sheetId="2" state="hidden" r:id="rId2"/>
    <sheet name="VALORACIÓN " sheetId="3" state="hidden" r:id="rId3"/>
    <sheet name="ESCALAS " sheetId="4" state="hidden" r:id="rId4"/>
  </sheets>
  <externalReferences>
    <externalReference r:id="rId5"/>
  </externalReferences>
  <definedNames>
    <definedName name="_xlnm._FilterDatabase" localSheetId="0" hidden="1">'MATRIZ 2024'!$A$9:$X$250</definedName>
    <definedName name="Aspecto_Ambiental">[1]AAeIA!$B$4:$B$35</definedName>
    <definedName name="Consumo_de_trapos" localSheetId="0">[1]AAeIA!#REF!</definedName>
    <definedName name="Consumo_de_trapos">[1]AAeIA!#REF!</definedName>
    <definedName name="Emisión_de_gases_y_vapores_diferentes_a_los_de_combustión">[1]AAeIA!#REF!</definedName>
    <definedName name="Procesos">'[1]LISTA PROCESOS'!$C$4:$C$23</definedName>
    <definedName name="PROCESOS_DE_TERCEROS">'[1]LISTA PROCESOS'!$C$105:$C$110</definedName>
    <definedName name="Sistema">'[1]LISTA PROCESOS'!$B$4:$B$6</definedName>
    <definedName name="_xlnm.Print_Titles" localSheetId="0">'MATRIZ 2024'!$1:$9</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1" i="1" l="1"/>
  <c r="O209" i="1"/>
  <c r="O204" i="1"/>
  <c r="O195" i="1"/>
  <c r="O174" i="1"/>
  <c r="O156" i="1"/>
  <c r="O151" i="1"/>
  <c r="O148" i="1"/>
  <c r="O140" i="1"/>
  <c r="O136" i="1"/>
  <c r="O129" i="1"/>
  <c r="O122" i="1"/>
  <c r="O116" i="1"/>
  <c r="O104" i="1"/>
  <c r="O98" i="1"/>
  <c r="O90" i="1"/>
  <c r="O78" i="1"/>
  <c r="O71" i="1"/>
  <c r="O62" i="1"/>
  <c r="O53" i="1"/>
  <c r="O46" i="1"/>
  <c r="O39" i="1"/>
  <c r="O27" i="1"/>
  <c r="O23" i="1"/>
  <c r="O10" i="1"/>
  <c r="G58" i="1"/>
  <c r="G59" i="1"/>
  <c r="G60" i="1"/>
  <c r="G61" i="1"/>
  <c r="G62" i="1"/>
  <c r="G64" i="1"/>
  <c r="G65" i="1"/>
  <c r="G66" i="1"/>
  <c r="G67" i="1"/>
  <c r="G69" i="1"/>
  <c r="G70" i="1"/>
  <c r="G71" i="1"/>
  <c r="G72" i="1"/>
  <c r="G74" i="1"/>
  <c r="G75" i="1"/>
  <c r="G76" i="1"/>
  <c r="G77" i="1"/>
  <c r="G78" i="1"/>
  <c r="G79" i="1"/>
  <c r="G80" i="1"/>
  <c r="G81" i="1"/>
  <c r="G83" i="1"/>
  <c r="G84" i="1"/>
  <c r="G85" i="1"/>
  <c r="G86" i="1"/>
  <c r="G87" i="1"/>
  <c r="G88" i="1"/>
  <c r="G89" i="1"/>
  <c r="G90" i="1"/>
  <c r="G92" i="1"/>
  <c r="G93" i="1"/>
  <c r="G94" i="1"/>
  <c r="G95" i="1"/>
  <c r="G96" i="1"/>
  <c r="G97" i="1"/>
  <c r="G98" i="1"/>
  <c r="G99" i="1"/>
  <c r="G101" i="1"/>
  <c r="G102" i="1"/>
  <c r="G103" i="1"/>
  <c r="G104" i="1"/>
  <c r="G105" i="1"/>
  <c r="G106" i="1"/>
  <c r="G107"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8" i="1"/>
  <c r="G149" i="1"/>
  <c r="G150" i="1"/>
  <c r="G151" i="1"/>
  <c r="G152" i="1"/>
  <c r="G153" i="1"/>
  <c r="G154" i="1"/>
  <c r="G155" i="1"/>
  <c r="G156" i="1"/>
  <c r="G157" i="1"/>
  <c r="G158" i="1"/>
  <c r="G159" i="1"/>
  <c r="G160" i="1"/>
  <c r="G161" i="1"/>
  <c r="G162" i="1"/>
  <c r="G163" i="1"/>
  <c r="G164" i="1"/>
  <c r="G165" i="1"/>
  <c r="G167" i="1"/>
  <c r="G168" i="1"/>
  <c r="G169" i="1"/>
  <c r="G170" i="1"/>
  <c r="G171" i="1"/>
  <c r="G172" i="1"/>
  <c r="G173" i="1"/>
  <c r="G174" i="1"/>
  <c r="G175" i="1"/>
  <c r="G176" i="1"/>
  <c r="G177" i="1"/>
  <c r="G178" i="1"/>
  <c r="G179" i="1"/>
  <c r="G180" i="1"/>
  <c r="G181" i="1"/>
  <c r="G183" i="1"/>
  <c r="G184" i="1"/>
  <c r="G185" i="1"/>
  <c r="G186" i="1"/>
  <c r="G187" i="1"/>
  <c r="G189" i="1"/>
  <c r="G190" i="1"/>
  <c r="G191" i="1"/>
  <c r="G192" i="1"/>
  <c r="G193" i="1"/>
  <c r="G194" i="1"/>
  <c r="G195" i="1"/>
  <c r="G198" i="1"/>
  <c r="G199" i="1"/>
  <c r="G200" i="1"/>
  <c r="G201" i="1"/>
  <c r="G202" i="1"/>
  <c r="G203" i="1"/>
  <c r="G204" i="1"/>
  <c r="G205" i="1"/>
  <c r="G206" i="1"/>
  <c r="G207" i="1"/>
  <c r="G208" i="1"/>
  <c r="G209" i="1"/>
  <c r="G210" i="1"/>
  <c r="G211" i="1"/>
  <c r="G212" i="1"/>
  <c r="G213" i="1"/>
  <c r="G214" i="1"/>
  <c r="G215" i="1"/>
  <c r="G216" i="1"/>
  <c r="G219" i="1"/>
  <c r="G220" i="1"/>
  <c r="G221" i="1"/>
  <c r="G222" i="1"/>
  <c r="G223" i="1"/>
  <c r="G224" i="1"/>
  <c r="G225" i="1"/>
  <c r="G228" i="1"/>
  <c r="G229" i="1"/>
  <c r="G230" i="1"/>
  <c r="G231" i="1"/>
  <c r="G234" i="1"/>
  <c r="G235" i="1"/>
  <c r="G236" i="1"/>
  <c r="G237" i="1"/>
  <c r="G238" i="1"/>
  <c r="G239" i="1"/>
  <c r="G240" i="1"/>
  <c r="G242" i="1"/>
  <c r="G243" i="1"/>
  <c r="G244" i="1"/>
  <c r="G245" i="1"/>
  <c r="G246" i="1"/>
  <c r="G247" i="1"/>
  <c r="G248" i="1"/>
  <c r="G249" i="1"/>
  <c r="G25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7" i="1"/>
  <c r="G10" i="1"/>
  <c r="O14" i="1"/>
  <c r="I12" i="1"/>
  <c r="L12" i="1"/>
  <c r="O12" i="1"/>
  <c r="T12" i="1"/>
  <c r="U12" i="1"/>
  <c r="I11" i="1"/>
  <c r="L11" i="1"/>
  <c r="O11" i="1"/>
  <c r="T11" i="1"/>
  <c r="U11" i="1"/>
  <c r="I13" i="1"/>
  <c r="L13" i="1"/>
  <c r="O13" i="1"/>
  <c r="T13" i="1"/>
  <c r="U13" i="1"/>
  <c r="I14" i="1"/>
  <c r="L14" i="1"/>
  <c r="T14" i="1"/>
  <c r="U14" i="1"/>
  <c r="I15" i="1"/>
  <c r="L15" i="1"/>
  <c r="O15" i="1"/>
  <c r="T15" i="1"/>
  <c r="U15" i="1"/>
  <c r="I16" i="1"/>
  <c r="L16" i="1"/>
  <c r="O16" i="1"/>
  <c r="T16" i="1"/>
  <c r="U16" i="1"/>
  <c r="I17" i="1"/>
  <c r="L17" i="1"/>
  <c r="O17" i="1"/>
  <c r="T17" i="1"/>
  <c r="U17" i="1"/>
  <c r="I18" i="1"/>
  <c r="L18" i="1"/>
  <c r="O18" i="1"/>
  <c r="T18" i="1"/>
  <c r="U18" i="1"/>
  <c r="I19" i="1"/>
  <c r="L19" i="1"/>
  <c r="O19" i="1"/>
  <c r="T19" i="1"/>
  <c r="U19" i="1"/>
  <c r="I20" i="1"/>
  <c r="L20" i="1"/>
  <c r="O20" i="1"/>
  <c r="T20" i="1"/>
  <c r="U20" i="1"/>
  <c r="I21" i="1"/>
  <c r="L21" i="1"/>
  <c r="O21" i="1"/>
  <c r="T21" i="1"/>
  <c r="U21" i="1"/>
  <c r="I22" i="1"/>
  <c r="L22" i="1"/>
  <c r="O22" i="1"/>
  <c r="T22" i="1"/>
  <c r="U22" i="1"/>
  <c r="I23" i="1"/>
  <c r="L23" i="1"/>
  <c r="T23" i="1"/>
  <c r="U23" i="1"/>
  <c r="I24" i="1"/>
  <c r="L24" i="1"/>
  <c r="O24" i="1"/>
  <c r="T24" i="1"/>
  <c r="U24" i="1"/>
  <c r="I25" i="1"/>
  <c r="L25" i="1"/>
  <c r="O25" i="1"/>
  <c r="T25" i="1"/>
  <c r="U25" i="1"/>
  <c r="I26" i="1"/>
  <c r="L26" i="1"/>
  <c r="O26" i="1"/>
  <c r="T26" i="1"/>
  <c r="U26" i="1"/>
  <c r="I27" i="1"/>
  <c r="L27" i="1"/>
  <c r="T27" i="1"/>
  <c r="U27" i="1"/>
  <c r="I28" i="1"/>
  <c r="L28" i="1"/>
  <c r="O28" i="1"/>
  <c r="T28" i="1"/>
  <c r="U28" i="1"/>
  <c r="I29" i="1"/>
  <c r="L29" i="1"/>
  <c r="O29" i="1"/>
  <c r="T29" i="1"/>
  <c r="U29" i="1"/>
  <c r="I30" i="1"/>
  <c r="L30" i="1"/>
  <c r="O30" i="1"/>
  <c r="T30" i="1"/>
  <c r="U30" i="1"/>
  <c r="I31" i="1"/>
  <c r="L31" i="1"/>
  <c r="O31" i="1"/>
  <c r="T31" i="1"/>
  <c r="U31" i="1"/>
  <c r="I32" i="1"/>
  <c r="L32" i="1"/>
  <c r="O32" i="1"/>
  <c r="T32" i="1"/>
  <c r="U32" i="1"/>
  <c r="I33" i="1"/>
  <c r="L33" i="1"/>
  <c r="O33" i="1"/>
  <c r="T33" i="1"/>
  <c r="U33" i="1"/>
  <c r="I34" i="1"/>
  <c r="L34" i="1"/>
  <c r="O34" i="1"/>
  <c r="T34" i="1"/>
  <c r="U34" i="1"/>
  <c r="I35" i="1"/>
  <c r="L35" i="1"/>
  <c r="O35" i="1"/>
  <c r="T35" i="1"/>
  <c r="U35" i="1"/>
  <c r="I36" i="1"/>
  <c r="L36" i="1"/>
  <c r="O36" i="1"/>
  <c r="T36" i="1"/>
  <c r="U36" i="1"/>
  <c r="I37" i="1"/>
  <c r="L37" i="1"/>
  <c r="O37" i="1"/>
  <c r="T37" i="1"/>
  <c r="U37" i="1"/>
  <c r="I38" i="1"/>
  <c r="L38" i="1"/>
  <c r="O38" i="1"/>
  <c r="T38" i="1"/>
  <c r="U38" i="1"/>
  <c r="I39" i="1"/>
  <c r="L39" i="1"/>
  <c r="T39" i="1"/>
  <c r="U39" i="1"/>
  <c r="I40" i="1"/>
  <c r="L40" i="1"/>
  <c r="O40" i="1"/>
  <c r="T40" i="1"/>
  <c r="U40" i="1"/>
  <c r="I41" i="1"/>
  <c r="L41" i="1"/>
  <c r="O41" i="1"/>
  <c r="T41" i="1"/>
  <c r="U41" i="1"/>
  <c r="I42" i="1"/>
  <c r="L42" i="1"/>
  <c r="O42" i="1"/>
  <c r="T42" i="1"/>
  <c r="U42" i="1"/>
  <c r="I43" i="1"/>
  <c r="L43" i="1"/>
  <c r="O43" i="1"/>
  <c r="T43" i="1"/>
  <c r="U43" i="1"/>
  <c r="I44" i="1"/>
  <c r="L44" i="1"/>
  <c r="O44" i="1"/>
  <c r="T44" i="1"/>
  <c r="U44" i="1"/>
  <c r="I45" i="1"/>
  <c r="L45" i="1"/>
  <c r="O45" i="1"/>
  <c r="T45" i="1"/>
  <c r="U45" i="1"/>
  <c r="I46" i="1"/>
  <c r="L46" i="1"/>
  <c r="T46" i="1"/>
  <c r="U46" i="1"/>
  <c r="I47" i="1"/>
  <c r="L47" i="1"/>
  <c r="O47" i="1"/>
  <c r="T47" i="1"/>
  <c r="U47" i="1"/>
  <c r="I48" i="1"/>
  <c r="L48" i="1"/>
  <c r="O48" i="1"/>
  <c r="T48" i="1"/>
  <c r="U48" i="1"/>
  <c r="I49" i="1"/>
  <c r="L49" i="1"/>
  <c r="O49" i="1"/>
  <c r="T49" i="1"/>
  <c r="U49" i="1"/>
  <c r="I50" i="1"/>
  <c r="L50" i="1"/>
  <c r="O50" i="1"/>
  <c r="T50" i="1"/>
  <c r="U50" i="1"/>
  <c r="I51" i="1"/>
  <c r="L51" i="1"/>
  <c r="O51" i="1"/>
  <c r="T51" i="1"/>
  <c r="U51" i="1"/>
  <c r="I52" i="1"/>
  <c r="L52" i="1"/>
  <c r="O52" i="1"/>
  <c r="T52" i="1"/>
  <c r="U52" i="1"/>
  <c r="I53" i="1"/>
  <c r="L53" i="1"/>
  <c r="T53" i="1"/>
  <c r="U53" i="1"/>
  <c r="I54" i="1"/>
  <c r="L54" i="1"/>
  <c r="O54" i="1"/>
  <c r="T54" i="1"/>
  <c r="U54" i="1"/>
  <c r="I55" i="1"/>
  <c r="L55" i="1"/>
  <c r="O55" i="1"/>
  <c r="T55" i="1"/>
  <c r="U55" i="1"/>
  <c r="I56" i="1"/>
  <c r="L56" i="1"/>
  <c r="O56" i="1"/>
  <c r="T56" i="1"/>
  <c r="U56" i="1"/>
  <c r="I57" i="1"/>
  <c r="L57" i="1"/>
  <c r="O57" i="1"/>
  <c r="T57" i="1"/>
  <c r="U57" i="1"/>
  <c r="I58" i="1"/>
  <c r="L58" i="1"/>
  <c r="O58" i="1"/>
  <c r="T58" i="1"/>
  <c r="U58" i="1"/>
  <c r="I59" i="1"/>
  <c r="L59" i="1"/>
  <c r="O59" i="1"/>
  <c r="T59" i="1"/>
  <c r="U59" i="1"/>
  <c r="I60" i="1"/>
  <c r="L60" i="1"/>
  <c r="O60" i="1"/>
  <c r="T60" i="1"/>
  <c r="U60" i="1"/>
  <c r="I61" i="1"/>
  <c r="L61" i="1"/>
  <c r="O61" i="1"/>
  <c r="T61" i="1"/>
  <c r="U61" i="1"/>
  <c r="I62" i="1"/>
  <c r="L62" i="1"/>
  <c r="T62" i="1"/>
  <c r="U62" i="1"/>
  <c r="I63" i="1"/>
  <c r="L63" i="1"/>
  <c r="O63" i="1"/>
  <c r="T63" i="1"/>
  <c r="U63" i="1"/>
  <c r="I64" i="1"/>
  <c r="L64" i="1"/>
  <c r="O64" i="1"/>
  <c r="T64" i="1"/>
  <c r="U64" i="1"/>
  <c r="I65" i="1"/>
  <c r="L65" i="1"/>
  <c r="O65" i="1"/>
  <c r="T65" i="1"/>
  <c r="U65" i="1"/>
  <c r="I66" i="1"/>
  <c r="L66" i="1"/>
  <c r="O66" i="1"/>
  <c r="T66" i="1"/>
  <c r="U66" i="1"/>
  <c r="I67" i="1"/>
  <c r="L67" i="1"/>
  <c r="O67" i="1"/>
  <c r="T67" i="1"/>
  <c r="U67" i="1"/>
  <c r="I68" i="1"/>
  <c r="L68" i="1"/>
  <c r="O68" i="1"/>
  <c r="T68" i="1"/>
  <c r="U68" i="1"/>
  <c r="I69" i="1"/>
  <c r="L69" i="1"/>
  <c r="O69" i="1"/>
  <c r="T69" i="1"/>
  <c r="U69" i="1"/>
  <c r="I70" i="1"/>
  <c r="L70" i="1"/>
  <c r="O70" i="1"/>
  <c r="T70" i="1"/>
  <c r="U70" i="1"/>
  <c r="I71" i="1"/>
  <c r="L71" i="1"/>
  <c r="T71" i="1"/>
  <c r="U71" i="1"/>
  <c r="I72" i="1"/>
  <c r="L72" i="1"/>
  <c r="O72" i="1"/>
  <c r="T72" i="1"/>
  <c r="U72" i="1"/>
  <c r="I73" i="1"/>
  <c r="L73" i="1"/>
  <c r="O73" i="1"/>
  <c r="T73" i="1"/>
  <c r="U73" i="1"/>
  <c r="I74" i="1"/>
  <c r="L74" i="1"/>
  <c r="O74" i="1"/>
  <c r="T74" i="1"/>
  <c r="U74" i="1"/>
  <c r="I75" i="1"/>
  <c r="L75" i="1"/>
  <c r="O75" i="1"/>
  <c r="T75" i="1"/>
  <c r="U75" i="1"/>
  <c r="I76" i="1"/>
  <c r="L76" i="1"/>
  <c r="O76" i="1"/>
  <c r="T76" i="1"/>
  <c r="U76" i="1"/>
  <c r="I77" i="1"/>
  <c r="L77" i="1"/>
  <c r="O77" i="1"/>
  <c r="T77" i="1"/>
  <c r="U77" i="1"/>
  <c r="I78" i="1"/>
  <c r="L78" i="1"/>
  <c r="T78" i="1"/>
  <c r="U78" i="1"/>
  <c r="I79" i="1"/>
  <c r="L79" i="1"/>
  <c r="O79" i="1"/>
  <c r="T79" i="1"/>
  <c r="U79" i="1"/>
  <c r="I80" i="1"/>
  <c r="L80" i="1"/>
  <c r="O80" i="1"/>
  <c r="T80" i="1"/>
  <c r="U80" i="1"/>
  <c r="I81" i="1"/>
  <c r="L81" i="1"/>
  <c r="O81" i="1"/>
  <c r="T81" i="1"/>
  <c r="U81" i="1"/>
  <c r="I82" i="1"/>
  <c r="L82" i="1"/>
  <c r="O82" i="1"/>
  <c r="T82" i="1"/>
  <c r="U82" i="1"/>
  <c r="I83" i="1"/>
  <c r="L83" i="1"/>
  <c r="O83" i="1"/>
  <c r="T83" i="1"/>
  <c r="U83" i="1"/>
  <c r="I84" i="1"/>
  <c r="L84" i="1"/>
  <c r="O84" i="1"/>
  <c r="T84" i="1"/>
  <c r="U84" i="1"/>
  <c r="I85" i="1"/>
  <c r="L85" i="1"/>
  <c r="O85" i="1"/>
  <c r="T85" i="1"/>
  <c r="U85" i="1"/>
  <c r="I86" i="1"/>
  <c r="L86" i="1"/>
  <c r="O86" i="1"/>
  <c r="T86" i="1"/>
  <c r="U86" i="1"/>
  <c r="I87" i="1"/>
  <c r="L87" i="1"/>
  <c r="O87" i="1"/>
  <c r="T87" i="1"/>
  <c r="U87" i="1"/>
  <c r="I88" i="1"/>
  <c r="L88" i="1"/>
  <c r="O88" i="1"/>
  <c r="T88" i="1"/>
  <c r="U88" i="1"/>
  <c r="I89" i="1"/>
  <c r="L89" i="1"/>
  <c r="O89" i="1"/>
  <c r="T89" i="1"/>
  <c r="U89" i="1"/>
  <c r="I90" i="1"/>
  <c r="L90" i="1"/>
  <c r="T90" i="1"/>
  <c r="U90" i="1"/>
  <c r="I91" i="1"/>
  <c r="L91" i="1"/>
  <c r="O91" i="1"/>
  <c r="T91" i="1"/>
  <c r="U91" i="1"/>
  <c r="I92" i="1"/>
  <c r="L92" i="1"/>
  <c r="O92" i="1"/>
  <c r="T92" i="1"/>
  <c r="U92" i="1"/>
  <c r="I93" i="1"/>
  <c r="L93" i="1"/>
  <c r="O93" i="1"/>
  <c r="T93" i="1"/>
  <c r="U93" i="1"/>
  <c r="I94" i="1"/>
  <c r="L94" i="1"/>
  <c r="O94" i="1"/>
  <c r="T94" i="1"/>
  <c r="U94" i="1"/>
  <c r="I95" i="1"/>
  <c r="L95" i="1"/>
  <c r="O95" i="1"/>
  <c r="T95" i="1"/>
  <c r="U95" i="1"/>
  <c r="I96" i="1"/>
  <c r="L96" i="1"/>
  <c r="O96" i="1"/>
  <c r="T96" i="1"/>
  <c r="U96" i="1"/>
  <c r="I97" i="1"/>
  <c r="L97" i="1"/>
  <c r="O97" i="1"/>
  <c r="T97" i="1"/>
  <c r="U97" i="1"/>
  <c r="I98" i="1"/>
  <c r="L98" i="1"/>
  <c r="T98" i="1"/>
  <c r="U98" i="1"/>
  <c r="I99" i="1"/>
  <c r="L99" i="1"/>
  <c r="O99" i="1"/>
  <c r="T99" i="1"/>
  <c r="U99" i="1"/>
  <c r="I100" i="1"/>
  <c r="L100" i="1"/>
  <c r="O100" i="1"/>
  <c r="T100" i="1"/>
  <c r="U100" i="1"/>
  <c r="I101" i="1"/>
  <c r="L101" i="1"/>
  <c r="O101" i="1"/>
  <c r="T101" i="1"/>
  <c r="U101" i="1"/>
  <c r="I102" i="1"/>
  <c r="L102" i="1"/>
  <c r="O102" i="1"/>
  <c r="T102" i="1"/>
  <c r="U102" i="1"/>
  <c r="I103" i="1"/>
  <c r="L103" i="1"/>
  <c r="O103" i="1"/>
  <c r="T103" i="1"/>
  <c r="U103" i="1"/>
  <c r="I104" i="1"/>
  <c r="L104" i="1"/>
  <c r="T104" i="1"/>
  <c r="U104" i="1"/>
  <c r="I105" i="1"/>
  <c r="L105" i="1"/>
  <c r="O105" i="1"/>
  <c r="T105" i="1"/>
  <c r="U105" i="1"/>
  <c r="I106" i="1"/>
  <c r="L106" i="1"/>
  <c r="O106" i="1"/>
  <c r="T106" i="1"/>
  <c r="U106" i="1"/>
  <c r="I107" i="1"/>
  <c r="L107" i="1"/>
  <c r="O107" i="1"/>
  <c r="T107" i="1"/>
  <c r="U107" i="1"/>
  <c r="I108" i="1"/>
  <c r="L108" i="1"/>
  <c r="O108" i="1"/>
  <c r="T108" i="1"/>
  <c r="U108" i="1"/>
  <c r="I109" i="1"/>
  <c r="L109" i="1"/>
  <c r="O109" i="1"/>
  <c r="T109" i="1"/>
  <c r="U109" i="1"/>
  <c r="I110" i="1"/>
  <c r="L110" i="1"/>
  <c r="O110" i="1"/>
  <c r="T110" i="1"/>
  <c r="U110" i="1"/>
  <c r="I111" i="1"/>
  <c r="L111" i="1"/>
  <c r="O111" i="1"/>
  <c r="T111" i="1"/>
  <c r="U111" i="1"/>
  <c r="I112" i="1"/>
  <c r="L112" i="1"/>
  <c r="O112" i="1"/>
  <c r="T112" i="1"/>
  <c r="U112" i="1"/>
  <c r="I113" i="1"/>
  <c r="L113" i="1"/>
  <c r="O113" i="1"/>
  <c r="T113" i="1"/>
  <c r="U113" i="1"/>
  <c r="I114" i="1"/>
  <c r="L114" i="1"/>
  <c r="O114" i="1"/>
  <c r="T114" i="1"/>
  <c r="U114" i="1"/>
  <c r="I115" i="1"/>
  <c r="L115" i="1"/>
  <c r="O115" i="1"/>
  <c r="T115" i="1"/>
  <c r="U115" i="1"/>
  <c r="I116" i="1"/>
  <c r="L116" i="1"/>
  <c r="T116" i="1"/>
  <c r="U116" i="1"/>
  <c r="I117" i="1"/>
  <c r="L117" i="1"/>
  <c r="O117" i="1"/>
  <c r="T117" i="1"/>
  <c r="U117" i="1"/>
  <c r="I118" i="1"/>
  <c r="L118" i="1"/>
  <c r="O118" i="1"/>
  <c r="T118" i="1"/>
  <c r="U118" i="1"/>
  <c r="I119" i="1"/>
  <c r="L119" i="1"/>
  <c r="O119" i="1"/>
  <c r="T119" i="1"/>
  <c r="U119" i="1"/>
  <c r="I120" i="1"/>
  <c r="L120" i="1"/>
  <c r="O120" i="1"/>
  <c r="T120" i="1"/>
  <c r="U120" i="1"/>
  <c r="I121" i="1"/>
  <c r="L121" i="1"/>
  <c r="O121" i="1"/>
  <c r="T121" i="1"/>
  <c r="U121" i="1"/>
  <c r="I122" i="1"/>
  <c r="L122" i="1"/>
  <c r="T122" i="1"/>
  <c r="U122" i="1"/>
  <c r="I123" i="1"/>
  <c r="L123" i="1"/>
  <c r="O123" i="1"/>
  <c r="T123" i="1"/>
  <c r="U123" i="1"/>
  <c r="I124" i="1"/>
  <c r="L124" i="1"/>
  <c r="O124" i="1"/>
  <c r="T124" i="1"/>
  <c r="U124" i="1"/>
  <c r="I125" i="1"/>
  <c r="L125" i="1"/>
  <c r="O125" i="1"/>
  <c r="T125" i="1"/>
  <c r="U125" i="1"/>
  <c r="I126" i="1"/>
  <c r="L126" i="1"/>
  <c r="O126" i="1"/>
  <c r="T126" i="1"/>
  <c r="U126" i="1"/>
  <c r="I127" i="1"/>
  <c r="L127" i="1"/>
  <c r="O127" i="1"/>
  <c r="T127" i="1"/>
  <c r="U127" i="1"/>
  <c r="I128" i="1"/>
  <c r="L128" i="1"/>
  <c r="O128" i="1"/>
  <c r="T128" i="1"/>
  <c r="U128" i="1"/>
  <c r="I129" i="1"/>
  <c r="L129" i="1"/>
  <c r="T129" i="1"/>
  <c r="U129" i="1"/>
  <c r="I130" i="1"/>
  <c r="L130" i="1"/>
  <c r="O130" i="1"/>
  <c r="T130" i="1"/>
  <c r="U130" i="1"/>
  <c r="I131" i="1"/>
  <c r="L131" i="1"/>
  <c r="O131" i="1"/>
  <c r="T131" i="1"/>
  <c r="U131" i="1"/>
  <c r="I132" i="1"/>
  <c r="L132" i="1"/>
  <c r="O132" i="1"/>
  <c r="T132" i="1"/>
  <c r="U132" i="1"/>
  <c r="I133" i="1"/>
  <c r="L133" i="1"/>
  <c r="O133" i="1"/>
  <c r="T133" i="1"/>
  <c r="U133" i="1"/>
  <c r="I134" i="1"/>
  <c r="L134" i="1"/>
  <c r="O134" i="1"/>
  <c r="T134" i="1"/>
  <c r="U134" i="1"/>
  <c r="I135" i="1"/>
  <c r="L135" i="1"/>
  <c r="O135" i="1"/>
  <c r="T135" i="1"/>
  <c r="U135" i="1"/>
  <c r="I136" i="1"/>
  <c r="L136" i="1"/>
  <c r="T136" i="1"/>
  <c r="U136" i="1"/>
  <c r="I137" i="1"/>
  <c r="L137" i="1"/>
  <c r="O137" i="1"/>
  <c r="T137" i="1"/>
  <c r="U137" i="1"/>
  <c r="I138" i="1"/>
  <c r="L138" i="1"/>
  <c r="O138" i="1"/>
  <c r="T138" i="1"/>
  <c r="U138" i="1"/>
  <c r="I139" i="1"/>
  <c r="L139" i="1"/>
  <c r="O139" i="1"/>
  <c r="T139" i="1"/>
  <c r="U139" i="1"/>
  <c r="I140" i="1"/>
  <c r="L140" i="1"/>
  <c r="T140" i="1"/>
  <c r="U140" i="1"/>
  <c r="I141" i="1"/>
  <c r="L141" i="1"/>
  <c r="O141" i="1"/>
  <c r="T141" i="1"/>
  <c r="U141" i="1"/>
  <c r="I142" i="1"/>
  <c r="L142" i="1"/>
  <c r="O142" i="1"/>
  <c r="T142" i="1"/>
  <c r="U142" i="1"/>
  <c r="I143" i="1"/>
  <c r="L143" i="1"/>
  <c r="O143" i="1"/>
  <c r="T143" i="1"/>
  <c r="U143" i="1"/>
  <c r="I144" i="1"/>
  <c r="L144" i="1"/>
  <c r="O144" i="1"/>
  <c r="T144" i="1"/>
  <c r="U144" i="1"/>
  <c r="I145" i="1"/>
  <c r="L145" i="1"/>
  <c r="O145" i="1"/>
  <c r="T145" i="1"/>
  <c r="U145" i="1"/>
  <c r="I146" i="1"/>
  <c r="L146" i="1"/>
  <c r="O146" i="1"/>
  <c r="T146" i="1"/>
  <c r="U146" i="1"/>
  <c r="I147" i="1"/>
  <c r="L147" i="1"/>
  <c r="O147" i="1"/>
  <c r="T147" i="1"/>
  <c r="U147" i="1"/>
  <c r="I148" i="1"/>
  <c r="L148" i="1"/>
  <c r="T148" i="1"/>
  <c r="U148" i="1"/>
  <c r="I149" i="1"/>
  <c r="L149" i="1"/>
  <c r="O149" i="1"/>
  <c r="T149" i="1"/>
  <c r="U149" i="1"/>
  <c r="I150" i="1"/>
  <c r="L150" i="1"/>
  <c r="O150" i="1"/>
  <c r="T150" i="1"/>
  <c r="U150" i="1"/>
  <c r="I151" i="1"/>
  <c r="L151" i="1"/>
  <c r="T151" i="1"/>
  <c r="U151" i="1"/>
  <c r="I152" i="1"/>
  <c r="L152" i="1"/>
  <c r="O152" i="1"/>
  <c r="T152" i="1"/>
  <c r="U152" i="1"/>
  <c r="I153" i="1"/>
  <c r="L153" i="1"/>
  <c r="O153" i="1"/>
  <c r="T153" i="1"/>
  <c r="U153" i="1"/>
  <c r="I154" i="1"/>
  <c r="L154" i="1"/>
  <c r="O154" i="1"/>
  <c r="T154" i="1"/>
  <c r="U154" i="1"/>
  <c r="I155" i="1"/>
  <c r="L155" i="1"/>
  <c r="O155" i="1"/>
  <c r="T155" i="1"/>
  <c r="U155" i="1"/>
  <c r="I156" i="1"/>
  <c r="L156" i="1"/>
  <c r="T156" i="1"/>
  <c r="U156" i="1"/>
  <c r="I157" i="1"/>
  <c r="L157" i="1"/>
  <c r="O157" i="1"/>
  <c r="T157" i="1"/>
  <c r="U157" i="1"/>
  <c r="I158" i="1"/>
  <c r="L158" i="1"/>
  <c r="O158" i="1"/>
  <c r="T158" i="1"/>
  <c r="U158" i="1"/>
  <c r="I159" i="1"/>
  <c r="L159" i="1"/>
  <c r="O159" i="1"/>
  <c r="T159" i="1"/>
  <c r="U159" i="1"/>
  <c r="I160" i="1"/>
  <c r="L160" i="1"/>
  <c r="O160" i="1"/>
  <c r="T160" i="1"/>
  <c r="U160" i="1"/>
  <c r="I161" i="1"/>
  <c r="L161" i="1"/>
  <c r="O161" i="1"/>
  <c r="T161" i="1"/>
  <c r="U161" i="1"/>
  <c r="I162" i="1"/>
  <c r="L162" i="1"/>
  <c r="O162" i="1"/>
  <c r="T162" i="1"/>
  <c r="U162" i="1"/>
  <c r="I163" i="1"/>
  <c r="L163" i="1"/>
  <c r="O163" i="1"/>
  <c r="T163" i="1"/>
  <c r="U163" i="1"/>
  <c r="I164" i="1"/>
  <c r="L164" i="1"/>
  <c r="O164" i="1"/>
  <c r="T164" i="1"/>
  <c r="U164" i="1"/>
  <c r="I165" i="1"/>
  <c r="L165" i="1"/>
  <c r="O165" i="1"/>
  <c r="T165" i="1"/>
  <c r="U165" i="1"/>
  <c r="I166" i="1"/>
  <c r="L166" i="1"/>
  <c r="O166" i="1"/>
  <c r="T166" i="1"/>
  <c r="U166" i="1"/>
  <c r="I167" i="1"/>
  <c r="L167" i="1"/>
  <c r="O167" i="1"/>
  <c r="T167" i="1"/>
  <c r="U167" i="1"/>
  <c r="I168" i="1"/>
  <c r="L168" i="1"/>
  <c r="O168" i="1"/>
  <c r="T168" i="1"/>
  <c r="U168" i="1"/>
  <c r="I169" i="1"/>
  <c r="L169" i="1"/>
  <c r="O169" i="1"/>
  <c r="T169" i="1"/>
  <c r="U169" i="1"/>
  <c r="I170" i="1"/>
  <c r="L170" i="1"/>
  <c r="O170" i="1"/>
  <c r="T170" i="1"/>
  <c r="U170" i="1"/>
  <c r="I171" i="1"/>
  <c r="L171" i="1"/>
  <c r="O171" i="1"/>
  <c r="T171" i="1"/>
  <c r="U171" i="1"/>
  <c r="I172" i="1"/>
  <c r="L172" i="1"/>
  <c r="O172" i="1"/>
  <c r="T172" i="1"/>
  <c r="U172" i="1"/>
  <c r="I173" i="1"/>
  <c r="L173" i="1"/>
  <c r="O173" i="1"/>
  <c r="T173" i="1"/>
  <c r="U173" i="1"/>
  <c r="I174" i="1"/>
  <c r="L174" i="1"/>
  <c r="T174" i="1"/>
  <c r="U174" i="1"/>
  <c r="I175" i="1"/>
  <c r="L175" i="1"/>
  <c r="O175" i="1"/>
  <c r="T175" i="1"/>
  <c r="U175" i="1"/>
  <c r="I176" i="1"/>
  <c r="L176" i="1"/>
  <c r="O176" i="1"/>
  <c r="T176" i="1"/>
  <c r="U176" i="1"/>
  <c r="I177" i="1"/>
  <c r="L177" i="1"/>
  <c r="O177" i="1"/>
  <c r="T177" i="1"/>
  <c r="U177" i="1"/>
  <c r="I178" i="1"/>
  <c r="L178" i="1"/>
  <c r="O178" i="1"/>
  <c r="T178" i="1"/>
  <c r="U178" i="1"/>
  <c r="I179" i="1"/>
  <c r="L179" i="1"/>
  <c r="O179" i="1"/>
  <c r="T179" i="1"/>
  <c r="U179" i="1"/>
  <c r="I180" i="1"/>
  <c r="L180" i="1"/>
  <c r="O180" i="1"/>
  <c r="T180" i="1"/>
  <c r="U180" i="1"/>
  <c r="I181" i="1"/>
  <c r="L181" i="1"/>
  <c r="O181" i="1"/>
  <c r="T181" i="1"/>
  <c r="U181" i="1"/>
  <c r="I182" i="1"/>
  <c r="L182" i="1"/>
  <c r="O182" i="1"/>
  <c r="T182" i="1"/>
  <c r="U182" i="1"/>
  <c r="I183" i="1"/>
  <c r="L183" i="1"/>
  <c r="O183" i="1"/>
  <c r="T183" i="1"/>
  <c r="U183" i="1"/>
  <c r="I184" i="1"/>
  <c r="L184" i="1"/>
  <c r="O184" i="1"/>
  <c r="T184" i="1"/>
  <c r="U184" i="1"/>
  <c r="I185" i="1"/>
  <c r="L185" i="1"/>
  <c r="O185" i="1"/>
  <c r="T185" i="1"/>
  <c r="U185" i="1"/>
  <c r="I186" i="1"/>
  <c r="L186" i="1"/>
  <c r="O186" i="1"/>
  <c r="T186" i="1"/>
  <c r="U186" i="1"/>
  <c r="I187" i="1"/>
  <c r="L187" i="1"/>
  <c r="O187" i="1"/>
  <c r="T187" i="1"/>
  <c r="U187" i="1"/>
  <c r="I188" i="1"/>
  <c r="L188" i="1"/>
  <c r="O188" i="1"/>
  <c r="T188" i="1"/>
  <c r="U188" i="1"/>
  <c r="I189" i="1"/>
  <c r="L189" i="1"/>
  <c r="O189" i="1"/>
  <c r="T189" i="1"/>
  <c r="U189" i="1"/>
  <c r="I190" i="1"/>
  <c r="L190" i="1"/>
  <c r="O190" i="1"/>
  <c r="T190" i="1"/>
  <c r="U190" i="1"/>
  <c r="I191" i="1"/>
  <c r="L191" i="1"/>
  <c r="O191" i="1"/>
  <c r="T191" i="1"/>
  <c r="U191" i="1"/>
  <c r="I192" i="1"/>
  <c r="L192" i="1"/>
  <c r="O192" i="1"/>
  <c r="T192" i="1"/>
  <c r="U192" i="1"/>
  <c r="I193" i="1"/>
  <c r="L193" i="1"/>
  <c r="O193" i="1"/>
  <c r="T193" i="1"/>
  <c r="U193" i="1"/>
  <c r="I194" i="1"/>
  <c r="L194" i="1"/>
  <c r="O194" i="1"/>
  <c r="T194" i="1"/>
  <c r="U194" i="1"/>
  <c r="I195" i="1"/>
  <c r="L195" i="1"/>
  <c r="T195" i="1"/>
  <c r="U195" i="1"/>
  <c r="I196" i="1"/>
  <c r="L196" i="1"/>
  <c r="O196" i="1"/>
  <c r="T196" i="1"/>
  <c r="U196" i="1"/>
  <c r="O197" i="1"/>
  <c r="T197" i="1"/>
  <c r="U197" i="1"/>
  <c r="I198" i="1"/>
  <c r="L198" i="1"/>
  <c r="O198" i="1"/>
  <c r="T198" i="1"/>
  <c r="U198" i="1"/>
  <c r="I199" i="1"/>
  <c r="L199" i="1"/>
  <c r="O199" i="1"/>
  <c r="T199" i="1"/>
  <c r="U199" i="1"/>
  <c r="I200" i="1"/>
  <c r="L200" i="1"/>
  <c r="O200" i="1"/>
  <c r="T200" i="1"/>
  <c r="U200" i="1"/>
  <c r="I201" i="1"/>
  <c r="L201" i="1"/>
  <c r="O201" i="1"/>
  <c r="T201" i="1"/>
  <c r="U201" i="1"/>
  <c r="I202" i="1"/>
  <c r="L202" i="1"/>
  <c r="O202" i="1"/>
  <c r="T202" i="1"/>
  <c r="U202" i="1"/>
  <c r="I203" i="1"/>
  <c r="L203" i="1"/>
  <c r="O203" i="1"/>
  <c r="T203" i="1"/>
  <c r="U203" i="1"/>
  <c r="I204" i="1"/>
  <c r="L204" i="1"/>
  <c r="T204" i="1"/>
  <c r="U204" i="1"/>
  <c r="I205" i="1"/>
  <c r="L205" i="1"/>
  <c r="O205" i="1"/>
  <c r="T205" i="1"/>
  <c r="U205" i="1"/>
  <c r="I206" i="1"/>
  <c r="L206" i="1"/>
  <c r="O206" i="1"/>
  <c r="T206" i="1"/>
  <c r="U206" i="1"/>
  <c r="I207" i="1"/>
  <c r="L207" i="1"/>
  <c r="O207" i="1"/>
  <c r="T207" i="1"/>
  <c r="U207" i="1"/>
  <c r="I208" i="1"/>
  <c r="L208" i="1"/>
  <c r="O208" i="1"/>
  <c r="T208" i="1"/>
  <c r="U208" i="1"/>
  <c r="I209" i="1"/>
  <c r="L209" i="1"/>
  <c r="T209" i="1"/>
  <c r="U209" i="1"/>
  <c r="I210" i="1"/>
  <c r="L210" i="1"/>
  <c r="O210" i="1"/>
  <c r="T210" i="1"/>
  <c r="U210" i="1"/>
  <c r="I211" i="1"/>
  <c r="L211" i="1"/>
  <c r="O211" i="1"/>
  <c r="T211" i="1"/>
  <c r="U211" i="1"/>
  <c r="I212" i="1"/>
  <c r="L212" i="1"/>
  <c r="O212" i="1"/>
  <c r="T212" i="1"/>
  <c r="U212" i="1"/>
  <c r="I213" i="1"/>
  <c r="L213" i="1"/>
  <c r="O213" i="1"/>
  <c r="T213" i="1"/>
  <c r="U213" i="1"/>
  <c r="I214" i="1"/>
  <c r="L214" i="1"/>
  <c r="O214" i="1"/>
  <c r="T214" i="1"/>
  <c r="U214" i="1"/>
  <c r="I215" i="1"/>
  <c r="L215" i="1"/>
  <c r="O215" i="1"/>
  <c r="T215" i="1"/>
  <c r="U215" i="1"/>
  <c r="I216" i="1"/>
  <c r="L216" i="1"/>
  <c r="O216" i="1"/>
  <c r="T216" i="1"/>
  <c r="U216" i="1"/>
  <c r="O217" i="1"/>
  <c r="T217" i="1"/>
  <c r="U217" i="1"/>
  <c r="O218" i="1"/>
  <c r="T218" i="1"/>
  <c r="U218" i="1"/>
  <c r="I219" i="1"/>
  <c r="L219" i="1"/>
  <c r="O219" i="1"/>
  <c r="T219" i="1"/>
  <c r="U219" i="1"/>
  <c r="I220" i="1"/>
  <c r="L220" i="1"/>
  <c r="O220" i="1"/>
  <c r="T220" i="1"/>
  <c r="U220" i="1"/>
  <c r="I221" i="1"/>
  <c r="L221" i="1"/>
  <c r="O221" i="1"/>
  <c r="T221" i="1"/>
  <c r="U221" i="1"/>
  <c r="I222" i="1"/>
  <c r="L222" i="1"/>
  <c r="O222" i="1"/>
  <c r="T222" i="1"/>
  <c r="U222" i="1"/>
  <c r="I223" i="1"/>
  <c r="L223" i="1"/>
  <c r="O223" i="1"/>
  <c r="T223" i="1"/>
  <c r="U223" i="1"/>
  <c r="I224" i="1"/>
  <c r="L224" i="1"/>
  <c r="O224" i="1"/>
  <c r="T224" i="1"/>
  <c r="U224" i="1"/>
  <c r="I225" i="1"/>
  <c r="L225" i="1"/>
  <c r="O225" i="1"/>
  <c r="T225" i="1"/>
  <c r="U225" i="1"/>
  <c r="I226" i="1"/>
  <c r="L226" i="1"/>
  <c r="O226" i="1"/>
  <c r="T226" i="1"/>
  <c r="U226" i="1"/>
  <c r="I227" i="1"/>
  <c r="L227" i="1"/>
  <c r="O227" i="1"/>
  <c r="T227" i="1"/>
  <c r="U227" i="1"/>
  <c r="I228" i="1"/>
  <c r="L228" i="1"/>
  <c r="O228" i="1"/>
  <c r="T228" i="1"/>
  <c r="U228" i="1"/>
  <c r="I229" i="1"/>
  <c r="L229" i="1"/>
  <c r="O229" i="1"/>
  <c r="T229" i="1"/>
  <c r="U229" i="1"/>
  <c r="I230" i="1"/>
  <c r="L230" i="1"/>
  <c r="O230" i="1"/>
  <c r="T230" i="1"/>
  <c r="U230" i="1"/>
  <c r="I231" i="1"/>
  <c r="O231" i="1"/>
  <c r="T231" i="1"/>
  <c r="U231" i="1"/>
  <c r="I232" i="1"/>
  <c r="L232" i="1"/>
  <c r="O232" i="1"/>
  <c r="T232" i="1"/>
  <c r="U232" i="1"/>
  <c r="I233" i="1"/>
  <c r="L233" i="1"/>
  <c r="O233" i="1"/>
  <c r="T233" i="1"/>
  <c r="U233" i="1"/>
  <c r="I234" i="1"/>
  <c r="L234" i="1"/>
  <c r="O234" i="1"/>
  <c r="T234" i="1"/>
  <c r="U234" i="1"/>
  <c r="I235" i="1"/>
  <c r="L235" i="1"/>
  <c r="O235" i="1"/>
  <c r="T235" i="1"/>
  <c r="U235" i="1"/>
  <c r="I236" i="1"/>
  <c r="L236" i="1"/>
  <c r="O236" i="1"/>
  <c r="T236" i="1"/>
  <c r="U236" i="1"/>
  <c r="I237" i="1"/>
  <c r="L237" i="1"/>
  <c r="O237" i="1"/>
  <c r="T237" i="1"/>
  <c r="U237" i="1"/>
  <c r="I238" i="1"/>
  <c r="L238" i="1"/>
  <c r="O238" i="1"/>
  <c r="T238" i="1"/>
  <c r="U238" i="1"/>
  <c r="I239" i="1"/>
  <c r="L239" i="1"/>
  <c r="O239" i="1"/>
  <c r="T239" i="1"/>
  <c r="U239" i="1"/>
  <c r="I240" i="1"/>
  <c r="L240" i="1"/>
  <c r="O240" i="1"/>
  <c r="T240" i="1"/>
  <c r="U240" i="1"/>
  <c r="O241" i="1"/>
  <c r="T241" i="1"/>
  <c r="U241" i="1"/>
  <c r="I242" i="1"/>
  <c r="L242" i="1"/>
  <c r="O242" i="1"/>
  <c r="T242" i="1"/>
  <c r="U242" i="1"/>
  <c r="I243" i="1"/>
  <c r="L243" i="1"/>
  <c r="O243" i="1"/>
  <c r="T243" i="1"/>
  <c r="U243" i="1"/>
  <c r="I244" i="1"/>
  <c r="L244" i="1"/>
  <c r="O244" i="1"/>
  <c r="T244" i="1"/>
  <c r="U244" i="1"/>
  <c r="I245" i="1"/>
  <c r="L245" i="1"/>
  <c r="O245" i="1"/>
  <c r="T245" i="1"/>
  <c r="U245" i="1"/>
  <c r="I246" i="1"/>
  <c r="L246" i="1"/>
  <c r="O246" i="1"/>
  <c r="T246" i="1"/>
  <c r="U246" i="1"/>
  <c r="I247" i="1"/>
  <c r="L247" i="1"/>
  <c r="O247" i="1"/>
  <c r="T247" i="1"/>
  <c r="U247" i="1"/>
  <c r="I248" i="1"/>
  <c r="L248" i="1"/>
  <c r="O248" i="1"/>
  <c r="T248" i="1"/>
  <c r="U248" i="1"/>
  <c r="I249" i="1"/>
  <c r="L249" i="1"/>
  <c r="O249" i="1"/>
  <c r="T249" i="1"/>
  <c r="U249" i="1"/>
  <c r="I250" i="1"/>
  <c r="L250" i="1"/>
  <c r="O250" i="1"/>
  <c r="T250" i="1"/>
  <c r="U250" i="1"/>
  <c r="I10" i="1"/>
  <c r="T10" i="1"/>
  <c r="U10" i="1"/>
  <c r="L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USUARIO_2</author>
  </authors>
  <commentList>
    <comment ref="M142" authorId="0" shapeId="0" xr:uid="{00000000-0006-0000-0000-000001000000}">
      <text>
        <r>
          <rPr>
            <b/>
            <sz val="8"/>
            <color indexed="81"/>
            <rFont val="Tahoma"/>
            <family val="2"/>
          </rPr>
          <t xml:space="preserve">TIENE EL MAYOR CONSUMO DE AGUA EN TODO EL HOSPITAL </t>
        </r>
      </text>
    </comment>
  </commentList>
</comments>
</file>

<file path=xl/sharedStrings.xml><?xml version="1.0" encoding="utf-8"?>
<sst xmlns="http://schemas.openxmlformats.org/spreadsheetml/2006/main" count="3819" uniqueCount="856">
  <si>
    <t>CODIGO:</t>
  </si>
  <si>
    <t>FECHA DE ELABORACION:</t>
  </si>
  <si>
    <t>IDENTIFICACIÓN, EVALUACIÓN Y VALORACIÓN DE ASPECTOS AMBIENTALES</t>
  </si>
  <si>
    <t xml:space="preserve">FRAMB-066 </t>
  </si>
  <si>
    <t>05 DE MARZO DE 2015</t>
  </si>
  <si>
    <t>FECHA DE ACTUALIZACION:</t>
  </si>
  <si>
    <t>VERSIÓN:</t>
  </si>
  <si>
    <t>CARACTERIZACIÓN DE LA ACTIVIDAD</t>
  </si>
  <si>
    <t>CARACTERIZACIÓN DEL ASPECTO</t>
  </si>
  <si>
    <t>CARACTERIZACION DEL IMPACTO</t>
  </si>
  <si>
    <t>CONTROLES EXISTENTES</t>
  </si>
  <si>
    <t>EVALUACION DE LA EFICACIA DE LOS CONTROLES</t>
  </si>
  <si>
    <t>CONTROLES ADICIONALES PROPUESTOS</t>
  </si>
  <si>
    <t>ASPECTO AMBIENTAL</t>
  </si>
  <si>
    <t>CARACTER</t>
  </si>
  <si>
    <t xml:space="preserve"> FUENTE DE LA GENERACIÓN DEL ASPECTO</t>
  </si>
  <si>
    <t>ORIGEN DE LA FUENTE</t>
  </si>
  <si>
    <t>IMPACTO</t>
  </si>
  <si>
    <t>VALORACIÓN DEL IMPACTO</t>
  </si>
  <si>
    <t>INGENIERIA</t>
  </si>
  <si>
    <t>ADMINISTRATIVO</t>
  </si>
  <si>
    <t>ETAPA CICLO DE VIDA</t>
  </si>
  <si>
    <t>ACTIVIDAD</t>
  </si>
  <si>
    <t>CTRL O INFLUENCIA</t>
  </si>
  <si>
    <t>PROCESOS/ÁREAS  ASOCIADOS</t>
  </si>
  <si>
    <t>AGUA</t>
  </si>
  <si>
    <t>AIRE</t>
  </si>
  <si>
    <t>SUELO</t>
  </si>
  <si>
    <t>PAISAJE</t>
  </si>
  <si>
    <t>USO DE RECURSOS</t>
  </si>
  <si>
    <t>SOCIAL</t>
  </si>
  <si>
    <t>PROBABILIDAD</t>
  </si>
  <si>
    <t xml:space="preserve">SEVERIDAD </t>
  </si>
  <si>
    <t>DESCRIPCIÓN</t>
  </si>
  <si>
    <t>GRADO DE EFICACIA DE LOS CONTROLES</t>
  </si>
  <si>
    <t>VALORACION RESIDUAL</t>
  </si>
  <si>
    <t>PRIORIDAD</t>
  </si>
  <si>
    <t>TIPO DE PLAN</t>
  </si>
  <si>
    <t>ACCIONES PROPUESTAS</t>
  </si>
  <si>
    <t>PROGRAMA AMBIENTAL QUE APLICA</t>
  </si>
  <si>
    <t>N°</t>
  </si>
  <si>
    <t xml:space="preserve">CONDICION DE     OPERACIÓN </t>
  </si>
  <si>
    <t>TEMA</t>
  </si>
  <si>
    <t xml:space="preserve">ASPECTO AMBIENTAL </t>
  </si>
  <si>
    <t>CARÁCTER</t>
  </si>
  <si>
    <t>IMPACTO AMBIENTAL</t>
  </si>
  <si>
    <t>Consumo_de_agua</t>
  </si>
  <si>
    <t>Negativo</t>
  </si>
  <si>
    <t>Agotamiento_de_recursos_naturales</t>
  </si>
  <si>
    <t>Consumo_de_materiales_e_insumos</t>
  </si>
  <si>
    <t>Consumo_de_combustibles</t>
  </si>
  <si>
    <t xml:space="preserve">Consumo_de_energía_eléctrica </t>
  </si>
  <si>
    <t>Pérdida_energética</t>
  </si>
  <si>
    <t>Derrame_de_sustancias_quimicas</t>
  </si>
  <si>
    <t>Afectación_del_suelo,_afectación_del_agua_o_afectación_al_personal</t>
  </si>
  <si>
    <t>Consumo_de_Sustancias_Químicas</t>
  </si>
  <si>
    <t>Consumo_de_Gas</t>
  </si>
  <si>
    <t>Generacion_de_ACPM_ por_mantenimiento</t>
  </si>
  <si>
    <t>Contaminacion_del_suelo_y/o_agua</t>
  </si>
  <si>
    <t xml:space="preserve">Generacion_de_residuos_reciclables </t>
  </si>
  <si>
    <t>Positivo</t>
  </si>
  <si>
    <t>Disminución_de_residuos_a_tratar</t>
  </si>
  <si>
    <t>Generacion_de_residuos_organicos_aprovechables</t>
  </si>
  <si>
    <t>Sobrepresión_del_relleno_sanitario,_contaminación_del_agua_y/o_el_suelo_y/o_el_aire</t>
  </si>
  <si>
    <t>Generación_de_residuos_sólidos_no_aprovechables</t>
  </si>
  <si>
    <t>Contaminación_del_Agua_y/o_el_suelo_y/o_el_aire,_Daño_a_las_personas</t>
  </si>
  <si>
    <t>Generación_de_residuos_sólidos_peligrosos_hospitalarios_y_posconsumo</t>
  </si>
  <si>
    <t>Contaminación_del_suelo</t>
  </si>
  <si>
    <t>Generacion_de_materiales_petreos</t>
  </si>
  <si>
    <t>Contaminaciòn_del_suelo</t>
  </si>
  <si>
    <t>Generación_de_residuos_peligrosos_pinturas_y_lubricantes</t>
  </si>
  <si>
    <t>Sobrepresión_del_relleno_sanitario,_contaminación_del_Agua_y/o_el_suelo_y/o_el_aire</t>
  </si>
  <si>
    <t>Generación_de_residuos_especiales</t>
  </si>
  <si>
    <t>Contaminación_del_suelo_por_residuos_sólidos</t>
  </si>
  <si>
    <t>Generación_de_residuos_de_manejo_especial_escombros_o_RCD</t>
  </si>
  <si>
    <t xml:space="preserve">Afectación_al_agua_ y/o_al_suelo,_sanciones </t>
  </si>
  <si>
    <t xml:space="preserve">Disposición_de_residuos_peligrosos </t>
  </si>
  <si>
    <t>Generación_de _residuos _peligrosos _y/o_no_aprovechables_Escombros</t>
  </si>
  <si>
    <t xml:space="preserve">Disposición_de_residuos_ordinarios </t>
  </si>
  <si>
    <t>Afectación_al_agua_y/o_al_suelo,_sanciones</t>
  </si>
  <si>
    <t>Disposición_de_residuos_especiales</t>
  </si>
  <si>
    <t>Aumento_en_residuos_a_tratar</t>
  </si>
  <si>
    <t>Disposición_de_residuos_reciclables</t>
  </si>
  <si>
    <t>Aumento_de_conciencia_ambiental,_aprovechamiento_y_recuperación_ambiental_del_residuo_reutilización</t>
  </si>
  <si>
    <t xml:space="preserve">Aprovechamiento_de_residuos </t>
  </si>
  <si>
    <t>Contaminación_del_agua_y/o_el_suelo</t>
  </si>
  <si>
    <t>Generacion_de_aguas_servidas</t>
  </si>
  <si>
    <t>Vertimiento_de_agua_residual</t>
  </si>
  <si>
    <t>Contaminación_de_suelo_y/o_agua</t>
  </si>
  <si>
    <t>Generación_de_aguas</t>
  </si>
  <si>
    <t>Contaminación_de_aguas</t>
  </si>
  <si>
    <t>Afectación_al_agua</t>
  </si>
  <si>
    <t>Disminución_del_agotamiento_de_recursos_naturales</t>
  </si>
  <si>
    <t>Aprovechamiento_de_aguas_lluvias</t>
  </si>
  <si>
    <t xml:space="preserve">Afectación_al_agua </t>
  </si>
  <si>
    <t xml:space="preserve">Contaminación_de_aguas_lluvias </t>
  </si>
  <si>
    <t>Afectación_a_la_comunidad</t>
  </si>
  <si>
    <t>Emisión_de_ruido_ambiental</t>
  </si>
  <si>
    <t>Afectación_al_personal_de_la_empresa</t>
  </si>
  <si>
    <t>Inmisión_de_ruido_ambiental</t>
  </si>
  <si>
    <t>Afectación_al_aire_y_a_la_comunidad</t>
  </si>
  <si>
    <t>Emisión_de_olores_ofensivos</t>
  </si>
  <si>
    <t>Afectación_de_la_calidad_del_aire</t>
  </si>
  <si>
    <t>Emisión_de_material_particulado</t>
  </si>
  <si>
    <t>Emisión_de_gases_y_vapores_diferentes_a_los_de_combustión</t>
  </si>
  <si>
    <t>Contribución_al_Calentamiento_global</t>
  </si>
  <si>
    <t>Educación_ambiental_a_partes_interesadas</t>
  </si>
  <si>
    <t>Emisión_de_sustancias_que_generan_efecto_invernadero</t>
  </si>
  <si>
    <t>Afectación_a_la_capa_de_ozono.</t>
  </si>
  <si>
    <t>Falta_de_orden_y_aseo</t>
  </si>
  <si>
    <t>Escape_de_sustancias_agotadoras_de_la_capa_de_ozono</t>
  </si>
  <si>
    <t>Emisión_de_gases_de_combustión</t>
  </si>
  <si>
    <t>Posibles_demandas,_afectación_a_la_comunidad.</t>
  </si>
  <si>
    <t>Quejas_ambientales</t>
  </si>
  <si>
    <t>Mejorar_la_calidad_de_vida_de_las_personas</t>
  </si>
  <si>
    <t>Generación_de_empleo</t>
  </si>
  <si>
    <t>Contaminación_visual,_riesgo_de_incidentes_y_accidentes</t>
  </si>
  <si>
    <t>FLORA</t>
  </si>
  <si>
    <t>Disminución_de_la_cobertura_vegetal</t>
  </si>
  <si>
    <t>Perdida_de_diversidad_especies_vegetales</t>
  </si>
  <si>
    <t>Disminución_del_recurso_forestal</t>
  </si>
  <si>
    <t>Poda_y_tala_de_árboles</t>
  </si>
  <si>
    <t>RIESGO INHERENTE</t>
  </si>
  <si>
    <t>Probabilidad /Severidad</t>
  </si>
  <si>
    <t>Riesgo</t>
  </si>
  <si>
    <t>Aceptabilidad</t>
  </si>
  <si>
    <t>CALIFICACIÓN</t>
  </si>
  <si>
    <t>Raro / Extremadamente dañino</t>
  </si>
  <si>
    <t>1 - 5</t>
  </si>
  <si>
    <t>Alto No Aceptable</t>
  </si>
  <si>
    <t>Posible / Extremadamente dañino</t>
  </si>
  <si>
    <t>2 - 5</t>
  </si>
  <si>
    <t>Probable / Extremadamente dañino</t>
  </si>
  <si>
    <t>3 - 5</t>
  </si>
  <si>
    <t>Altamente probable / Extremadamente dañino</t>
  </si>
  <si>
    <t>4 - 5</t>
  </si>
  <si>
    <t>Muy Alto Inaceptable</t>
  </si>
  <si>
    <t>Extremadamente probable / Extremadamente dañino</t>
  </si>
  <si>
    <t>5 - 5</t>
  </si>
  <si>
    <t>Raro / Muy dañino</t>
  </si>
  <si>
    <t>1 - 4</t>
  </si>
  <si>
    <t>Bajo Aceptable</t>
  </si>
  <si>
    <t>Posible /Muy dañino</t>
  </si>
  <si>
    <t>2 - 4</t>
  </si>
  <si>
    <t>Medio Aceptable</t>
  </si>
  <si>
    <t>Probable / Muy dañino</t>
  </si>
  <si>
    <t>3 - 4</t>
  </si>
  <si>
    <t>Altamente probable / Muy dañino</t>
  </si>
  <si>
    <t>4 - 4</t>
  </si>
  <si>
    <t>Extremadamente probable / Muy dañino</t>
  </si>
  <si>
    <t>5 - 4</t>
  </si>
  <si>
    <t>Raro / Dañino</t>
  </si>
  <si>
    <t>1 - 3</t>
  </si>
  <si>
    <t>CONSECUENCIA / IMPACTO</t>
  </si>
  <si>
    <t>Posible / Dañino</t>
  </si>
  <si>
    <t>2 - 3</t>
  </si>
  <si>
    <t>Raro</t>
  </si>
  <si>
    <t>Posible</t>
  </si>
  <si>
    <t>Probable</t>
  </si>
  <si>
    <t>Altamente Probable</t>
  </si>
  <si>
    <t>Extremadamente probable</t>
  </si>
  <si>
    <t>Probable / Dañino</t>
  </si>
  <si>
    <t>3 - 3</t>
  </si>
  <si>
    <t>Extremada-mente dañina</t>
  </si>
  <si>
    <t>Alto                       No Aceptable</t>
  </si>
  <si>
    <t>Alto                    No Aceptable</t>
  </si>
  <si>
    <t>Altamente probable / Dañino</t>
  </si>
  <si>
    <t>4 - 3</t>
  </si>
  <si>
    <t>Muy Dañina</t>
  </si>
  <si>
    <t>Medio</t>
  </si>
  <si>
    <t>Extremadamente Probable / Dañino</t>
  </si>
  <si>
    <t>5 - 3</t>
  </si>
  <si>
    <t>Aceptable</t>
  </si>
  <si>
    <t>Raro / Ligeramente dañino</t>
  </si>
  <si>
    <t>1 - 2</t>
  </si>
  <si>
    <t>Mínimo Aceptable</t>
  </si>
  <si>
    <t>Dañina</t>
  </si>
  <si>
    <t>Posible / Ligeramente dañino</t>
  </si>
  <si>
    <t>2 - 2</t>
  </si>
  <si>
    <t>Probable / Ligeramente dañino</t>
  </si>
  <si>
    <t>3 - 2</t>
  </si>
  <si>
    <t>Ligeramente Dañina</t>
  </si>
  <si>
    <t>Bajo</t>
  </si>
  <si>
    <t>Altamente  Probable / Ligeramente dañino</t>
  </si>
  <si>
    <t>4 - 2</t>
  </si>
  <si>
    <t>Extremadamente Probable / Ligeramente dañino</t>
  </si>
  <si>
    <t>5 - 2</t>
  </si>
  <si>
    <t>Poco Dañina</t>
  </si>
  <si>
    <t>Raro /Poco dañino</t>
  </si>
  <si>
    <t>1 - 1</t>
  </si>
  <si>
    <t>Posible / Poco dañino</t>
  </si>
  <si>
    <t>2 - 1</t>
  </si>
  <si>
    <t>Probable / Poco dañino</t>
  </si>
  <si>
    <t>3 - 1</t>
  </si>
  <si>
    <t>Altamente Probable /Poco dañino</t>
  </si>
  <si>
    <t>4 - 1</t>
  </si>
  <si>
    <t>Extremadamente Probable / Poco dañino</t>
  </si>
  <si>
    <t>5 - 1</t>
  </si>
  <si>
    <t>RIESGO RESIDUAL</t>
  </si>
  <si>
    <t>Controles /Riesgo inherente</t>
  </si>
  <si>
    <t>CONTROLES</t>
  </si>
  <si>
    <t xml:space="preserve">VALORACION </t>
  </si>
  <si>
    <t xml:space="preserve">RIEGO INHERENTE  </t>
  </si>
  <si>
    <t xml:space="preserve">Maxima /Muy alto inaceptable </t>
  </si>
  <si>
    <t>1 / Muy Alto Inaceptable</t>
  </si>
  <si>
    <t>Aceptable condicionado</t>
  </si>
  <si>
    <t>Nula</t>
  </si>
  <si>
    <t>Escasa</t>
  </si>
  <si>
    <t>Baja</t>
  </si>
  <si>
    <t>Moderada</t>
  </si>
  <si>
    <t>Máxima</t>
  </si>
  <si>
    <t xml:space="preserve">Maxima /Alto no aceptable </t>
  </si>
  <si>
    <t>1 / Alto No Aceptable</t>
  </si>
  <si>
    <t xml:space="preserve">Muy Alto </t>
  </si>
  <si>
    <t>Inaceptable</t>
  </si>
  <si>
    <t>Alto no aceptable</t>
  </si>
  <si>
    <t xml:space="preserve">Maxima /Medio aceptable </t>
  </si>
  <si>
    <t>1 / Medio Aceptable</t>
  </si>
  <si>
    <t xml:space="preserve">Maxima /Bajo aceptable </t>
  </si>
  <si>
    <t>1 / Bajo Aceptable</t>
  </si>
  <si>
    <t>Alto</t>
  </si>
  <si>
    <t xml:space="preserve">Maxima /Minimo aceptable </t>
  </si>
  <si>
    <t>1 / Mínimo Aceptable</t>
  </si>
  <si>
    <t>No Aceptable</t>
  </si>
  <si>
    <t>Moderada/Muy alto inaceptable</t>
  </si>
  <si>
    <t>2 / Muy Alto Inaceptable</t>
  </si>
  <si>
    <t>Alto  no aceptable</t>
  </si>
  <si>
    <t>Moderada/Alto no aceptable</t>
  </si>
  <si>
    <t>2 / Alto No Aceptable</t>
  </si>
  <si>
    <t>Moderada/Medio aceptable</t>
  </si>
  <si>
    <t>2 / Medio Aceptable</t>
  </si>
  <si>
    <t xml:space="preserve">Bajo </t>
  </si>
  <si>
    <t>Moderada/Bajo aceptable</t>
  </si>
  <si>
    <t>2 / Bajo Aceptable</t>
  </si>
  <si>
    <t>Moderada/Minimo aceptable</t>
  </si>
  <si>
    <t>2 / Mínimo Aceptable</t>
  </si>
  <si>
    <t>Mínimo</t>
  </si>
  <si>
    <t>Baja/Muy alto inaceptable</t>
  </si>
  <si>
    <t>3 / Muy Alto Inaceptable</t>
  </si>
  <si>
    <t>Baja/Alto no aceptable</t>
  </si>
  <si>
    <t>3 / Alto No Aceptable</t>
  </si>
  <si>
    <t>Baja/Medio aceptable</t>
  </si>
  <si>
    <t>3 / Medio Aceptable</t>
  </si>
  <si>
    <t>Baja/Bajo aceptable</t>
  </si>
  <si>
    <t>3 / Bajo Aceptable</t>
  </si>
  <si>
    <t>Baja/Minimo aceptable</t>
  </si>
  <si>
    <t>3 / Mínimo Aceptable</t>
  </si>
  <si>
    <t>Escasa/Muy alto inaceptable</t>
  </si>
  <si>
    <t>4 / Muy Alto Inaceptable</t>
  </si>
  <si>
    <t>Escasa/Alto no aceptable</t>
  </si>
  <si>
    <t>4 / Alto No Aceptable</t>
  </si>
  <si>
    <t>Escasa/Medio aceptable</t>
  </si>
  <si>
    <t>4 / Medio Aceptable</t>
  </si>
  <si>
    <t>Escasa/Bajo aceptable</t>
  </si>
  <si>
    <t>4 / Bajo Aceptable</t>
  </si>
  <si>
    <t>Escasa/Minimo aceptable</t>
  </si>
  <si>
    <t>4 / Mínimo Aceptable</t>
  </si>
  <si>
    <t>Nula /Muy alto inaceptable</t>
  </si>
  <si>
    <t>5 / Muy Alto Inaceptable</t>
  </si>
  <si>
    <t>Nula/Alto no aceptable</t>
  </si>
  <si>
    <t>5 / Alto No Aceptable</t>
  </si>
  <si>
    <t>Nula /Medio aceptable</t>
  </si>
  <si>
    <t>5 / Medio Aceptable</t>
  </si>
  <si>
    <t>Nula /Bajo aceptable</t>
  </si>
  <si>
    <t>5 / Bajo Aceptable</t>
  </si>
  <si>
    <t>Nula /Minimo aceptable</t>
  </si>
  <si>
    <t>5 / Mínimo Aceptable</t>
  </si>
  <si>
    <t>PROBABILIDAD: se valora considerando la no existencia de  controles y se define teniendo en cuenta los siguientes criterios</t>
  </si>
  <si>
    <t xml:space="preserve">No se presenta el riesgo </t>
  </si>
  <si>
    <t xml:space="preserve">Es improbable que se presente el riesgo </t>
  </si>
  <si>
    <t>Es posible que se presente el riesgo</t>
  </si>
  <si>
    <t>Es muy posible que se presente el riesgo</t>
  </si>
  <si>
    <t>Es casi seguro que se presente el impacto negativo o no se derive el impacto ambiental positivo.</t>
  </si>
  <si>
    <t>Severidad: Para establecer la severidad de las consecuencias, se tienen en cuenta los criterios que se relacionan a continuación</t>
  </si>
  <si>
    <t>Incide gravemente en (por lo menos) un componente del ambiente:
- El efecto tiene una gran extensión, afectando  infraestructura comunitaria (ej. acueductos, vías municipales, sistemas de riego, etc.).
- La alteración generada sobre el componente ambiental es irrecuperable (ej. agotamiento de fuentes hídricas, extinción de especies protegidas, etc.).</t>
  </si>
  <si>
    <t>La incidencia es alta en (por lo menos) un componente del ambiente.
- El efecto tiene efecto fuera de los límites de la sede, sin afectar infraestructura comunitaria.
- La alteración generada sobre el componente ambiental es mitigable o compensable en el largo plazo.</t>
  </si>
  <si>
    <t>La incidencia es media en (por lo menos) un componente del ambiente.
- El efecto se manifiesta en un espacio reducido dentro de los límites de la sede, sin exceder los límites del área, sin embargo hay ó puede haber contacto directo con algún recurso natural y/ó    alcanza a ser percibido por la comunidad.
- La alteración generada es recuperable en el mediano plazo.</t>
  </si>
  <si>
    <t>La incidencia es baja en (por lo menos) un componente del ambiente.
- El efecto se manifiesta en un espacio reducido dentro de los límites de la sede, sin exceder los límites del área, sin embargo no hay ó no puede haber contacto directo con algún recurso natural y/ó alcanza a ser percibido por la comunidad.
- La recuperación del recurso se puede hacer en el corto plazo.</t>
  </si>
  <si>
    <t>La incidencia es imperceptible sobre alguno de los componentes ambientales.
- El evento no alcanza a generar efectos adversos directamente sobre ningún recurso natural.
- La recuperación del recurso es inmediata.</t>
  </si>
  <si>
    <t>1 - MAXIMA</t>
  </si>
  <si>
    <t>2- MODERADA</t>
  </si>
  <si>
    <t>3- BAJA</t>
  </si>
  <si>
    <t>4- ESCASA</t>
  </si>
  <si>
    <t>5 - NULA</t>
  </si>
  <si>
    <r>
      <rPr>
        <b/>
        <u/>
        <sz val="8"/>
        <color rgb="FF000000"/>
        <rFont val="Calibri"/>
        <family val="2"/>
      </rPr>
      <t xml:space="preserve">Medidas de control eficaces y en mejora continua. </t>
    </r>
    <r>
      <rPr>
        <sz val="8"/>
        <color rgb="FF000000"/>
        <rFont val="Calibri"/>
        <family val="2"/>
      </rPr>
      <t xml:space="preserve">Criterios:
</t>
    </r>
    <r>
      <rPr>
        <b/>
        <u/>
        <sz val="8"/>
        <color rgb="FF000000"/>
        <rFont val="Calibri"/>
        <family val="2"/>
      </rPr>
      <t>Implementación del control:</t>
    </r>
    <r>
      <rPr>
        <b/>
        <sz val="8"/>
        <color rgb="FF000000"/>
        <rFont val="Calibri"/>
        <family val="2"/>
      </rPr>
      <t xml:space="preserve"> </t>
    </r>
    <r>
      <rPr>
        <sz val="8"/>
        <color rgb="FF000000"/>
        <rFont val="Calibri"/>
        <family val="2"/>
      </rPr>
      <t xml:space="preserve">la totalidad de los controles definidos están implementados y se aplican en forma sistemática en el 100% de  las áreas en las que está presente el aspecto.
</t>
    </r>
    <r>
      <rPr>
        <b/>
        <u/>
        <sz val="8"/>
        <color rgb="FF000000"/>
        <rFont val="Calibri"/>
        <family val="2"/>
      </rPr>
      <t>Cumplimiento legal:</t>
    </r>
    <r>
      <rPr>
        <b/>
        <sz val="8"/>
        <color rgb="FF000000"/>
        <rFont val="Calibri"/>
        <family val="2"/>
      </rPr>
      <t xml:space="preserve"> </t>
    </r>
    <r>
      <rPr>
        <sz val="8"/>
        <color rgb="FF000000"/>
        <rFont val="Calibri"/>
        <family val="2"/>
      </rPr>
      <t xml:space="preserve">se cumplen todos los requisitos legales aplicables al aspecto. Están definidas e implementadas las medidas que aseguran su permanente cumplimiento.
</t>
    </r>
    <r>
      <rPr>
        <b/>
        <u/>
        <sz val="8"/>
        <color rgb="FF000000"/>
        <rFont val="Calibri"/>
        <family val="2"/>
      </rPr>
      <t xml:space="preserve">Materialización de la consecuencia: </t>
    </r>
    <r>
      <rPr>
        <sz val="8"/>
        <color rgb="FF000000"/>
        <rFont val="Calibri"/>
        <family val="2"/>
      </rPr>
      <t xml:space="preserve">desde la última actualización, no se han presentado emergencias, accidentes, ni contingencias.
</t>
    </r>
    <r>
      <rPr>
        <b/>
        <u/>
        <sz val="8"/>
        <color rgb="FF000000"/>
        <rFont val="Calibri"/>
        <family val="2"/>
      </rPr>
      <t>Acciones:</t>
    </r>
    <r>
      <rPr>
        <b/>
        <sz val="8"/>
        <color rgb="FF000000"/>
        <rFont val="Calibri"/>
        <family val="2"/>
      </rPr>
      <t xml:space="preserve"> </t>
    </r>
    <r>
      <rPr>
        <sz val="8"/>
        <color rgb="FF000000"/>
        <rFont val="Calibri"/>
        <family val="2"/>
      </rPr>
      <t xml:space="preserve">No requiere controles complementarios o adicionales.
</t>
    </r>
  </si>
  <si>
    <r>
      <rPr>
        <b/>
        <sz val="8"/>
        <color rgb="FF000000"/>
        <rFont val="Calibri"/>
        <family val="2"/>
      </rPr>
      <t xml:space="preserve">Medidas de control moderadamente eficaces, dado que aún se presentan situaciones puntuales de desviación o casos de incidentalidad ambiental. </t>
    </r>
    <r>
      <rPr>
        <sz val="8"/>
        <color rgb="FF000000"/>
        <rFont val="Calibri"/>
        <family val="2"/>
      </rPr>
      <t xml:space="preserve">Criterios:
</t>
    </r>
    <r>
      <rPr>
        <b/>
        <u/>
        <sz val="8"/>
        <color rgb="FF000000"/>
        <rFont val="Calibri"/>
        <family val="2"/>
      </rPr>
      <t>Implementación del control:</t>
    </r>
    <r>
      <rPr>
        <sz val="8"/>
        <color rgb="FF000000"/>
        <rFont val="Calibri"/>
        <family val="2"/>
      </rPr>
      <t xml:space="preserve"> la totalidad de los controles definidos están implementados y se aplican en forma sistemática entre el 75% y 99% de las veces
</t>
    </r>
    <r>
      <rPr>
        <b/>
        <u/>
        <sz val="8"/>
        <color rgb="FF000000"/>
        <rFont val="Calibri"/>
        <family val="2"/>
      </rPr>
      <t>Cumplimiento legal</t>
    </r>
    <r>
      <rPr>
        <b/>
        <sz val="8"/>
        <color rgb="FF000000"/>
        <rFont val="Calibri"/>
        <family val="2"/>
      </rPr>
      <t xml:space="preserve">: </t>
    </r>
    <r>
      <rPr>
        <sz val="8"/>
        <color rgb="FF000000"/>
        <rFont val="Calibri"/>
        <family val="2"/>
      </rPr>
      <t xml:space="preserve">se cumplen todos los requisitos legales aplicables al aspecto. Aunque están definidas las medidas que aseguran su permanente cumplimiento, estas no están formalizados dentro del sistema de gestión del hospital.
</t>
    </r>
    <r>
      <rPr>
        <b/>
        <u/>
        <sz val="8"/>
        <color rgb="FF000000"/>
        <rFont val="Calibri"/>
        <family val="2"/>
      </rPr>
      <t xml:space="preserve">Materialización de la consecuencia: </t>
    </r>
    <r>
      <rPr>
        <sz val="8"/>
        <color rgb="FF000000"/>
        <rFont val="Calibri"/>
        <family val="2"/>
      </rPr>
      <t xml:space="preserve">desde la última actualización se han presentado emergencias, accidentes, y/o contingencias con consecuencias  poco dañinas.
</t>
    </r>
    <r>
      <rPr>
        <b/>
        <u/>
        <sz val="8"/>
        <color rgb="FF000000"/>
        <rFont val="Calibri"/>
        <family val="2"/>
      </rPr>
      <t xml:space="preserve">Acciones: </t>
    </r>
    <r>
      <rPr>
        <sz val="8"/>
        <color rgb="FF000000"/>
        <rFont val="Calibri"/>
        <family val="2"/>
      </rPr>
      <t>Se deben definir acciones orientadas a formalizar los controles existentes.
Definir y desarrollar acciones orientadas a asegurar la implementación de los controles.</t>
    </r>
  </si>
  <si>
    <r>
      <rPr>
        <b/>
        <sz val="8"/>
        <color rgb="FF000000"/>
        <rFont val="Calibri"/>
        <family val="2"/>
      </rPr>
      <t>Medidas de control que aún son ineficaces para la falta de suficiencia en la implementación o estandarización</t>
    </r>
    <r>
      <rPr>
        <sz val="8"/>
        <color rgb="FF000000"/>
        <rFont val="Calibri"/>
        <family val="2"/>
      </rPr>
      <t xml:space="preserve">
Criterios:
</t>
    </r>
    <r>
      <rPr>
        <b/>
        <sz val="8"/>
        <color rgb="FF000000"/>
        <rFont val="Calibri"/>
        <family val="2"/>
      </rPr>
      <t>Implementación del control</t>
    </r>
    <r>
      <rPr>
        <sz val="8"/>
        <color rgb="FF000000"/>
        <rFont val="Calibri"/>
        <family val="2"/>
      </rPr>
      <t xml:space="preserve">:  no están implementados la totalidad de los controles definidos y/o se aplican en forma sistemática en menos del 75% de  las veces
</t>
    </r>
    <r>
      <rPr>
        <b/>
        <u/>
        <sz val="8"/>
        <color rgb="FF000000"/>
        <rFont val="Calibri"/>
        <family val="2"/>
      </rPr>
      <t xml:space="preserve">Cumplimiento legal: </t>
    </r>
    <r>
      <rPr>
        <sz val="8"/>
        <color rgb="FF000000"/>
        <rFont val="Calibri"/>
        <family val="2"/>
      </rPr>
      <t xml:space="preserve">se cumplen todos los requisitos legales aplicables al aspecto, sin embargo no hay medidas definidas e implementadas que aseguren el permanente cumplimiento de los estos requisitos legales.
</t>
    </r>
    <r>
      <rPr>
        <b/>
        <u/>
        <sz val="8"/>
        <color rgb="FF000000"/>
        <rFont val="Calibri"/>
        <family val="2"/>
      </rPr>
      <t>Materialización de la consecuencia:</t>
    </r>
    <r>
      <rPr>
        <sz val="8"/>
        <color rgb="FF000000"/>
        <rFont val="Calibri"/>
        <family val="2"/>
      </rPr>
      <t xml:space="preserve"> desde la última actualización se han presentado emergencias, accidentes, y/o contingencias con consecuencias ligeramente dañinas.
</t>
    </r>
    <r>
      <rPr>
        <b/>
        <u/>
        <sz val="8"/>
        <color rgb="FF000000"/>
        <rFont val="Calibri"/>
        <family val="2"/>
      </rPr>
      <t xml:space="preserve">Acciones: </t>
    </r>
    <r>
      <rPr>
        <sz val="8"/>
        <color rgb="FF000000"/>
        <rFont val="Calibri"/>
        <family val="2"/>
      </rPr>
      <t>Revisar y replantear los controles existentes, Definir y desarrollar acciones orientadas a asegurar la implementación de los controles. Definir e implementar medidas para asegurar el cumplimiento de requisitos legales</t>
    </r>
  </si>
  <si>
    <r>
      <rPr>
        <b/>
        <sz val="8"/>
        <color rgb="FF000000"/>
        <rFont val="Calibri"/>
        <family val="2"/>
      </rPr>
      <t xml:space="preserve">Medidas de control que han sido consideradas pero aún no se han establecido formalmente o estando implementadas presentan aun situaciones recurrentes de desviaciones o eventos de accidentalidad ambiental o quejas justificadas de la comunidad. </t>
    </r>
    <r>
      <rPr>
        <sz val="8"/>
        <color rgb="FF000000"/>
        <rFont val="Calibri"/>
        <family val="2"/>
      </rPr>
      <t xml:space="preserve">Criterios:
</t>
    </r>
    <r>
      <rPr>
        <b/>
        <u/>
        <sz val="8"/>
        <color rgb="FF000000"/>
        <rFont val="Calibri"/>
        <family val="2"/>
      </rPr>
      <t>Implementación del control:</t>
    </r>
    <r>
      <rPr>
        <sz val="8"/>
        <color rgb="FF000000"/>
        <rFont val="Calibri"/>
        <family val="2"/>
      </rPr>
      <t xml:space="preserve"> Los controles definidos no están implementados.
</t>
    </r>
    <r>
      <rPr>
        <b/>
        <u/>
        <sz val="8"/>
        <color rgb="FF000000"/>
        <rFont val="Calibri"/>
        <family val="2"/>
      </rPr>
      <t>Cumplimiento legal:</t>
    </r>
    <r>
      <rPr>
        <sz val="8"/>
        <color rgb="FF000000"/>
        <rFont val="Calibri"/>
        <family val="2"/>
      </rPr>
      <t xml:space="preserve"> incumplimiento de uno o más requisitos legales aplicables al aspecto, que no generaran consecuencias graves al hospital (ej.  Multas de bajo valor, amonestaciones).
</t>
    </r>
    <r>
      <rPr>
        <b/>
        <u/>
        <sz val="8"/>
        <color rgb="FF000000"/>
        <rFont val="Calibri"/>
        <family val="2"/>
      </rPr>
      <t xml:space="preserve">Materialización de las consecuencias: </t>
    </r>
    <r>
      <rPr>
        <sz val="8"/>
        <color rgb="FF000000"/>
        <rFont val="Calibri"/>
        <family val="2"/>
      </rPr>
      <t xml:space="preserve">desde la última actualización se han presentado emergencias, accidentes, y/o contingencias con consecuencias dañinas.
</t>
    </r>
    <r>
      <rPr>
        <b/>
        <u/>
        <sz val="8"/>
        <color rgb="FF000000"/>
        <rFont val="Calibri"/>
        <family val="2"/>
      </rPr>
      <t xml:space="preserve">Acciones: </t>
    </r>
    <r>
      <rPr>
        <sz val="8"/>
        <color rgb="FF000000"/>
        <rFont val="Calibri"/>
        <family val="2"/>
      </rPr>
      <t>Definir e implementar acciones correctivas para eliminar los incumplimientos legales. Definir e implementar medidas para asegurar el cumplimiento de requisitos legales.</t>
    </r>
  </si>
  <si>
    <r>
      <rPr>
        <b/>
        <sz val="8"/>
        <color rgb="FF000000"/>
        <rFont val="Calibri"/>
        <family val="2"/>
      </rPr>
      <t>No se han determinado o implementado controles. O se han presentado más de un caso de accidentalidad ambiental o quejas justificadas de la comunidad en el último año.</t>
    </r>
    <r>
      <rPr>
        <sz val="8"/>
        <color rgb="FF000000"/>
        <rFont val="Calibri"/>
        <family val="2"/>
      </rPr>
      <t xml:space="preserve"> Criterios:
</t>
    </r>
    <r>
      <rPr>
        <b/>
        <u/>
        <sz val="8"/>
        <color rgb="FF000000"/>
        <rFont val="Calibri"/>
        <family val="2"/>
      </rPr>
      <t>Control definido:</t>
    </r>
    <r>
      <rPr>
        <sz val="8"/>
        <color rgb="FF000000"/>
        <rFont val="Calibri"/>
        <family val="2"/>
      </rPr>
      <t xml:space="preserve"> Los controles definidos no mitigan el riesgo.
</t>
    </r>
    <r>
      <rPr>
        <b/>
        <u/>
        <sz val="8"/>
        <color rgb="FF000000"/>
        <rFont val="Calibri"/>
        <family val="2"/>
      </rPr>
      <t>Cumplimiento legal:</t>
    </r>
    <r>
      <rPr>
        <sz val="8"/>
        <color rgb="FF000000"/>
        <rFont val="Calibri"/>
        <family val="2"/>
      </rPr>
      <t xml:space="preserve"> incumplimiento de uno o más requisitos legales aplicables al riesgo, que puede generar consecuencias graves a la empresa (ej. cierre, multas de alto valor, afectación de la imagen, pérdida de la certificación).
</t>
    </r>
    <r>
      <rPr>
        <b/>
        <u/>
        <sz val="8"/>
        <color rgb="FF000000"/>
        <rFont val="Calibri"/>
        <family val="2"/>
      </rPr>
      <t>Materialización de la consecuencia:</t>
    </r>
    <r>
      <rPr>
        <sz val="8"/>
        <color rgb="FF000000"/>
        <rFont val="Calibri"/>
        <family val="2"/>
      </rPr>
      <t xml:space="preserve"> desde la última actualización se han presentado emergencias, accidentes, y/o contingencias con consecuencias  extremadamente dañinas o muy dañinas.
</t>
    </r>
    <r>
      <rPr>
        <b/>
        <sz val="8"/>
        <color rgb="FF000000"/>
        <rFont val="Calibri"/>
        <family val="2"/>
      </rPr>
      <t>Acciones:</t>
    </r>
    <r>
      <rPr>
        <sz val="8"/>
        <color rgb="FF000000"/>
        <rFont val="Calibri"/>
        <family val="2"/>
      </rPr>
      <t xml:space="preserve"> Definir e implementar acciones correctivas para eliminar los incumplimientos legales y controles eficaces.</t>
    </r>
  </si>
  <si>
    <t xml:space="preserve">ADQUISICIÓN </t>
  </si>
  <si>
    <t>NORMAL</t>
  </si>
  <si>
    <t xml:space="preserve">INFLUENCIA </t>
  </si>
  <si>
    <t xml:space="preserve">ANORMAL </t>
  </si>
  <si>
    <t xml:space="preserve">EMERGENCIA </t>
  </si>
  <si>
    <t xml:space="preserve">CARACTER </t>
  </si>
  <si>
    <t>POSITIVO</t>
  </si>
  <si>
    <t xml:space="preserve">NEGATIVO </t>
  </si>
  <si>
    <t xml:space="preserve">PRIORIDAD </t>
  </si>
  <si>
    <t xml:space="preserve">ALTA </t>
  </si>
  <si>
    <t xml:space="preserve">MEDIA </t>
  </si>
  <si>
    <t>BAJA</t>
  </si>
  <si>
    <t xml:space="preserve">ACEPTABILIDAD  </t>
  </si>
  <si>
    <t xml:space="preserve">ALTO NO ACEPTABLE </t>
  </si>
  <si>
    <t xml:space="preserve">INACEPTABLE </t>
  </si>
  <si>
    <t>ACEPTABLE CONDICIONADO</t>
  </si>
  <si>
    <t xml:space="preserve">ADMISIBLE </t>
  </si>
  <si>
    <t>Admisible</t>
  </si>
  <si>
    <t xml:space="preserve">RARO </t>
  </si>
  <si>
    <t xml:space="preserve">POSIBLE </t>
  </si>
  <si>
    <t xml:space="preserve">PROBABLE </t>
  </si>
  <si>
    <t xml:space="preserve">ALTAMENTE PROBABLE </t>
  </si>
  <si>
    <t xml:space="preserve">EXTREMADAMENTE PROBABLE </t>
  </si>
  <si>
    <t>POCO DAÑINO</t>
  </si>
  <si>
    <t xml:space="preserve">LIGERAMENTE DAÑINO </t>
  </si>
  <si>
    <t xml:space="preserve">DAÑINO </t>
  </si>
  <si>
    <t xml:space="preserve">MUY DAÑINO </t>
  </si>
  <si>
    <t xml:space="preserve">EXTREMADAMENTE DAÑINO </t>
  </si>
  <si>
    <t xml:space="preserve">1. MANEJO INTEGRAL DE RESIDUOS </t>
  </si>
  <si>
    <t xml:space="preserve">2. EDUCACIÓN AMBIENTAL </t>
  </si>
  <si>
    <t xml:space="preserve">3. USO  RESPONSABLE Y AHORRO EFICIENTE DE ENERGÍA </t>
  </si>
  <si>
    <t xml:space="preserve">4. USO Y AHORRO EFICIENTE DE AGUA </t>
  </si>
  <si>
    <t xml:space="preserve">5. MANEJO INTEGRADO DE PLAGAS </t>
  </si>
  <si>
    <t xml:space="preserve">CONTROL </t>
  </si>
  <si>
    <t>INFLUENCI A</t>
  </si>
  <si>
    <t xml:space="preserve">ASPECTO - TEMA </t>
  </si>
  <si>
    <t xml:space="preserve">USO DE RECURSOS </t>
  </si>
  <si>
    <t xml:space="preserve">FAUNA </t>
  </si>
  <si>
    <t xml:space="preserve">PAISAJE </t>
  </si>
  <si>
    <t xml:space="preserve">SOCIAL </t>
  </si>
  <si>
    <t xml:space="preserve">ETAPA CICLO DE VIDA </t>
  </si>
  <si>
    <t xml:space="preserve">PLANEACIÓN DE LA PRESTACIÓN DEL SERVICIO </t>
  </si>
  <si>
    <t>04</t>
  </si>
  <si>
    <t xml:space="preserve">APOYO PRESTACIÓN DEL SERVICIO </t>
  </si>
  <si>
    <t xml:space="preserve">PRESTACIÓN DEL SERVICIO </t>
  </si>
  <si>
    <t xml:space="preserve">FIN DE LA VIDA ÚTIL </t>
  </si>
  <si>
    <t xml:space="preserve">ORIGEN DE LA FUENTE </t>
  </si>
  <si>
    <t xml:space="preserve">DENTRO DEL HOSPITAL </t>
  </si>
  <si>
    <t xml:space="preserve">FUERA DEL HOSPITAL </t>
  </si>
  <si>
    <t xml:space="preserve">CENTRAL DE DILUCIONES </t>
  </si>
  <si>
    <t xml:space="preserve">VERIFICAR LA ESTANDARIZACIÓN DE LOS LINEAMIENTOS DE PRODUCTOS DE DESINFECCIÓN CON CARACTERISTICAS BIODEGRADABLES USADOS POR EL PERSONAL DE LIMPIEZA Y DESINFECCIÓN Y PERSONAL ASISTENCIAL </t>
  </si>
  <si>
    <t xml:space="preserve">ESTRUCTURAL Y PROCESO </t>
  </si>
  <si>
    <t xml:space="preserve">EL HUDN USA DESINFECTANTES AMIGABLES CON EL AMBIENTE, COMPUESTOS DE MATERIALES BIODEGRADABLES, QUE SE UTILIZAN EN CAMILLAS, EQUIPOS Y SUPERFICIES </t>
  </si>
  <si>
    <t xml:space="preserve">6. MANEJO SEGURO DE SUSTANCIAS QUÍMICAS </t>
  </si>
  <si>
    <t xml:space="preserve">GESTIONAR LA ADQUISICIÓN DE SUSTANCIAS QUÍMICAS PARA LIMPIEZA Y DESINFECCIÓN </t>
  </si>
  <si>
    <t>LA GENERACIÓN EN PROCESOS DE APOYO SE UTILIZAN DESINFECTANTES, DESENGRASANTES, REACTIVOS, JABÓN NEUTRO, ENTRE OTROS.</t>
  </si>
  <si>
    <t xml:space="preserve">MATRIZ DE REQUISITOS AMBIENTALES - ANEXO 3 DE CONTRATACIÓN </t>
  </si>
  <si>
    <t xml:space="preserve">ESTRUCTURAL </t>
  </si>
  <si>
    <t>PROCESO</t>
  </si>
  <si>
    <t xml:space="preserve">GESTIONAR LA ADQUISICIÓN DE SUSTANCIAS QUÍMICAS PARA APOYO DIAGNÓSTICO Y SOPORTE TERAPEUTICO </t>
  </si>
  <si>
    <t xml:space="preserve">APOYO DIAGNÓSTICO Y SOPORTE TERAPEUTICO </t>
  </si>
  <si>
    <t>RECURSOS FÍSICOS (ALMACÉN, APOYO LOGÍSTICO, MANTENIMIENTO)</t>
  </si>
  <si>
    <t>LA GENERACIÓN EN PROCESOS DE APOYO SE UTILIZAN MEDIDORES DE PH, TINTAS, MEDIOS DE CULTIVO, REACTIVOS, ENTRE OTROS.</t>
  </si>
  <si>
    <t xml:space="preserve">VERIFICAR LA ESTANDARIZACIÓN DE LOS LINEAMIENTOS DE PRODUCTOS DE DESINFECCIÓN CON CARACTERISTICAS BIODEGRADABLES O MENOS CONTAMINANTES  USADOS POR EL PERSONAL ASISTENCIAL </t>
  </si>
  <si>
    <t xml:space="preserve">EL HUDN UTILIZA SUSTANCIAS QUÍMICAS QUE TENGAN COMPUESTOS BIODEGRADABLES O SE BUSQUE EN EL MERCADO LOS QUE MENOR CARGA CONTAMINANTE PUEDAN DEJAR </t>
  </si>
  <si>
    <t>GESTIONAR LA ADQUISICIÓN DE MEDICAMENTOS Y DISPOSITIVOS MÉDICOS</t>
  </si>
  <si>
    <t xml:space="preserve">SERVICIO FARMACÉUTICO </t>
  </si>
  <si>
    <t>LA PREPARACIÓN DE MEDICAMENTOS Y DISPOSITIVOS MÉDICOS SE UTILIZAN SUMINISTROS PARA PACIENTES, LABORATORIO, ONCOLOGÍA, ENTRE OTROS</t>
  </si>
  <si>
    <t>1. PROGRAMA MANEJO DE SUSTANCIAS QUÍMICAS                                  2. EVALUACIÓN DE PROVEEDORES EN LOS SISTEMAS DE BPM Y BPE                                       3. MATRIZ DE REQUISITOS AMBIENTALES</t>
  </si>
  <si>
    <t>En la matriz de requisitos ambientales se identifican los lineamientos que se deben verificar a los proveedores y las sustancias.Los supervisores de contrato debe asegurar que el proveedor cumple con los requisitos legales y de contratación con las  herramientas brindada</t>
  </si>
  <si>
    <t xml:space="preserve">EL HUDN REALIZA LA COMPRA Y/O DOSIFICACIÓN DE MEDICAMENTOS EN UNIDOSIS CON EL FIN DE DISMINUIR REMANENTES DE MEDICAMENTOS. ADICIONAL A ESTO, SE DA CORRECTA DISPOSICIÓN FINAL MEDIANTE INCINERACIÓN A RESTOS DE MEDICAMENTOS EN ATENCIÓN EN SALUD. </t>
  </si>
  <si>
    <t>RECEPCIÓN, ALMACENAMIENTO Y DISTRIBUCIÓN DE SUSTANCIAS QUÍMICAS, INSUMOS Y ELEMENTOS DE OFICINA, EQUIPOS INDUSTRIALES, BIOMÉDICOS, DE COMPUTO DEL HUDN</t>
  </si>
  <si>
    <t>FUNCIONAMIENTO DE AUTOMOTORES QUE TRANSPORTAN MEDICAMENTOS Y DISPOSITIVOS MÉDICOS DEL DISTRIBUIDOR AL HUDN</t>
  </si>
  <si>
    <t xml:space="preserve">PROCESO DE CONTRATACIÓN Y SUPERVISIÓN DE CONTRATOS, LISTA DE VERIFICACIÓN </t>
  </si>
  <si>
    <t xml:space="preserve">1. ARTICULACIÓN DE CONTRATACIÓN Y SUPERVISIÓN EN EL SISTEMA DE GESTIÓN AMBIENTAL.                       2.  FORTALECER CAPACITACIONES DEL PROGRAMA DE GESTIÓN AMBIENTAL A SUPERVISORES, INTERVENTORES, LÍDERES DE PROCESO. </t>
  </si>
  <si>
    <t>FUNCIONAMIENTO DE AUTOMOTORES QUE TRANSPORTAN REACTIVOS, SUSTANCIAS DE LIMPIEZA Y DESINFECCIÓN,  COMBUSTIBLES DESDE LAS INSTALACIONES DEL DISTRIBUIDOR/PROVEEDOR  AL HUDN</t>
  </si>
  <si>
    <t xml:space="preserve">1. PROCESO DE CONTRATACIÓN Y SUPERVISIÓN DE CONTRATOS, LISTA DE VERIFICACIÓN                                 2. PROGRAMA PGAMB-004 E INSTRUCTIVO IRAMB-006 MANEJO SEGURO DE SUSTANCIAS QUÍMICAS                                    3. VERIFICACIÓN DE RECEPCIÓN FRAMB-053 Y DE PROVEEDORES FRAMB - 027                              4. ACOMPAÑAMIENTO DESDE GESTIÓN AMBIENTAL EN EL PROGRAMA DE SUSTANCIAS QUÍMICAS  </t>
  </si>
  <si>
    <t>con el programa de  manejo de sustancias quimicas se reglamenta la responsabilidad de quienes adquieren y recepcionan estas sustancias frente a los requisitos legales asociados; con el fomato FRAM-053 Recepción De Sustancias Químicas se verifica cumplimiento NO SE TIENEN DATOS DE SU IMPLEMENTACIÓN Y NO INCLUYE VERIFICACION DE TRANSPORTE</t>
  </si>
  <si>
    <t xml:space="preserve">ARTICULACIÓN DEL PROGRAMA DE SUSTANCIAS QUÍMICAS CON MATRIZ LEGAL, ACTUALIZANDO FORMATOS Y DANDO CAPACITACIÓN OPORTUNA EN EL MANEJO DE LAS MISMAS </t>
  </si>
  <si>
    <t>ILUMINACIÓN DEL ÁREA DE TRABAJO, EQUIPOS DE COMPUTO, TELEFONOS, IMPRESORA</t>
  </si>
  <si>
    <t>PROGRAMA DE USO EFICIENTE DE ENERGÍA, PROGRAMA DE EDUCACIÓN AMBIENTAL, RONDAS DE SEGURIDAD, AYUDAS VISUALES</t>
  </si>
  <si>
    <t xml:space="preserve">GESTIONAR LA IMPLEMENTACIÓN DE TECNOLOGÍAS AHORRADORAS, SENSORES, DISPOSITIVOS DE GRADUACIÓN DE LUZ EN CUARTOS DE MEDICAMENTOS </t>
  </si>
  <si>
    <t>ALMACEN</t>
  </si>
  <si>
    <t>ACTIVIDADES DE OFICINA, GENERANDO PAPELERIA, USO DE LAPICEROS, GANCHOS, CARPETAS</t>
  </si>
  <si>
    <t>FORMATO DE SOLICITUD INTERNO DE PEDIDO, FIRMADO POR LÍDER DE PROCESO PARA EL CONTROL DE CANTIDADES UTILIZADAS</t>
  </si>
  <si>
    <t>SE REALIZA PEDIDO EN FORMATO INTERNO, FIRMADO POR LÍDER DE PROCESO, SE CONTROLA CONSUMO, DISMINUYE GASTOS, SE MANEJA INDICADORES</t>
  </si>
  <si>
    <t>SISTEMATIZACIÓN DE LA SOLICITUD DE PEDIDO DE LAS DIFERENTES ÁREAS CON EL FIN DE DISMINUIR PERIODICAMENTE EL CONSUMO DE INSUMOS</t>
  </si>
  <si>
    <t>ALMACENAMIENTO Y DISTRIBUCIÓN DE SUSTANCIAS QUÍMICAS, INSUMOS, ELEMENTOS DE OFICINA, EQUIPOS INDUSTRIALES, BIOMÉDICOS Y DE CÓMPUTO</t>
  </si>
  <si>
    <t>EMPAQUES DE PAPEL, CARTÓN, PLÁSTICO DE INSUMOS Y EQUIPOS, CONSUMO DE PAPEL, GANCHOS Y CARPETAS</t>
  </si>
  <si>
    <t xml:space="preserve">CONTENEDORES, CAJAS DE PAPEL, CUARTOS TEMPORALES DE RESIDUOS, CARROS PARA RECOLECCIÓN </t>
  </si>
  <si>
    <t xml:space="preserve">PGIRASA, RONDAS DE SEGUIMIENTO, PROGRAMA DE EDUCACIÓN AMBIENTAL, AYUDAS VISUALES EN CONTENEDORES, SEGUIMIENTO A LA SEGREGACIÓN DE RESIDUOS </t>
  </si>
  <si>
    <t xml:space="preserve">SE GENERAN RESIDUOS NO APROVECHABLES COMO EMPAQUE DE ALIMENTOS, EMPAQUES DE INSUMOS CON RECUBRIMIENTOS METÁLICOS O PLÁSTICOS QUE NO SON RECICLABLES </t>
  </si>
  <si>
    <t xml:space="preserve">CUENTA CON CONTENEDOR DE COLOR NEGRO PARA CORRECTA SEGREGACIÓN DE RESIDUOS NO APROVECHABLES.                                                  LA ADHERENCIA A LA SEGREFACIÓN FUE DE 98% SEGÚN INFORME DE OFICINA DE GESTIÓN AMBIENTAL </t>
  </si>
  <si>
    <t xml:space="preserve">CUENTA CON CONTENEDOR DE COLOR BLANCO PARA CORRECTA SEGREGACIÓN DE RESIDUOS APROVECHABLES, ADEMÁS CUENTA CON CAJAS PARA LA SEGREGACIÓN DE PAPEL.                                                              LA ADHERENCIA A LA SEGREFACIÓN FUE DE 98% SEGÚN INFORME DE OFICINA DE GESTIÓN AMBIENTAL </t>
  </si>
  <si>
    <t>RECEPCIÓN, ALMACENAMIENTO Y DISTRIBUCIÓN DE MEDICAMENTOS, DISPOSITICOS MÉDICOS</t>
  </si>
  <si>
    <t>SERVICIO FARMACÉUTICO (BODEGA PRINCIPAL)</t>
  </si>
  <si>
    <t xml:space="preserve">DESCARGA SANITARIOS, LAVADO DE MANOS </t>
  </si>
  <si>
    <t>PROGRAMA MANEJO DE USO Y AHORRO DE AGUA, PROGRAMA DE EDUCACIÓN AMBIENTAL, AYUDAS VISUALES</t>
  </si>
  <si>
    <t xml:space="preserve">SISTEMAS AHORRADORES DE AGUA, CONTROL DE FUGAS </t>
  </si>
  <si>
    <t>SISTEMAS AHORRADORES, AYUDAS VISUALES, ASISTENCIA A CAPACITACIONES PROGRAMA DE USO Y AHORRO DE AGUA, JORNADAS DE SENSIBILIZACIÓN DÍA DEL AGUA, SEMANA MUNDIAL DEL AGUA</t>
  </si>
  <si>
    <t>1, GESTIONAR LA IMPLEMENTACIÓN DE TECNOLOGÍAS AHORRADORAS DE CONSUMO EN GRIFOS Y SANITARIOS.                        2.  ENVIAR CORREOS CON TIPS Y/O ESTRATEGIAS AMBIENTALES PARA USO EFICIENTE DEL AGUA</t>
  </si>
  <si>
    <t>CONSUMO DE PAPELERÍA, GUANTES, TAPABOCAS, TOALLAS DE MANOS, PAPEL HIGIENICO, ALCOHOL GLICERINADO</t>
  </si>
  <si>
    <t>FORMATO DE SOLICITUD DE PEDIDO INTERNO, FIRMADO POR LÍDER DE PROCESO PARA CONTROL DE CANTIDADES UTILIZADAS</t>
  </si>
  <si>
    <t xml:space="preserve">USO EFICIENTE Y RACIONAL DE MATERIALES E INSUMOS </t>
  </si>
  <si>
    <t xml:space="preserve">EL SERVICIO CUENTA CON LUMINARIAS TIPO LED, COMO TAMBIÉN AYUDAS VISUALES EN TOMA CORRIENTE Y APAGADORES </t>
  </si>
  <si>
    <t xml:space="preserve">GENERACIÓN DE RESIDUOS ORDINARIOS, COMO EMPAQUES DE ALIMENTOS, EMPAQUES DE MEDICAMENTOS, RECUBRIMIENTOS METÁLICOS O PLÁSTICOS QUE NO PUEDEN SER APROVECHABLES </t>
  </si>
  <si>
    <t>GENERACIÓN DE RESIDUOS APROVECHABLES COMO: CARTÓN, CAJAS DE MEDICAMENTOS, PAPEL PERIODICO, ENVASES DE ALCOHOL, DE JABÓN, SOBRE DE MANILA, EMPAQUE PRIMARIOY SECUNDARIO, BOLSAS DE SUERO, Y EMPAQUES PLÁSTICOS</t>
  </si>
  <si>
    <t xml:space="preserve">NO APLICA </t>
  </si>
  <si>
    <t xml:space="preserve">ACTIVIDADES DE PLANEACIÓN Y SEGUIMIENTO DE LOS SISTEMAS DE GESTIÓN, LOS PROGRAMAS INSTITUCIONALES, LOS PROYECTOS, LOS RECURSOS FINANCIEROS, TECNOLOGICOS, DE INFRAESTRUCTURA Y EL TALENTO HUMANO </t>
  </si>
  <si>
    <t xml:space="preserve">GERENCIA, SUBGERENCIAS, OFICINAS ASESORAS, SEGURIDAD DEL PACIENTE, VIGILANCIA EPIDEMIOLOGICA, AUDITORIA MÉDICA Y DE CUENTAS, SST, GESTIÓN AMBIENTAL, GESTIÓN DEL AMBIENTE FÍSICO, GESTIÓN FINANCIERA, SISTEMAS, ARCHIVOS, ESTADISTICA, TALENTO HUMANO </t>
  </si>
  <si>
    <t xml:space="preserve">GERENCIA, SUBGERENCIAS, OFICINAS ASESORAS, SEGURIDAD DEL PACIENTE, VIGILANCIA EPIDEMIOLOGICA, AUDITORIA MÉDICA Y DE CUENTAS, SST, GESTIÓN AMBIENTAL, GESTIÓN DEL AMBIENTE FÍSICO, GESTIÓN FINANCIERA, SISTEMAS, GESTIÓN DE LA INFORMACIÓN, ESTADISTICA Y GESTIÓN DEL TALENTO HUMANO </t>
  </si>
  <si>
    <t xml:space="preserve">LAS OFICINAS CUENTAN CON LUMINARIAS TIPO LED. ÁREAS CON BUENA ILUMINACIÓN NATURAL, SST, SEGURIDAD DEL PACIENTE, SISTEMAS, GESTIÓN DEL AMBIENTE FÍSICO, CUENTA CON AYUDAS VISUALES EN APAGADORES, TOMA CORRIENTES Y SE GENERAN ESTRATEGIAS DE SENSIBILIZACIÓN </t>
  </si>
  <si>
    <t xml:space="preserve">CAPACITACIÓN AL PERSONAL ASISTENCIAL Y ADMINISTRATIVO PARA APROVECHAMIENTO DE LUZ NATURAL, INCREMENTAR EL PORCENTAJE DE LUMINARIAS TIPO LED </t>
  </si>
  <si>
    <t>PROGRAMA USO EFICIENTE Y AHORRO DEL RECURSO HÍDRICO, PROGRAMA DE EDUCACIÓN AMBIENTAL, RONDAS DE SEGURIDAD.</t>
  </si>
  <si>
    <t xml:space="preserve">REPORTE Y REPARACIÓN DE FUGAS </t>
  </si>
  <si>
    <t xml:space="preserve">AYUDAS VISUALES EN GRIFOS, SENSIBILIZACIÓN REFERENTE AL RECURSO HÍDRICO (DÍA DEL AGUA, SEMANA MUNDIAL DEL AGUA) </t>
  </si>
  <si>
    <t xml:space="preserve">ACTIVIDADES DE OFICINA, GENERANDO PAPELERIA, USO DE LAPICEROS, GANCHOS, CARPETAS, TOALLAS DE MANOS, PAPEL, TAPABOCAS, SOBRES, ETC, </t>
  </si>
  <si>
    <t xml:space="preserve">FORMATO DE SOLICITUD DE PEDIDO INTERNO, FIRMADO POR LÍDER DE PROCESO PARA CONTROL DE CANTIDADES UTILIZADAS.                                                       USO DE RESMAS DE PAPEL RECICLADO </t>
  </si>
  <si>
    <t xml:space="preserve">SISTEMATIZACIÓN DE LA SOLICITUD DE PEDIDO DE LAS DIFERENTES ÁREAS CON EL FIN DE DISMINUIR PERIODICAMENTE EL CONSUMO DE INSUMOS                        IMPLEMENTACIÓN DE PROGRAMA DE COMPRAS VERDES </t>
  </si>
  <si>
    <t xml:space="preserve">ACTIVIDADES DE OFICINA QUE GENERAN PAPEL, GANCHOS, EMPAQUES DE RESMAS, CARPETAS, SOBRES, CAJAS, TAPABOCAS, EMPAQUES DE GASEOSA, ENVASE DE ALCOHOL GLICERINADO, JABÓN, ELEMENTOS PLÁSTICOS </t>
  </si>
  <si>
    <t xml:space="preserve">ACTIVIDADES DE OFICINA, RESIDUOS DE ALIMENTOS, SERVILLETAS, ICOPOR, TOALLAS DE PAPEL, PLÁSTICO NO RECICLABLE, GENERADOS POR EL PERSONAL </t>
  </si>
  <si>
    <t>LAS ÁREAS CUENTAN CON CONTENEDOR NEGRO PARA LA CORRECTA SEGREGACIÓN DE RESIDUOS ORDINARIOS.     LA ADHERENCIA A LA SEGREGACIÓN ES DEL 99%  DURANTE EL AÑO 2023</t>
  </si>
  <si>
    <t xml:space="preserve">USO DE TINTA EN IMPRESIÓN Y FOTOCOPIADO DE DOCUMENTOS                                USO DE ALCOHOL GLICERINADO Y JABÓN </t>
  </si>
  <si>
    <t>PROGRAMA MANEJO SEGURO DE SUSTANCIAS QUÍMICAS</t>
  </si>
  <si>
    <t xml:space="preserve">MATRIZ DE COMPATIBILIDAD Y CAPACITACIÓN EN MANEJO SEGURO DE SUSTANCIAS QUÍMICAS, SUPERVICIÓN EN LAS ÁREAS DEL HUDN DONDE HAYA USO DE SUSTANCIAS QUÍMICAS DE ALTO RIESGO, CON EL FIN DE TENER UN USO Y MANEJO SEGURO COMO TAMBIÉN UNA CORRECTA DISPOSICIÓN FINAL, DISMINUYENDO EL RIESGO A LA SALUD Y EL MEDIO AMBIENTE </t>
  </si>
  <si>
    <t xml:space="preserve">1. PROGRAMA DE COMPRAS VERDES.        2. ENVIAR CORREOS CON TIPS O ESTRATEGIAS PARA EL USO ADECUADO DE PAPEL Y TINTA </t>
  </si>
  <si>
    <t xml:space="preserve">AMBIENTE FÍSICO - MANTENIMIENTO </t>
  </si>
  <si>
    <t>MANTENIMIENTO DE IMPRESORAS, COMPUTADORES, FOTOCOPIADORAS, QUE GENERA RESIDUOS PELIGROSOS TÓXICOS (TINTAS Y TONNERS) COMO RESIDUOS DE RAEE</t>
  </si>
  <si>
    <t xml:space="preserve">PLANEACIÓN - ARQUITECTURA, AMBIENTE FÍSICO - MANTENIMIENTO </t>
  </si>
  <si>
    <t xml:space="preserve">MEJORAMIENTO DE LA INFRAESTRUCTURA DE LAS ÁREAS DEL HUDN </t>
  </si>
  <si>
    <t xml:space="preserve">SE ESTABLECE ÁREAS DE ALMACENAMIENTO SEÑALIZADAS, SE REALIZA VERIFICACIÓN DE DISPOSICIÓN FINAL PARA MATERIAL DE RCD Y RESIDUOS TÓXICOS </t>
  </si>
  <si>
    <t xml:space="preserve">VERIFICACIÓN DE LOS MATERIALES E INSUMOS REQUERIDOS EN CADA ÁREA MEDIANTE CONTRATACIÓN Y FACTURAS </t>
  </si>
  <si>
    <t xml:space="preserve">SE CUENTA CON CONTENEDORES DE COLOR BLANCO Y NEGRO PARA LA CORRECTA SEGREGACIÓN DE RESIDUOS APROVECHABLES Y NO APROVECHABLES.    LA ADHERENCIA A LA SEGREGACIÓN FUE DE 98%                                                                CONTRATO CON GESTOR EXTERNO PARA DISPOSICIÓN DE RESIDUOS DE POSCONSUMO </t>
  </si>
  <si>
    <t xml:space="preserve"> SE REALIZA VERIFICACIÓN DE DISPOSICIÓN FINAL PARA MATERIAL DE RCD Y RESIDUOS TÓXICOS </t>
  </si>
  <si>
    <t xml:space="preserve">SE CUENTA CON CONTENEDORES DE COLOR ROJO PARA LA CORRECTA SEGREGACIÓN DE RESIDUOS POSCONSUMO DEPENDIENDO EL TIPO.                                                CONTRATO CON GESTOR EXTERNO PARA DISPOSICIÓN DE RESIDUOS DE POSCONSUMO </t>
  </si>
  <si>
    <t xml:space="preserve"> SE REALIZA VERIFICACIÓN DE EMBALAJE, ALMACENAMIENTO Y DISPOSICIÓN FINAL PARA MATERIAL DE RCD Y RESIDUOS TÓXICOS </t>
  </si>
  <si>
    <t xml:space="preserve">ACTIVIDADES DEL PROGRAMA DE APOYO A LA MUJER Y LA INFANCIA, PROMOCIÓN, PROTECCIÓN Y APOYO A LA LACTANCIA MATERNA, DESARROLLO DE ACTIVIDADES DE RECOLECCIÓN, PROCESAMIENTO, CONTROLES DE CALIDAD Y POSTERIOR DISTRIBUCIÓN A LOS SERVICIOS DE NEONATOS Y BANCO DE LECHE HUMANA </t>
  </si>
  <si>
    <t>SOPORTE TERAPEUTICO (IAMII, BANCO DE LECHE Y MADRE CANGURO)</t>
  </si>
  <si>
    <t xml:space="preserve">LAVADO DE MANOS, DESCARGA DE SANITARIOS, LAVADO DE SENOS, LAVADO DE UTENSILIOS Y MATERIALES DE TRABAJO </t>
  </si>
  <si>
    <t xml:space="preserve">PROGRAMA MANEJO USO EFICIENTE DEL RECURSO HÍDRICO, PROGRAMA DE EDUCACIÓN AMBIENTAL, RONDAS DE SEGUIMIENTO </t>
  </si>
  <si>
    <t>ACTIVIDADES DEL PROGRAMA DE APOYO A LA MUJER Y LA INFANCIA, PROMOCIÓN, PROTECCIÓN Y APOYO A LA LACTANCIA MATERNA, DESARROLLO DE ACTIVIDADES DE RECOLECCIÓN, PROCESAMIENTO, CONTROLES DE CALIDAD Y POSTERIOR DISTRIBUCIÓN A LOS SERVICIOS DE NEONATOS Y BANCO DE</t>
  </si>
  <si>
    <t>LIMPIEZA E INGRESO DE USUARIOS: TOALLAS DE PAPEL, JABÓN PARA MANOS, TAPABOCAS, GUARDIANES, COFIAS, DESINFECTANTES</t>
  </si>
  <si>
    <t>SE REALIZA PEDIDO EN FORMATO INTERNO, FIRMADO POR LÍDER DE PROCESO, SE CONTROLA CONSUMO, DISMINUYE GASTOS, SE MANEJA INDICADORES                            IMPLEMENTACIÓN DE PROGRAMA DE COMPRAS VERDES</t>
  </si>
  <si>
    <t xml:space="preserve">Iluminación de áreas de trabajo, funcionamiento de equipos electrónicos y médicos como : 4 neveras, 1 pasteurizador, 1 estufa, 2 incubadoras bacteriológicas, 2 centrifugas, 1 cámara de secado de materiales, 1 desionizador, 2  congeladores, 1 incubadora, 1 bort ex, 2 equipos de baño maría, 1 lámpara de luz infrarroja, 1 Dvd, 1 cámara de secado de materiales, 1 baño seco, 1 calentador de leche materna,  2 computadores, 2 teléfonos, 1 televisor, 1 impresora, 1 equipo de sonido. </t>
  </si>
  <si>
    <t>PROGRAMA USO EFICIENTE Y AHORRO DEL ENERGÍA, PROGRAMA DE EDUCACIÓN AMBIENTAL, RONDAS DE SEGURIDAD.</t>
  </si>
  <si>
    <t xml:space="preserve">LUMINARIAS TIPO LED, CUENTA CON AYUDAS VISUALES EN LOS APAGADORES Y TOMA CORRIENTES, PROCESOS DE SENSIBILIZACIÓN </t>
  </si>
  <si>
    <t xml:space="preserve">IMPLEMENTACIÓN DE SENSORES, DISPOSITIVOS DE GRADUACIÓN DE LUZ EN BAÑOS Y CUARTOS DE MEDICAMENTOS </t>
  </si>
  <si>
    <t>ACTIVIDADES DEL PROGRAMA DE APOYO A LA MUJER Y LA INFANCIA, PROMOCIÓN, PROTECCIÓN Y APOYO A LA LACTANCIA MATERNA, DESARROLLO DE ACTIVIDADES DE RECOLECCIÓN, PROCESAMIENTO, CONTROLES DE CALIDAD Y POSTERIOR DISTRIBUCIÓN A LOS SERVICIOS DE NEONATOS Y BANCO DE LECHE HUMANA</t>
  </si>
  <si>
    <t xml:space="preserve">ATENCIÓN DE DONANTES, ALIMENTACIÓN DE PACIENTE Y VISITANTES, TOALLAS DE PAPEL, EMPAQUES DESECHABLES </t>
  </si>
  <si>
    <t>CONTENEDORES DE COLOR NEGRO PARA LA CORRECTA SEGREGACIÓN DE RESIDUOS NO APROVECHABLES. LA ADHERENCIA DE SEGREGACIÓN EN 2023 FUE DE 98%</t>
  </si>
  <si>
    <t xml:space="preserve">SEGUIMIENTO PROGRAMA DE COMPRAS VERDES </t>
  </si>
  <si>
    <t xml:space="preserve">VERIFICACIÓN ADECUADA DISPOSICIÓN DE LOS RESIDUOS Y EMBALAJE DE LOS MISMOS </t>
  </si>
  <si>
    <t>ATENCIÓN AL USUARIO: RESIDUOS DE LECHE, ALGODONES, AGUJAS, TAPABOCAS, GUANTES, BATAS Y SIMILARES</t>
  </si>
  <si>
    <t>CONTENEDORES, CAJAS DE PAPEL, CUARTOS TEMPORALES DE RESIDUOS, CARROS PARA RECOLECCIÓN, AUTOCLAVE DE ALTA EFICIENCIA</t>
  </si>
  <si>
    <t xml:space="preserve">SE CUENTA CON CONTENEDORES DE COLOR ROJO PARA LA CORRECTA SEGREGACIÓN DE RESIDUOS HOSPITALARIOS TIPO BIOSANITARIO Y CORTOPUNZANTE      </t>
  </si>
  <si>
    <t xml:space="preserve">GESTIONAR LA IMPLEMENTACIÓN DE NUEVA AUTOCLAVE PARA MANEJO DE RESIDUOS BIOSANITARIOS </t>
  </si>
  <si>
    <t xml:space="preserve">EN EL SERVICIO SE GENERAN RESIDUOS RECICLABLES EN ACTIVIDADES TALES COMO LIMPIEZA DEL ÁREA, DISPENSACIÓN DE MEDICAMENTOS, ATENCIÓN AL USUARIO Y TAREAS ADMINISTRATIVAS </t>
  </si>
  <si>
    <t xml:space="preserve">CONTENEDORES, CAJAS DE PAPEL, CUARTOS TEMPORALES DE RESIDUOS, CARROS DE RECOLECCIÓN </t>
  </si>
  <si>
    <t xml:space="preserve">CUENTA CON CONTENEDOR DE COLOR BLANCO PARA CORRECTA SEGREGACIÓN DE RESIDUOS APROVECHABLES, ADEMÁS CUENTA CON CAJAS PARA LA SEGREGACIÓN DE PAPEL.                                                              LA ADHERENCIA A LA SEGREGACIÓN FUE DE 98% SEGÚN INFORME DE OFICINA DE GESTIÓN AMBIENTAL </t>
  </si>
  <si>
    <t xml:space="preserve">PROCESAMIENTO DE LH Y MUESTREO: CALDO VERDE BRILLANTE, ALCOHOL, FENOLFRALEÍNA, ACETONA, SOLUCIÓN SALINA, JABÓN. ALCOHOL GLICERINADO  </t>
  </si>
  <si>
    <t>ABRAZADERA DE SEGURIDAD, ESTANTERÍA SEÑALIZADA</t>
  </si>
  <si>
    <t>MATRIZ DE COMPATIBILIDAD Y CAPACITACIÓN EN MANEJO SEGURO DE SUSTANCIAS QUÍMICAS, SUPERVICIÓN EN LAS ÁREAS DEL HUDN DONDE HAYA USO DE SUSTANCIAS QUÍMICAS DE ALTO RIESGO, CON EL FIN DE TENER UN USO Y MANEJO SEGURO COMO TAMBIÉN UNA CORRECTA DISPOSICIÓN FINAL</t>
  </si>
  <si>
    <t xml:space="preserve">INGRESO Y VALORACIÓN DE PACIENTES </t>
  </si>
  <si>
    <t>URGENCIAS, URGENCIAS GINECOLOGICAS, CONSULTA EXTERNA</t>
  </si>
  <si>
    <t xml:space="preserve">PROGRAMA MANEJO Y USO EFICIENTE DEL RECURSO HÍDRICO, PROGRAMA DE EDUCACIÓN AMBIENTAL, RONDAS DE SEGUIMIENTO </t>
  </si>
  <si>
    <t>ILUMINACIÓN DE ÁREAS DE TRABAJO, FUNCIONAMIENTO DE EQUIPOS ELECTRÓNICOS: 53 COMPUTADORES, LUMINARIAS LED, 19 TELÉFONOS,  2 CAFETERAS, 1 HORNO, 1 NEVERA 
FUNCIONAMIENTO DE EQUIPOS  MÉDICOS: 8 NEGATOSCOPIO.1 DESFIBRILADOR, 3 FOTÓFORO, 1 FOROPTER,  9 BALANZAS MECÁNICAS, 1 BALANZA DIGITAL, 2 EQUIPOS DE ÓRGANOS DE VACIOS, 4 TORRES DE VIDEO ENDOSCOPIAS, 1 SIERRA OSCILANTE PARA YESOS,  10 TELEVISORES1 MONITOR FETAL, 1 DESFIBRILADOR BIFÁSICO, 1 ELECTROCARDIÓGRAFO, 5 DOPPER FETAL, 1 VIDICONOSCOPIO. 1 DESFIBRILADOR CON MONITOREO, 1 DESFIBRILADOR BIFÁSICO, 5 LÁMPARAS SIELITICA PORTÁTIL</t>
  </si>
  <si>
    <t xml:space="preserve">ATENCIÓN AL USUARIO; USO DE JERINGAS, GASAS, GUANTES, ESPARADRAPO, PAÑALES, TAPABOCAS, SOLUCIÓN SALINA, ALGODONES, GUARDIANES, TOALLAS, TERMÓMETROS, MEDICAMENTOS, PAPELERÍA, ALCOHOL GLICERINADO, JABÓN, PAPEL HIGIENICO, CATETER Y SIMILARES  </t>
  </si>
  <si>
    <t>ATENCIÓN AL USUARIO: EMPAQUES DE ALIMENTOS NO APROVECHABLES, ICOPOR, TOALLAS DE PAPEL NO CONTAMINADAS</t>
  </si>
  <si>
    <t xml:space="preserve">CONTENEDORES, CUARTOS TEMPORALES DE RESIDUOS, CARROS PARA RECOLECCIÓN DE RESIDUOS </t>
  </si>
  <si>
    <t xml:space="preserve">INCREMENTAR AYUDAS VISUALES EN ÁREAS COMUNES </t>
  </si>
  <si>
    <t xml:space="preserve">ATENCIÓN AL USUARIO: RESIDUOS DE MEDICAMENTOS, MEDICAMENTOS VENCIDOS, ALIMENTACIÓN DE PACIENTES EN AISLAMIENTO, LUMINARIAS, PILAS, BATERIAS, APARATOS ELECTRÓNICOS </t>
  </si>
  <si>
    <t xml:space="preserve">SE CUENTA CON CONTENEDORES DE COLOR ROJO PARA LA CORRECTA SEGREGACIÓN DE RESIDUOS HOSPITALARIOS TIPO BIOSANITARIO Y CORTOPUNZANTE, FARMACOS Y QUÍMICOS.                                                              ENTREGA SEGURA PARA DISPOSICIÓN FINAL DE RAEE Y PILAS </t>
  </si>
  <si>
    <t xml:space="preserve">ATENCIÓN AL USUARIO: SE GENERAN RESIDUOS RECICLABLES COMO CARTÓN, PLEGADIZAS DE MEDICAMENTOS, EMPAQUES DE GASAS SIN CONTAMINAR, ENVASE DE ALCOHOL, EMPAQUE DE JABÓN, EMPAQUE DE GUANTES, BOLSA PRIMARIA DE SUEROM BOLSA DE SUERO SIEMPRE Y CUANDO NO TENGA FLUIDOS, NI MEDICAMENTOS CITOTÓXICOS, EMPAQUES PLÁSTICOS, SOBRES DE MANILA, PAPEL </t>
  </si>
  <si>
    <t xml:space="preserve">SE CUENTA CON CONTENEDORES DE COLOR BLANCO Y NEGRO PARA LA CORRECTA SEGREGACIÓN DE RESIDUOS APROVECHABLES Y NO APROVECHABLES.    LA ADHERENCIA A LA SEGREGACIÓN FUE DE 98%                                                                CONTRATO CON GESTOR EXTERNO </t>
  </si>
  <si>
    <t xml:space="preserve">ATENCIÓN AL USUARIO: AIRE MEDICINAL, OXIGENO, ALCOHOL GLICERINADO, JABON ANTISÉPTICO </t>
  </si>
  <si>
    <t xml:space="preserve">FLUJOMETROS </t>
  </si>
  <si>
    <t xml:space="preserve">SUPERVISIÓN Y SEGUIMIENTO DE LOS SISTEMAS DE AIREACIÓN </t>
  </si>
  <si>
    <t xml:space="preserve">ATENCIÓN AL USUARIO: GENERACIÓN DE RESIDUOS DE MEDICAMENTOS, RESIDUOS CORTOPUNZANTES, RESIDUOS BIOSANITARIOS, RESIDUOS ALIMENTOS DE PACIENTES EN AISLEAMIENTO, USO DE APARATOS CON PILAS Y BATERIAS </t>
  </si>
  <si>
    <t>FORTALECER E MANEJO SEGURO DE INSUMOS (JERINGAS Y/O AGUJAS).</t>
  </si>
  <si>
    <t xml:space="preserve">RECEPCIÓN DE PACIENTES, VALORACIÓN, ATENCIÓN DIARIA INTRAHOSPITALARIA </t>
  </si>
  <si>
    <t xml:space="preserve">MEDICINA INTERNA, ESPECIALIDADES QUIRURGICAS, ESPECIALIDADES QUINTO PISO, CIRUGIA GENERAL, CONTRIBUTIVO, NEONATOS BÁSICO </t>
  </si>
  <si>
    <t>DESCARGA SANITARIOS, LAVADO DE MANOS, BAÑO DE PACIENTES</t>
  </si>
  <si>
    <t xml:space="preserve">PGIRASA, RONDAS DE SEGUIMIENTO, PROGRAMA DE EDUCACIÓN AMBIENTAL, AYUDAS VISUALES EN CONTENEDORES, SEGUIMIENTO A LA SEGREGACIÓN DE RESIDUOS, PROCEDIMIENTO DE ROTACIÓN DE INVENTARIOS DE MEDICAMENTOS </t>
  </si>
  <si>
    <t>ILUMINACIÓN DE ÁREAS DE TRABAJO, ESTANCIA DE PACIENTES,  PASILLOS, FUNCIONAMIENTO DE EQUIPOS ELECTRÓNICOS TALES COMO 48 COMPUTADORES, 14 TELÉFONOS, 3 IMPRESORAS, 51 TELEVISORES, 1 NEVERA 
FUNCIONAMIENTO DE EQUIPOS MÉDICOS: 9 MONITORES DE SIGNOS VITALES, 1 ELECTROCARDIÓGRAFO, 5 FLUJÓMETROS, 2DESFIBRILADOR BIFÁSICO, 1 DESFRIBILADOR CON MONITOREO, 3 EQUIPOS DE ÓRGANOS, 2 NEGATOSCOPIO, 1 BOMBA DE DIFUSIÓN BASE, 1 SECADOR, 1 MÁQUINA DE MOVIMIENTO PASIVO,  19 CAMAS ELÉCTRICAS, 2 CAMAS OBSTETRICAS, 1 TERMOHIDRÓGRAMO ANÁLOGO,  4 TERMOHIGRÓMETROS.</t>
  </si>
  <si>
    <t>ATENCIÓN AL USUARIO: PAPELERÍA, ALCOHOL GLICERINADO, JABÓN ANTISÉPTICO, JERINGAS, GASAS, ESPARADRAPO, PAÑALES, GUANTES, TAPABOCAS, SUEROS, ALGODONES, GUARDIANES, TOALLAS DE MANOS, TERMÓMETROS, PAPEL HIGIÉNICO, CATÉTER, MEDICAMENTOS</t>
  </si>
  <si>
    <t xml:space="preserve">USO EFICIENTE Y RACIONAL DE MATERIALES E INSUMOS                                                                              IMPLEMENTACIÓN PROGRAMA COMPRAS VERDES </t>
  </si>
  <si>
    <t xml:space="preserve">ATENCIÓN MÉDICA DE PACIENTES HOSPITALIZADOS, ALIMENTACIÓN DE PACIENTES, VISITANTES Y PERSONAL ASISTENCIAL </t>
  </si>
  <si>
    <t xml:space="preserve">ATENCIÓN AL USUARIO: GENERACIÓN DE RESIDUOS APROVECHABLES TALES COMO CARTÓN, CAJAS DE MEDICAMENTOS, EMPAQUES DE GAZAS NO CONTAMINANTES, ENVASES DE ALCOHOL GLICERINADO, EMPAQUE DE JABÓN, EMPAQUE PRIMARIO Y SECUNDARIO DE GUANTES, BOLSAS DE SUERO, SIEMPRE Y CUANDO NO TENGA FLUIDOS O MEDICAMENTOS CITOTÓXICOS, EMPAQUES PLÁSTICOS, SOBRES DE MANILA, PAPEL Y SIMILARES. </t>
  </si>
  <si>
    <t xml:space="preserve">CONTENEDORES, CAJAS PARA PAPEL, CUARTO TEMPORAL DE RESIDUOS, CARROS DE RECOLECCIÓN DE RESIDUOS </t>
  </si>
  <si>
    <t>PGIRASA, RONDAS DE SEGUIMIENTO, PROGRAMA DE EDUCACIÓN AMBIENTAL, AYUDAS VISUALES EN CONTENEDORES, SEGUIMIENTO A LA SEGREGACIÓN DE RESIDUOS</t>
  </si>
  <si>
    <t>EL ÁREA CUENTA CON CONTENEDORES DE RESIDUOS COLOR NEGRO PARA LA CORRECTA SEGREGACIÓN DE RESIDUOS.                                                                         LA ADHERENCIA A LA SEGREGACIÓN ES DE 92%, EL PORCENTAJE DE SEGREGACIÓN PUEDE VERSE AFECTADO POR LA FALTA DE CULTURA A</t>
  </si>
  <si>
    <t xml:space="preserve">EL ÁREA CUENTA CON CONTENEDORES DE RESIDUOS COLOR NEGRO PARA LA CORRECTA SEGREGACIÓN DE RESIDUOS.                                                                          LA ADHERENCIA A LA SEGREGACIÓN ES DE 92%, EL PORCENTAJE DE SEGREGACIÓN PUEDE VERSE AFECTADO POR LA FALTA DE CULTURA AMBIENTAN EN LA POBLACIÓN FLOTANTE </t>
  </si>
  <si>
    <t xml:space="preserve">CUENTA CON CONTENEDOR DE COLOR BLANCO PARA CORRECTA SEGREGACIÓN DE RESIDUOS APROVECHABLES, ADEMÁS CUENTA CON CAJAS PARA LA SEGREGACIÓN DE PAPEL.                                                              LA ADHERENCIA A LA SEGREFACIÓN FUE DE 98% </t>
  </si>
  <si>
    <t xml:space="preserve">ATENCIÓN AL USUARIO; USO DE FORMOL, AIRE MEDICINAL, OXIFENO, JABONES ANTISÉPTICOS, ALCOHOL GLICERINADO </t>
  </si>
  <si>
    <t>ESTANTERÍA, ESPACIOS CON AGARRADERA DE SEGURIDAD</t>
  </si>
  <si>
    <t xml:space="preserve">CONTENEDORES, GUARDIANES, CARRO DE RECOLECCIÓ, CUARTO TEMPORAL DE RESIDUOS, AUTOCLAVE DE ALTA EFICIENCIA </t>
  </si>
  <si>
    <t xml:space="preserve">FORTALECER E MANEJO SEGURO DE INSUMOS (JERINGAS Y/O AGUJAS). </t>
  </si>
  <si>
    <t xml:space="preserve">CAPACITACIÓN AL PERSONAL EN CORRECTA DOSIFICACIÓN Y ENTREGA PARA DISPOSICIÓN FINAL DE SUSTANCIAS QUÍMICAS Y DISPOSICIÓN DE SANGRE EN QUIROFANOS </t>
  </si>
  <si>
    <t xml:space="preserve">1. CARACTERIZACIÓN DEL VERTIMIENTO DE AGUA RESIDUAL DEL HUDN.                                                   2. IMPLEMENTAR UNA TECNOLOGÍA DE AGUA RESIDUAL EN EL HUDN.                                                        3. IMPLEMENTAR ACCIONES DE CONTROL HASTA SU PUESTA EN MARCHA </t>
  </si>
  <si>
    <t xml:space="preserve">UCI NEONATAL, UCI ADULTOS, UCI LADO C, UCI LADO D, Y CUIDADOS INTERMEDIOS </t>
  </si>
  <si>
    <t>Generación_de_residuos_reciclables</t>
  </si>
  <si>
    <t>ADQUISICIÓN</t>
  </si>
  <si>
    <t>Prestación del servicio del servicio</t>
  </si>
  <si>
    <t>apoyo a la prestación del servicio</t>
  </si>
  <si>
    <t>Apoyo a la prestación del servicio</t>
  </si>
  <si>
    <t>Fin de la vida util</t>
  </si>
  <si>
    <t>INFLUENCIA</t>
  </si>
  <si>
    <t>CONTROL</t>
  </si>
  <si>
    <t>Control</t>
  </si>
  <si>
    <t>Normal</t>
  </si>
  <si>
    <t>Emergencia</t>
  </si>
  <si>
    <t>Anormal</t>
  </si>
  <si>
    <t>UCI Neonatos, UCI Adultos y Cuidados intermedios</t>
  </si>
  <si>
    <t>Quirófano, unidad de recuperación y Sala de partos</t>
  </si>
  <si>
    <t xml:space="preserve">Quirófano, unidad de recuperación y Sala de partos </t>
  </si>
  <si>
    <t>Banco de sangre, lactario, nutrición, rehabilitación, terapia respiratoria, hidroterapia, hemodiálisis</t>
  </si>
  <si>
    <t>Oncología</t>
  </si>
  <si>
    <t>Imagenología, laboratorio clínico y patología</t>
  </si>
  <si>
    <t>Atención al usuario y referencia y contrareferencia</t>
  </si>
  <si>
    <t>Morgue</t>
  </si>
  <si>
    <t>Servicio farmacéutico</t>
  </si>
  <si>
    <t>Central de gases medicinales</t>
  </si>
  <si>
    <t>Central de mezclas parenterales</t>
  </si>
  <si>
    <t>Central de esterilización</t>
  </si>
  <si>
    <t>Gestión de Docencia e invetigación</t>
  </si>
  <si>
    <t>Lavanderia</t>
  </si>
  <si>
    <t>Archivo Central</t>
  </si>
  <si>
    <t>Archivo Clinico</t>
  </si>
  <si>
    <t>Ambiente físico - mantenimiento, talleres, almacén.</t>
  </si>
  <si>
    <t>Mantenimiento -Taller de pintura, taller de biomédicos, almacén mantenimiento</t>
  </si>
  <si>
    <t>Calderas</t>
  </si>
  <si>
    <t>Empresa de vigilancia</t>
  </si>
  <si>
    <t>Limpieza y desinfección de áreas</t>
  </si>
  <si>
    <t>Referencia, contrareferencia. Apoyo logístico - conductores</t>
  </si>
  <si>
    <t>Referencia y contrareferencia, apoyo logisto - conductores</t>
  </si>
  <si>
    <t>Cafeterias</t>
  </si>
  <si>
    <t xml:space="preserve">Auditorios, pasillos, jardines y áreas externas </t>
  </si>
  <si>
    <t>HUDN</t>
  </si>
  <si>
    <t>Planeacion y mantenimiento</t>
  </si>
  <si>
    <t>SISTEMAS, MANTENIMIENTO, ACTIVOS FIJOS Y ALMACEN</t>
  </si>
  <si>
    <t>Fuera del hospital</t>
  </si>
  <si>
    <t>N/A</t>
  </si>
  <si>
    <t xml:space="preserve">LISTA DE ENTREGA DE INSUMOS, VERIFICACION EN LA REPOSICION DE LOS MATERIALES </t>
  </si>
  <si>
    <t>PROGRAMA MANEJO Y USO EFICIENTE DEL RECURSO HÍDRICO, PROGRAMA DE EDUCACIÓN AMBIENTAL, RONDAS DE SEGUIMIENTO, CONTROL DE FUGAS.</t>
  </si>
  <si>
    <t>PGIRASA, RONDAS DE SEGUIMIENTO, PROGRAMA DE EDUCACIÓN AMBIENTAL, AYUDAS VISUALES EN LOS CONTENEDORES. EVALUACIÓN DE SEGREGACIÓN  DE RESIDUOS.</t>
  </si>
  <si>
    <t>PROGRAMA SEGURO DE SUSTANCIAS QUIMICAS, CAPACITACIONES EN EL MANEJO DE SUSTANCIAS QUIMICAS</t>
  </si>
  <si>
    <t>FORMATO DE SOLICITUD DE PEDIDO INTERNO  FRABA-016, FIRMADO POR EL LIDER DE PROCESO PARA EL CONTROL DE LAS CANTIDADES UTILIZADAS     
USO DE RESMAS DE PAPEL RECICLADO</t>
  </si>
  <si>
    <t>PROGRAMA DEL USO EFICIENTE DE ENERGÍA, RONDAS DE SEGUIMIENTO, CAPACITACIONES, AYUDAS VISUALES.</t>
  </si>
  <si>
    <t>PGIRASA, PROGRAMA DE MANEJO DE SUSTANCIAS QUIMICAS, PROGRAMA DE EDUCACIÓN AMBIENTAL, AYUDAS VISUALES EN LOS CONTENEDORES. EVALUACIÓN DE SEGREGACIÓN  DE RESIDUOS.</t>
  </si>
  <si>
    <t>PROGRAMA MANEJO SEGURO SUSTANCIAS QUIMICAS FORMULADO</t>
  </si>
  <si>
    <t>PGRISA, CAPACITACIÓN AL PERSONAL, PROGRAMAS DE EDUCACIÓN AMBIENTAL</t>
  </si>
  <si>
    <t>PGIRASA, PROGRAA DE MANEJO DE SUSTANCIAS QUIMICAS PROGRAMA DE EDUCACIÓN AMBIENTAL, AYUDAS VISUALES EN LOS CONTENEDORES. EVALUACIÓN DE SEGREGACIÓN  DE RESIDUOS.</t>
  </si>
  <si>
    <t xml:space="preserve">PROGRAMA MANEJO SEGURO SUSTANCIAS QUIMICAS  Y PROGRAMA DE EDUCACIÓN AMBIENTAL
</t>
  </si>
  <si>
    <t xml:space="preserve">PLAN DE EMERGENCIAS HOSPITALARIOS.  
SISTEMA DE GESTIÓN SST.
 PROGRAMA MANEJO DE SUSTANCIAS QUÍMICAS. </t>
  </si>
  <si>
    <t>PGIRASA, PROGRAMA DE MANEJO DE SUSTANCIAS QUIMICAS PROGRAMA DE EDUCACIÓN AMBIENTAL, AYUDAS VISUALES EN LOS CONTENEDORES. EVALUACIÓN DE SEGREGACIÓN  DE RESIDUOS.</t>
  </si>
  <si>
    <t>MANEJO EFICIENTE DEL RECURSO HÍDRICO, CAPACITACIÓN Y SENSIBILIZACIÓN POR MEDIO DE AYUDAS VISUALES, RONDAS DE SEGUIMIENTO, CONTROL DE FUGAS.</t>
  </si>
  <si>
    <t xml:space="preserve">FORMATO DE SOLICITUD DE PEDIDO INTERNO  FRABA-016, FIRMADO POR EL LIDER DE PROCESO PARA EL CONTROL DE LAS CANTIDADES UTILIZADAS     
</t>
  </si>
  <si>
    <t>PROGRAMA MANEJO SEGURO SUSTANCIAS QUIMICAS  Y PROGRAMA DE EDUCACIÓN AMBIENTAL, SOLICITUD DE PEDIDO MEDIANTE FRABA-016</t>
  </si>
  <si>
    <t>1. PROGRAMA PARA EL MANEJO DE SUSTANCIAS QUIMICAS                    2. CONTRATAR PROVEEDORES CERTIFICADOS Y EVALUACION DE PROVEEDORES. SOLICITUD DE INSUMOS MEDIANTE EL FORMATO FABRA-016</t>
  </si>
  <si>
    <t xml:space="preserve">ANEXO 3 DE CONTRATACION </t>
  </si>
  <si>
    <t xml:space="preserve">PROGRAMAS DE AHORRO Y USO EFICIENTE DEL RECURSO ENERGETICO, AYUDAS VISUALES EN TOMAS  PROGRAMAS DE SENSIBILIZACIÓN </t>
  </si>
  <si>
    <t>PROGRAMA MANEJO EFICIENTE DEL RECURSO HÍDRICO, PROGRAMA EDUCACIÓN AMBIENAL, RONDAS DE SEGUIMIENTO, CONTROL DE FUGAS.</t>
  </si>
  <si>
    <t>PROGRAMA MANEJO SEGURO SUSTANCIAS QUIMICAS  Y PROGRAMA DE EDUCACIÓN AMBIENTAL
SOLICITUD DE PEDIDO MEDIANTE FRABA-016</t>
  </si>
  <si>
    <t>PGIRASA, PROGRAMA DE EDUCACIÓN AMBIENTAL, AYUDAS VISUALES EN LOS CONTENEDORES. EVALUACIÓN DE SEGREGACIÓN  DE RESIDUOS.</t>
  </si>
  <si>
    <t xml:space="preserve">PROGRAMA DEL USO EFICIENTE DE ENERGÍA, PROGRAMA DE EDUCACIÓN AMBIENTAL, AYUDAS VISUALES. </t>
  </si>
  <si>
    <t xml:space="preserve">PROGRAMA DEL USO EFICIENTE DE ENERGÍA, PROGRAMA DE EDUCACIÓN AMBIENTAL, RONDAS DE SEGUIMIENTO, AYUDAS VISUALES. </t>
  </si>
  <si>
    <t>PROGRAMA MANEJO EFICIENTE DEL RECURSO HÍDRICO, PROGRAMA EDUCACIÓN AMBIENAL. CONTROL DE FUGAS.</t>
  </si>
  <si>
    <t>PROGRAMA MANEJO EFICIENTE DEL RECURSO HÍDRICO, PROGRAMA EDUCACIÓN AMBIENTAL, CONTROL DE FUGAS.</t>
  </si>
  <si>
    <t>PROGRAMA DE USO EFICIENTE DE ENERGÍA, RONDAS DE SEGUIMIENTO, CAPACITACIONES, AYUDAS VISUALES.</t>
  </si>
  <si>
    <t>1. PROGRAMA PARA EL MANEJO DE SUSTANCIAS QUIMICAS                    2. CONTRATAR PROVEEDORES CERTIFICADOS Y EVALUACION DE PROVEEDORES.         3.SOLICITUD DE INSUMOS MEDIANTE EL FORMATO FABRA-016</t>
  </si>
  <si>
    <t>INVENTARIO DE HFC Y MATRIZ DE REQUISITOS LEGALES
MATRIZ DE REQUISITOS LEGALES AMBIENTALES</t>
  </si>
  <si>
    <t xml:space="preserve">PROGRAMA DEL USO EFICIENTE DE ENERGÍA, RONDAS DE SEGUIMIENTO, CAPACITACIONES, AYUDAS VISUALES.  </t>
  </si>
  <si>
    <t>PROGRAMA MANEJO SEGURO SUSTANCIAS QUIMICAS 
PROGRAMA DE EDUCACIÓN AMBIENTAL
ANEXO TÉCNICO DE CONTRATACIÓN Y MATRIZ DE IDENTIFICACION Y EVALUACION DE REQUISITOS AMBIENTALES</t>
  </si>
  <si>
    <t>PROGRAMA MANEJO EFICIENTE DEL RECURSO HÍDRICO, PROGRAMA EDUCACIÓN AMBIENAL,  CONTROL DE FUGAS.</t>
  </si>
  <si>
    <t xml:space="preserve">FORMATO DE SOLICITUD DE PEDIDO INTERNO  FRABA-016, FIRMADO POR EL LIDER DE PROCESO PARA EL CONTROL DE LAS CANTIDADES UTILIZADAS.   SE CONTROLA MEDIANTE EL REPORTE DE MANTENIMIENTO   </t>
  </si>
  <si>
    <t xml:space="preserve">PROGRAMA DEL USO EFICIENTE DE ENERGIA, RONDAS DE SEGUIMIENTO, CAPACITACIONES, AYUDAS VISUALES.  </t>
  </si>
  <si>
    <t>PROGRAMA MANEJO SEGURO SUSTANCIAS QUIMICAS.
PROGRAMA DE EDUCACIÓN AMBIENTAL.
PLAN DE EMERGENCIAS
ANEXO TÉCNICO DE CONTRATACIÓN CON LINEAMIENTOS DE MANEJO DE SUSTANCIAS QUÍMICAS</t>
  </si>
  <si>
    <t xml:space="preserve">PROGRAMAS DE AHORRO Y USO EFICIENTE DEL RECURSO ENERGETICO, AYUDAS VISUALES EN TOMAS  PROGRAMAS DE SENSIBILIZACION </t>
  </si>
  <si>
    <t xml:space="preserve">FORMATO DE SOLICITUD DE PEDIDO INTERNO  FRABA-016, FIRMADO POR EL LIDER DE PROCESO PARA EL CONTROL DE LAS CANTIDADES UTILIZADAS, CON VERIFICACION DE DEBOLUCION DE INSUMOS. </t>
  </si>
  <si>
    <t>ETIQUETADO DE SUSTANCIAS, HOJAS DE SEGURIDAD EN LOS CARRITOS.
CONTROL DE ENTREGA A OPERARIAS POR PARTE DE SUPERVISORES PARA CONTROLAR EL CONSUMO
RONDAS DE INSPECCIÓN EN ASEO Y LIMPEZA
ANEXO 3.  TÉCNICO DE CONTRATACIÓN CON LINEAMIENTOS DE MANEJO DE SUSTANCIAS QUÍMICAS</t>
  </si>
  <si>
    <t xml:space="preserve">PGIRASA, PROGRAMA DE EDUCACIÓN AMBIENTAL, AYUDAS VISUALES EN LOS CONTENEDORES. </t>
  </si>
  <si>
    <t xml:space="preserve">1. PROGRAMA DE EDUCACIÓN AMBIENTAL Y PROGRAMA DE MANEJO DE SUSTANCIAS QUIMICAS.                                2. USO DE PRODUCTOS BIODEGRADABLES.                3. CONTRATO DE CONSULTORIA PARA LOS ESTUDIOS Y DISEÑOS PARA LA CADENA DE LABOR, PARA EL PROYECTO DENOMINADO IMPLEMENTACION SISTEMA DE TRATAMIENTO DE AGUA INDUSTRIAL DE HUDN. RADICADO EN PLANEACION DEPARTAMENTAL PARA LA ASIGNACION DE RECURSOS </t>
  </si>
  <si>
    <t>PGIRASA, PROGRAMA DE MANEJO DE SUSTANCIAS QUIMICAS, PROGRAMA DE EDUCACIÓN AMBIENTAL. 
MATRIZ DE REQUISITOS LEGALES.      ANEXO 3  DE CONTRATACIÓN.</t>
  </si>
  <si>
    <t xml:space="preserve">PLAN DE EMERGENCIAS HOSPITALARIOS.  
SISTEMA DE GESTIÓN SST.
 PROGRAMA MANEJO DE SUSTANCIAS QUÍMICAS.       PROGRAMA DE EDUCACION AMBIENTAL. ANEXO 3  DE CONTRATACION. </t>
  </si>
  <si>
    <t>CONTROL DE CONSUMO DE COMBUSTIBLE Y REVISIONES TECNOMECANICAS- CUMPLIMIENTO LEGAL</t>
  </si>
  <si>
    <t xml:space="preserve">1. USO DE PRODUCTOS BIODEGRADABLES.                2. CONTRATO DE CONSULTORIA PARA LOS ESTUDIOS Y DISEÑOS PARA LA CADENA DE LABOR, PARA EL PROYECTO DENOMINADO IMPLEMENTACION SISTEMA DE TRATAMIENTO DE AGUA INDUSTRIAL DE HUDN. RADICADO EN PLANEACION DEPARTAMENTAL PARA LA ASIGNACION DE RECURSOS </t>
  </si>
  <si>
    <t>MANEJO EFICIENTE DEL RECURSO HÍDRICO, PROGRAMA DE EDUCACIÓN AMBIENTAL SENSIBILIZACIÓN POR MEDIO DE AYUDAS VISUALES, RONDAS DE SEGUIMIENTO, CONTROL DE FUGAS.</t>
  </si>
  <si>
    <t>PGIRASA, RONDAS DE SEGUIMIENTO, PROGRAMA DE EDUCACIÓN AMBIENTAL, AYUDAS VISUALES EN LOS CONTENEDORES. MEDICIÓN DE SEGREGACIÓN DE RESIDUOS.</t>
  </si>
  <si>
    <t>MANEJO Y USO EFICIENTE DEL RECURSO HÍDRICO, PROGRAMA DE EDUCACIÓN AMBIENTAL Y SENSIBILIZACIÓN POR MEDIO DE AYUDAS VISUALES,  CONTROL DE FUGAS.</t>
  </si>
  <si>
    <t xml:space="preserve">PROGRAMA DEL USO EFICIENTE DE ENERGÍA, RONDAS DE SEGUIMIENTO, CAPACITACIONES, AYUDAS VISUALES. </t>
  </si>
  <si>
    <t>PGIRASA,  PROGRAMA DE EDUCACIÓN AMBIENTAL, AYUDAS VISUALES EN LOS CONTENEDORES. EVALUACIÓN DE SEGREGACIÓN  DE RESIDUOS.</t>
  </si>
  <si>
    <t xml:space="preserve">FORMATO DE SOLICITUD DE PEDIDO INTERNO  FRABA-016, FIRMADO POR EL LIDER DE PROCESO PARA EL CONTROL DE LAS CANTIDADES UTILIZADAS     
</t>
  </si>
  <si>
    <t>LISTA DE ENTREGA DE INSUMOS Y SUSTANCIAS QUIMICAS CON DOSIFICACION ESTABLECIDA
ANEXO TÉCNICO DE CONTRATACIÓN CON LINEAMIENTOS DE MANEJO DE SUSTANCIAS QUÍMICAS</t>
  </si>
  <si>
    <t>MANEJO EFICIENTE DEL RECURSO HIDRICO, PROGRAMA DE EDUCACIÓN AMBIENTAL, SENSIBILIZACIÓN POR MEDIO DE AYUDAS VISUALES, RONDAS DE SEGUIMIENTO, CONTROL DE FUGAS.</t>
  </si>
  <si>
    <t xml:space="preserve">EVALUACION DE PROVEEDORES, AUDITORIA DE TRAZABILIDAD A PROVEDOR DE SERVICIOS DE GESTOR AMBIENTAL
MATRIZ DE IDENTIFICACION DE REQUISITOS AMBIENTALES </t>
  </si>
  <si>
    <t>VERIFICACIÓN DE TRANSPORTE DE MERCANCIAS PELIGROSAS</t>
  </si>
  <si>
    <t xml:space="preserve">CONTRATO CON LA EMPRESA, HORARIOS DE RECOLECCION , CAPACITACION A OPERARIOS 
MATRIZ DE IDENTIFICACION DE REQUISITOS AMBIENTALES </t>
  </si>
  <si>
    <t xml:space="preserve">CONTRATO CON LA EMPRESA, HORARIOS DE RECOLECCION , CAPACITACION A OPERARIOS </t>
  </si>
  <si>
    <t>PLAN HOSPITALARIO DE EMERGENCIAS PLEME-002</t>
  </si>
  <si>
    <t>INSTRUCTIVO PARA LA ELABORACION PLAN DE MANEJO AMBIENTAL A CONTRATISTAS IRAMB 001</t>
  </si>
  <si>
    <t>INSTRUCTIVO PARA LA ELABORACION PLAN DE MANEJO AMBIENTAL A CONTRATISTAS IRAMB 001 Y PGIRASA</t>
  </si>
  <si>
    <t>PGIRASA,  PROGRAMA DE EDUCACIÓN AMBIENTAL.</t>
  </si>
  <si>
    <t>PGIRASA, CONTRATO CON GESTOR EXTERNO. PROGRAMA DE EDUCACIÓN AMBIENTAL, AYUDAS VISUALES EN LOS CONTENEDORES. EVALUACIÓN DE SEGREGACIÓN  DE RESIDUOS.</t>
  </si>
  <si>
    <t>PLAN DE AHORRO Y USO EFICIENTE DEL AGUA</t>
  </si>
  <si>
    <t>PLAN DE AHORRO Y USO EFICIENTE DE LA ENERGIA</t>
  </si>
  <si>
    <t>CRONOGRAMA DE MANTENIMIENTO PREVENTIVO</t>
  </si>
  <si>
    <t>CRONOGRAMA DE MANTENIMIENTO PREVENTIVO, CONTRATO CON GESTOR INTERNO</t>
  </si>
  <si>
    <t>LICENCIA AMBIENTAL DE FUNCIONAMIENTO</t>
  </si>
  <si>
    <t xml:space="preserve">RECEPCIÓN VALORACIÓN Y ATENCIÓN DIARIA INTRAHOSPITALARIA DE PACIENTES, PRENATALES Y ADULTOS EN ESTADO CRÍTICO </t>
  </si>
  <si>
    <t>PRESTAR SERVICIOS DE CIRUGÍA Y SALA DE PARTOS</t>
  </si>
  <si>
    <t>PRESTAR SERVICIOS DE SOPORTE TERAPEUTICO</t>
  </si>
  <si>
    <t>PRESTAR SERVICIOS DE RADIOTERAPIA Y ONCOLOGIA</t>
  </si>
  <si>
    <t>PRESTAR SERVICIOS DE APOYO DIAGNÓSTICO</t>
  </si>
  <si>
    <t>ORIENTAR AL USUARIO Y REALIZAR LA REFERENCIA Y CONTRARREFERENCIA</t>
  </si>
  <si>
    <t xml:space="preserve">ALMACENAMIENTO DE CADAVERES </t>
  </si>
  <si>
    <t>ENTREGA DE MEDICAMENTOS A TODAS LAS ÁREAS DEL HOSPITAL.</t>
  </si>
  <si>
    <t xml:space="preserve">PRODUCCIÓN, ALMACENAMIENTO Y DISTRIBUCIÓN DE AIRE MEDICINAL COMPRIMIDO. </t>
  </si>
  <si>
    <t xml:space="preserve">PREPARACIÓN DE MEDICAMENTOS ESTÉRILES, RE-ENVASE DE MEDICAMENTOS, RE EMPAQUE DE SÓLIDOS ORALES. </t>
  </si>
  <si>
    <t xml:space="preserve">ESTERILIZACIÓN DE ELEMENTOS. </t>
  </si>
  <si>
    <t xml:space="preserve">COORDINAR LAS PRÁCTICAS FORMATIVAS, ROTACIÓN DE INTERNOS Y PROYECTOS DE INVESTIGACIÓN </t>
  </si>
  <si>
    <t xml:space="preserve">LAVADO DE ROPA HOSPITALARIA Y ENTREGA EN BUENAS CONDICIONES DE LIMPIEZA Y CONFECCIÓN </t>
  </si>
  <si>
    <t xml:space="preserve">CUSTODIOS DE TODA LA DOCUMENTACION PRODUCIDA Y RECIBIDA EN EL HOSPITAL. </t>
  </si>
  <si>
    <t xml:space="preserve">CUSTODIOS DE TODA LA DOCUMENTACIÓN PRODUCIDA Y RECIBIDA EN EL HOSPITAL. </t>
  </si>
  <si>
    <t>CUSTODIOS DE TODAS LAS HISTORIAS CLÍNICAS DE PACIENTES.</t>
  </si>
  <si>
    <t>CUSTODIA DE TODAS LAS HISTORIAS CLÍNICAS DE PACIENTES.</t>
  </si>
  <si>
    <t xml:space="preserve">MANTENIMIENTO PREVENTIVO Y CORRECTIVO DE INFRAESTRUCTURA, EQUIPOS, MOBILIARIOS Y ENSERES. </t>
  </si>
  <si>
    <t xml:space="preserve">SUMINISTRAR VAPOR Y AGUA CALIENTE A ÁREAS DE LAVANDERÍA, NUTRICIÓN, CENTRAL DE ESTERILIZACIÓN Y BAÑOS DE PACIENTES </t>
  </si>
  <si>
    <t>REALIZAR LOS CONTROLES DE ACCESO EN ENTRADAS Y  A TRAVÉS DE CAMARAS, CONFORME LOS ESTABLECE EL PRESENTE MANUAL Y SEGÚN LO DETERMINADO POR LA EMPRESA DE VIGILANCIA Y SEGURIDAD PRIVADA.</t>
  </si>
  <si>
    <t>REALIZAR LIMPIEZA Y DESINFECCIÓN DE TODAS LAS ÁREAS DEL HOSPITAL, TRANSPORTE Y ALMACENAMIENTO DE RESIDUOS  PARA GARANTIZAR LA SEGURIDAD DE LOS PACIENTES.</t>
  </si>
  <si>
    <t xml:space="preserve">MOVILIDAD DE PERSONAL DE GERENCIA Y PERSONAL EXTERNO COMO AUDITORES O CONFERENCISTAS INVITADOS A EVENTOS </t>
  </si>
  <si>
    <t>SUMINISTRAR ALIMENTOS A LOS VISITANTES, SERVICIO ASISTENCIAL, PERSONAL ADMINISTRATIVO DEL HOSPITAL</t>
  </si>
  <si>
    <t>SUMINISTRAR DIFERENTES TIPOS DE ALIMENTOS A LOS VISITANTES, SERVICIO ASISTENCIAL, PERSONAL ADMINISTRATIVO DEL HOSPITAL</t>
  </si>
  <si>
    <t>USO ÁREAS COMUNES (AUDITORIOS, PASILLOS, JARDINES)</t>
  </si>
  <si>
    <t>USO Y MANTENIMIENTO DE ÁREAS COMUNES (AUDITORIOS, PASILLOS, JARDINES)</t>
  </si>
  <si>
    <t>ATENCIÓN DE EMERGENCIA POR INCENDIO</t>
  </si>
  <si>
    <t>DESACTIVACIÓN MEDIANTE AUTOCLAVE DE RESIDUOS BIOSANITARIOS, ALMACENAMIENTO DE RESIDUOS POSTCONSUMO, PELIGROSOS,  ESPECIALES, RESIDUOS CORTOPUNZANTES O INERTES, ELABORACIÓN DE RESMAS DE PAPEL  REUTILIZADAS</t>
  </si>
  <si>
    <t>REALIZAR LA DISPOSICION FINAL DE LOS RESIDUOS</t>
  </si>
  <si>
    <t>REALIZAR LA DISPOSICIÓN FINAL DE LOS RESIDUOS</t>
  </si>
  <si>
    <t>REDUCIR FACTORES DE RIESGO Y PREPARARSE PARA INICIAR UNA RESPUESTA INMEDIATA EN CUANTO SE PRODUCE LA CATASTROFE</t>
  </si>
  <si>
    <t>REDUCIR FACTORES DE RIESGO Y PREPARARSE PARA INICIAR UNA RESPUESTA INMEDIATA EN CUANTO SE PRODUCE LA CATÁSTROFE</t>
  </si>
  <si>
    <t>DISEÑO DE PROYECTOS DE INFRAESTRUCTURA Y MANTENIMIENTO CORRECTIVO DE INFRAESTRUCTURA</t>
  </si>
  <si>
    <t>MANTENIMIENTO Y REPARACION DE EQUIPOS ELECTRONICOS Y MEDICOS</t>
  </si>
  <si>
    <t>ATENCION INTRAHOSPITALARIA</t>
  </si>
  <si>
    <t>USO DE PLANTA ELECTRICA EN CASO DE SUSPENSION DE ENERGIA</t>
  </si>
  <si>
    <t>DAÑO DEL AUTOCLAVE</t>
  </si>
  <si>
    <t>USO DEL AUTOCLAVE</t>
  </si>
  <si>
    <t xml:space="preserve">Iluminación de áreas de trabajo, funcionamiento de equipos electrónicos: 24 computadores, 5 teléfonos, 3 impresoras, 2 cafeteras, 1 horno , 1 nevera.
funcionamiento de equipos médicos, 3 reguladores de vacío, 1 laringoscopio, 5 ventiladores neonatales, 5 blender con flujometro, 25 incubadoras neonatales, 1 equipo de órgano de los sentidos, 2 incubadoras de calor radiante, 45 monitores de signos vitales, 20 camas eléctricas, 2 electrocardiógrafo, 2 desfibriladores bifásicos, 20 ventiladores, 3 marcapasos externos,  1 generador de alto flujo, 1 equipo de gasometría y electrolitos, 3 brazos de suministros.
</t>
  </si>
  <si>
    <t>Atención medica de bebes y adultos en estado crítico, alimentación del personal, Pacientes y visitantes: toallas de papel, empaques y desechables</t>
  </si>
  <si>
    <t>Uso de sustancias quimicas para el desarrollo de las actividades de los diferentes procesos</t>
  </si>
  <si>
    <t>Residuos de medicamentos, residuos biosanitarios, corto punzantes, residuos de  alimentación de paciente (en aislamiento) uso de aparatos con pilas y baterías.</t>
  </si>
  <si>
    <t xml:space="preserve">Iluminación de áreas de trabajo, funcionamiento de equipos electrónicos:  1 impresora, 14 computadores, 4 lámparas, 7 teléfonos, 1 equipo de sonido, 2 cafetera, 1 grabadora, 2 televisores,
 y medicos: 1 Centrifuga refrigerada, 2  nevera convencional HACEB, 1 nevera FRIOMIX NEV vr17,1  aire acondicionado. KALLEY,  1 aire acondicionado portátil. KALLEY. K-ac12p, 1 aire acondicionado General ELECTRICS, 2 hemoglobinometro, 1 tensiometro digital, 1 lampara de aglutinación,  1 centrifuga cero fuga, 1 calentador bloque seco, 4 balanzas mezcladora de sangre,  1 centrifuga, 1 centrifuga lavadora de células, 1 microscopio, 1 congelador BPL, congelador electrolux, 1 nevera ebara, 1 agitador de plaquetas; 1 baño maría,1 estufa, 1 ozonificador; 2 caminadoras, 1 elíptica, 6 electro estimuladores, 1 equipo de tracción lumbar, 1 vitalaplante , 2 hidrocolectores,  4  máquinas de hemodiálisis </t>
  </si>
  <si>
    <t xml:space="preserve">Programa uso eficiente de energía, Programa educación ambiental, Rondas de seguimiento,  ayudas visuales. </t>
  </si>
  <si>
    <t>1. Cambio a iluminación LED
Gestionar la implementa-ción de tecnologías ahorradoras SENSORES  y dispositivos de graduación de luz en baños, cuartos de medicamen-tos.              2.  Enviar correos con tips y/o estrategias ambientales para el uso  eficiente de la energia</t>
  </si>
  <si>
    <t>SISTEMAS AHORRADORES EN EL 59% DE LOS ACCESORIOS 
 ayudas visuales en el 90 % de los grifos  
Asistencia de capacitaciones de ahorro y uso eficiente del recurso hídrico.
EN UCI existe deficiencia en la entrega oportuna de agua calienta para baño de pacientes lo que implica despertdicio frecuente de agua.</t>
  </si>
  <si>
    <t>Las áreas cuentan con contenedores de color negro para la correcta segregación de residuos ordinarios
La adherencia a segregación durante el año 2023 fue de 97%   según informe de segregación oficina gestión ambiental</t>
  </si>
  <si>
    <t xml:space="preserve">KIT PARA EL CONTROL DE DERRAMES </t>
  </si>
  <si>
    <t>Fortalecer el manejo seguro de insumos (jeringas y/o agujas) para aprovechar los elementos sin uso. 
Implementar inspecciones al uso y desecho  de sustancias quimicas</t>
  </si>
  <si>
    <t>Las áreas cuentan con contenedores de color rojo y guardianes para la correcta segregación de residuos 
La adherencia a segregación del año 2023 fue de 97% según informe de segregación oficina gestión ambiental</t>
  </si>
  <si>
    <t xml:space="preserve">AGUA </t>
  </si>
  <si>
    <t xml:space="preserve">EMISIÓN DEL GAS REFRIGERANTE </t>
  </si>
  <si>
    <t xml:space="preserve">SE CUENTA CON INVENTARIO Y REQUISITOS ASOCIADOS A CADA GAS REFRIGERANTE </t>
  </si>
  <si>
    <t>Incluir en el programa de manejo de sustancias quimicas los controles a gases refrigerantes  
Formalizar  controles: requisitos del personal para mantenimiento, responsabilidades en la verificación</t>
  </si>
  <si>
    <t xml:space="preserve">TRANSPORTE DE TODO TIPO DE RESIDUOS </t>
  </si>
  <si>
    <t>Aplicación de Formato FRAMB-067 Transporte de Mercancias peligrosas  para inspección de transporte a vehículos de la Empresa Metropolitana de Aseo de Pasto EMAS PASTO.</t>
  </si>
  <si>
    <t xml:space="preserve">VERIFICACIÓN DE TECNOMECANICA A LA EMPRESA PRESTADORA DEL SERVICIO DE TRANSPORTE DE RESIDUOS </t>
  </si>
  <si>
    <t xml:space="preserve">FUGAS DE GASES </t>
  </si>
  <si>
    <t>MANTENIMIENTO DE EQUIPOS - CAMBIO PAULATINO DE LOS SISTEMAS DE GAS REFRIGERANTE</t>
  </si>
  <si>
    <t xml:space="preserve">CONFORMACIÓN DE BRIGADA PARA LA ATENCIÓN DE EMERGENCIAS Y DESASTRES </t>
  </si>
  <si>
    <t xml:space="preserve">CAPACITACIONES EN EMERGENCIAS Y SIMULACROS </t>
  </si>
  <si>
    <t xml:space="preserve">EXPLOSIÓN </t>
  </si>
  <si>
    <t>RED CONTRA INCENDIOS - EXTINTORES</t>
  </si>
  <si>
    <t xml:space="preserve">ERUPCIÓN VOLCÁNICA </t>
  </si>
  <si>
    <t xml:space="preserve">MOVIMIENTO SISMICO </t>
  </si>
  <si>
    <t>ATENCIÓN A USUARIOS EN SITUACIÓN DE PANDEMIA, ENDEMIA, EPIDEMIA Y SIMILARES</t>
  </si>
  <si>
    <t xml:space="preserve">SENSIBILIZACION Y SEGUIMIENTO A CONSUMO DE AGUA EN PLAN DE CONTINGENCIA </t>
  </si>
  <si>
    <t xml:space="preserve">Residuos reciclables  de todo el hospital almacenado en el centro de acopio, ademas de los residuos reciclables que llevan al hospital los funcionarios de este por la campaña reciclando en casa </t>
  </si>
  <si>
    <t xml:space="preserve">hojas de papel recogidas de las cajas en la campaña uso y re-uso de papel del HUDN </t>
  </si>
  <si>
    <t xml:space="preserve">CAMPAÑA USO Y RE-USO DEL PAPEL </t>
  </si>
  <si>
    <t>Funcionamiento de las calderas y bombas generan consumo de gas y acpm</t>
  </si>
  <si>
    <t>Bombas de presión  y control de temperaturas mediante enfriadores para evitar accidentes. Donacion de una caldera con tecnologia mas avanzada que dismunye el consumo de GLP</t>
  </si>
  <si>
    <t xml:space="preserve">De acuerdo al cronograma de tanques de caldera se carga el tanque de 2600 galones los dias martes y viernes, cada 6 dias se agota el 60 % del volumen del tanque 
</t>
  </si>
  <si>
    <t>Implementacion de un abastecimiento diferente a vapor, para calentar el agua del hospital.</t>
  </si>
  <si>
    <t xml:space="preserve">Iluminación de áreas de trabajo, funcionamiento de equipos electrónicos: 24 computadores, 4 televisores, 2 impresora,  4 telefónos, 1 cafeteras, 1 horno, 2 nevera. </t>
  </si>
  <si>
    <t xml:space="preserve"> y médicos: 7 máquinas de anestesia, 1 analizador de hemoglobina, 1  balanza digital, 7 brazos de suministro para cirugía, 5 calentadores de sangre, 7 capnógrafos, 2 craneómetro, 2 1 dermatomo eléctrico, 5 electro bisturí, 1 equipo de videoartroscopia, 1 equipo de laparoscopia, 3 fotóforos, 3 incubadoras, 10 lámparas de cirugía, 4 mesas de cirugía, 26 monitores de signos vitales, 1 ocelador uterino, 1 regulador de oxígeno,  1 regulador de vacío, 2 taladros, 2 sierras, 15 vaporizadores, 1 negatoscopio, 1 bomba de difusion base, 2 camas obstetricas, termohidrogramo analogo,  1 desfribilador con monitoreo, 3 termohigrometros </t>
  </si>
  <si>
    <t>Iluminación de áreas de trabajo, funcionamiento de equipos electrónicos: 11 computadores, 2 impresora, 5 teléfonos, 3 televisores, 1 cafetera, 1 nevera, 2 equipos de sonido,</t>
  </si>
  <si>
    <t xml:space="preserve"> y médicos: 8 bombas de infusión, 1 monitor radio terapia, arco en c, resonador magnético, tomógrafo,  equipo de digitalización, tomógrafo helicoidal, ecocardiógrafo, impresora de video, procesadora automática de películas, Rx convencional,  Desfibrilador NEC, equipo Rx  portátil, ecografo ocular. acelerador lineal</t>
  </si>
  <si>
    <t>Iluminación de área s de trabajo, funcionamiento de equipos electronicos y médicos, 17 computadores, 5 telefonos, , 2 impresora,  1 cafeteras, 1 horno , 2 tomografo, 1 ecografo, 1 equipo de rayos x , 1 ecocardiografo</t>
  </si>
  <si>
    <t xml:space="preserve">Iluminación de áreas de trabajo, funcionamiento de equipos electrónicos y médicos, 12 computadores, 4 teléfonos, 8 impresoras,4 neveras,1cafetera,2 estufas, 2 autoclaves, 3 centrifugas, 1 secador de material, 1 tv, 1 ventilador, 2 microscopios electricos,1 grabadora  1., 1 regulador de temperatura, Cabina de quimia segura, 10 micropipetas, 1 cuarto frio. lunite. hermetique s/:05l22-083202, 1 autoclave, 1estufa de secado y esterilización,3  centrifuga, 1 serofuga, 5 microscopio, 1 baño serológico, 1 baño serológico estatico, 1piano contable, 1 horno de cultivo, 1agitador hematológico 1 analizador, 1 balanza de precisión electrónica, 1 analizador de coagulación, 1 agitador de manzini, 1 destilador fotómetro, 1 olla esterilizadora, 1 microscopio de fluorescencia, 1 horno para secado, 1 nevera no frost. Haceb, equipo automatización de análisis. </t>
  </si>
  <si>
    <t>Iluminación de área s de trabajo, funcionamiento de equipos electrónicos 7 computadores, 5 teléfonos, 1 impresora.1 cafetera</t>
  </si>
  <si>
    <t>Iluminación del área  de trabajo, equipos de oficina como :3 congeladores.</t>
  </si>
  <si>
    <t xml:space="preserve">Iluminación del área de trabajo, funcionamiento de equipos electrónicos: 12 computadores, 2 impresora,  4 teléfono, 2 grabadora, 2 neveras y 2 cadena de frio
 </t>
  </si>
  <si>
    <t xml:space="preserve">Iluminación de área de trabajo, funcionamiento de equipos electrónicos : 2 computadores, 1 televisor, 1 grabadora, compresor de aire, 2 secadores, 1 usp, 1 analizador de CO, 1 Registrador de datos, 1 bomba de vacío. </t>
  </si>
  <si>
    <t>Iluminación de áreas de trabajo, funcionamiento de equipos electrónicos y medicos,4 computadores, 3 teléfonos, 1 seca manos, 2 secadores, 2 neveras, 5 computadores, 1 impresora, 2 cabinas.</t>
  </si>
  <si>
    <t xml:space="preserve">Iluminación de área s de trabajo, funcionamiento de equipos electronicos, 1 computador, 1 telefono, 1 grabadora, 4 autoclaves,1 televisor,1 incubadora de lectura rapida </t>
  </si>
  <si>
    <t xml:space="preserve">LUMINARIAS TIPO LED - APROVECHAMIENTO DE ILUMINACIÓN NATURAL </t>
  </si>
  <si>
    <t xml:space="preserve">Iluminación del área  de trabajo, equipos de oficina como: 12 computadores, 1 impresora, 1 fotocopiadora, 2 telefonos, 2 reguladores,  1 cafetera, 3telones eléctricos, 2 videobeam, 2 calentadores, 1 proyector de opacos, 1 proyector de slides. </t>
  </si>
  <si>
    <t xml:space="preserve">Funcionamiento de equipos mecánicos: 2 lavadoras, 2 secadoras, 1 rodillo, 3 máquinas de cocer, 2 filete adoras, 3 teléfonos, 1 grabadora, 1 horno, 1 nevera. </t>
  </si>
  <si>
    <t>Iluminación del área  de trabajo, equipos de oficina como :8 computadores, 1 impresora, 1 fax,  2 escanner, 3 fotocopiadoras, 2 telefonos, 4 reguladores,  1 grabadora, 1 deshumidificador.</t>
  </si>
  <si>
    <t>Iluminación de áreas de trabajo, funcionamiento de equipos electrónicos y mecánicos como son: 1 pulidora, 1 caladora, 1 taladro, 2 compresores  torno, convertidor de voltaje, taladro, computadores, telefono, impresora, Radio.  cafetera    televisor.</t>
  </si>
  <si>
    <t xml:space="preserve">Iluminación de áreas de trabajo, funcionamiento de equipos electrónicos y mecánicos como son : tanque condensado, tanque agua caliente, 5 bombas de recirculación, de 8hps, 1 bomba contra incendios, </t>
  </si>
  <si>
    <t>iluminacion del area de trabajo, equipos de oficina como :8 televisores, 8 monitores, 2 computadores, 2 telefonos, 1 alarma,</t>
  </si>
  <si>
    <t>Uso de 6 brilladoras para mejorar el aspecto de limpieza</t>
  </si>
  <si>
    <t>Iluminación de áreas de trabajo, funcionamiento de equipos como: 5 neveras, 2 congeladores 1 equipo de sonido, 1 televisor, 4 marmitas, 1 radio.</t>
  </si>
  <si>
    <t>Iluminación de pasillos y área s comunes, ascensores de las dos unidades del hospital.  Iluminación externa reflectores, funcionamiento de la bomba para la fuente Aire acondicionado Iluminación del auditorio del 5to piso, Equipos presentes en el auditorio quinto piso: 3 telefonos, 3 televisores, 3 portatiles, 3 videobean.
En auditorio de primer piso 1 computador.</t>
  </si>
  <si>
    <t>iluminación del area de trabajo, equipos de trabajo como : 1 autoclave de alta eficiencia, 1 incubadora, 2 balanzas electronicas, 1 nevera</t>
  </si>
  <si>
    <t>Construcción, adecuación y remodelación de instalaciones</t>
  </si>
  <si>
    <t xml:space="preserve">GESTIONAR LA IMPLEMENTACIÓN DE TECNOLOGÍAS AHORRADORAS, SENSORES EN BAÑOS, CUARTOS DE MEDICAMENTOS Y DISPOSITIVOS MÉDICOS, ESTRATEGIAS DE SENSIBILIZACIÓN PARA EL USO EFICIENTE Y AHORRO DE ENERGÍA </t>
  </si>
  <si>
    <t xml:space="preserve">FORMATO DE SOLICITUD DE PEDIDO INTERNO  FRABA-016, FIRMADO POR EL LIDER DE PROCESO PARA EL CONTROL DE LAS CANTIDADES UTILIZADAS     </t>
  </si>
  <si>
    <t xml:space="preserve">GESTIONAR LA ADQUISICIÓN DE SUSTANCIAS QUÍMICAS QUE PUEDAN GENERAR UN MENOR IMPACTO AMBIENTAL </t>
  </si>
  <si>
    <t xml:space="preserve">ESTANTERÍA, ESPACIOS CON AGARRADERA DE SEGURIDAD, SISTEMA DE VENTILACIÓN </t>
  </si>
  <si>
    <t>MATRIZ DE COMPATIBILIDAD, ROTULACIÓN, CORRECTO ALMACENAMIENTO Y CAPACITACIÓN EN MANEJO SEGURO DE SUSTANCIAS QUÍMICAS, SUPERVICIÓN EN LAS ÁREAS DEL HUDN DONDE HAYA USO DE SUSTANCIAS QUÍMICAS DE ALTO RIESGO, CON EL FIN DE TENER UN USO Y MANEJO SEGURO COMO TAMBIÉN UNA CORRECTA DISPOSICIÓN FINAL</t>
  </si>
  <si>
    <t>FORMOL, AIRE MEDICINAL, OXIGENO, JABÓN Y ALCOHOL GLICERINADO PARA LA LIMPIEZA Y DESINFECCIÓN DE MANOS PARA TODO EL PERSONAL DEL ÁREA</t>
  </si>
  <si>
    <t>USO DE REACTIVOS QUÍMICOS Y MEDIOS DE CONTRASTE PARA EL PROCESAMIENTO DE MUESTRAS, ALCOHOL GLICERINADO PARA EL LAVADO DE MANOS</t>
  </si>
  <si>
    <t xml:space="preserve">REACTIVOS QUÍMICOS, COLORANTES, SOLUCIONES AMORTIGUADORAS BUFFER. 
LIMPIEZA Y DESINFECCIÓN DE TANQUES Y PISCINA.
AIRE MEDICINAL, OXIGENO </t>
  </si>
  <si>
    <t xml:space="preserve">SISTEMAS DE DOSIFICACIÓN </t>
  </si>
  <si>
    <t xml:space="preserve">ESTANTERÍA, ESPACIOS CON AGARRADERA DE SEGURIDAD, SISTEMAS DE DOSIFICACIÓN, CENTRAL DE DILUCIÓN </t>
  </si>
  <si>
    <t xml:space="preserve">ROTULACIÓN DE INSUMOS </t>
  </si>
  <si>
    <t>ESTANTERÍA, ESPACIOS CON AGARRADERA DE SEGURIDAD, SISTEMAS DE DOSIFICACIÓN</t>
  </si>
  <si>
    <t>LAVADO Y MANTENIMIENTO DE LAS AMBULANCIAS DONDE SE UTILIZAN SUSTANCIAS COMO DETERGENTES, DESENGRASANTES, CERA, SILICONA, SOLVENTES, ACEITES DE MOTOR, FRENOS Y LUBRICANTES.</t>
  </si>
  <si>
    <t>JABONES, ALCOHOL GLICERINADO, PARA LA LIMPIEZA Y DESINFECCIÓN DE MANOS PARA TODO EL PERSONAL DEL ÁREA, MEDIAMENTOS E INSUMOS PARA LA PREPARACIÓN DE MEDICAMENTOS</t>
  </si>
  <si>
    <t>LIJADO, MACILLADO DE SUPERFICIES DE LOS EQUIPOS,  ACTIVIDADES DE CARPINTERÍA COMO CORTADAS, PEGADAS DE MADERA Y PINTURA DE ENSERES. INSUMOS UTILIZADOS COMO: ESTUCO, TINNER, PINTURA, SOLVENTES, LACA, GASOLINA, GAS, REFRIGERANTES Y JABON PARA EL LAVADO DE MANOS</t>
  </si>
  <si>
    <t>INSUMOS UTILIZADOS PARA EL PROCESO DE DE LOS CALDERISTAS: PROCIGEN, GENACOL 100, ACPM,</t>
  </si>
  <si>
    <t>USO DE LOS AUTOMOTORES, TODOS LOS AUTOMOTORES DEL HOSPITAL FUNCIONAN CON GASOLINA O ACPM, SE LES TIENE QUE ADICIONAR ACEITE DE MOTOR, FRENOS Y LUBRICANTES PARA LAS CUESTIONES PREVENTIVAS</t>
  </si>
  <si>
    <t>INSUMOS UTILIZADOS PARA LA PREPARACIÓN DE LOS CADAVERES: FORMOL, ALCOHOL GLICERINADO</t>
  </si>
  <si>
    <t>DESENGRASANTE, PERÓXIDO DE HIDROGENO PARA EL LAVADO DE ROPA. JABON, ALCOHOL GLICERINADO PARA LA LIMPIEZA Y DESINFECCIÓN DE MANOS PARA TODO EL PERSONAL DEL ÁREA</t>
  </si>
  <si>
    <t>LIJADO, MACILLADO DE SUPERFICIES DE LOS EQUIPOS, ACTIVIDADES DE CARPINTERÍA COMO CORTADAS, PEGADAS DE MADERA Y PINTURA DE ENSERES. INSUMOS UTILIZADOS COMO: ESTUCO, TINNER, PINTURA, SOLVENTES, LACA, GASOLINA, GAS, REFRIGERANTES Y JABON PARA EL LAVADO DE MANOS</t>
  </si>
  <si>
    <t>SE UTILIZAN SUSTANCIAS QUIMICAS TALES COMO:  JABÓN NEUTRO, PERÓXIDO DE HIDROGENO,  DESENGRASANTE, DESMANCHADOR,  LIMPIA VIDRIOS,  CLORO ORGANICO.</t>
  </si>
  <si>
    <t>MANTENIMIENTO DE LAS ZONAS VERDES, TANQUES GASOLINA, AGROQUÍMICOS, PLAGUICIDAS, FLORECENCIA</t>
  </si>
  <si>
    <t xml:space="preserve">USO DE : PAPELERÍA, ALCOHOL GLICERINADO, JABÓN ANTISÉPTICO, GUANTES, TAPABOCAS,  TOALLAS DE MANOS, INSUMOS DE OFICINA </t>
  </si>
  <si>
    <t xml:space="preserve">CUIDADO DE LOS OPERARIOS; TAPABOCAS GUANTES, CARPETAS, INSUMOS DE OFICINA. ELABORACIÓN DE GASES MEDICINALES </t>
  </si>
  <si>
    <t xml:space="preserve">USO DE DISPOSITIVOS COMO : PAPELERÍA,  JERINGAS, GASAS, ESPARADRAPO, GUANTES, TAPABOCAS, SUEROS, ALGODONES, GUARDIANES, TOALLAS DE MANOS, PAPEL HIGIÉNICO, </t>
  </si>
  <si>
    <t>GUANTES, TAPABOCAS, ALGODONES, GUARDIANES, TOALLAS, PAPEL ESTÉRIL.</t>
  </si>
  <si>
    <t xml:space="preserve">IMPRESIÓN DE DOCUMENTOS, USO DE PAPEL, GANCHOS, TÓNERES, CARPETAS. MARCADORES. </t>
  </si>
  <si>
    <t>INSUMOS PARA EL LAVADO Y MANTENIMIENTO DE LA ROPA, COMO: DETERGENTES OXIGENADOS, HIPOCLORITO,  HILO, TELA, AGUJAS. PROTECCIÓN DEL PERSONAL COMO TAPABOCAS, GUANTES.</t>
  </si>
  <si>
    <t xml:space="preserve">LAS ACTIVIDADES COMO REALIZACION DE  IMPRESIÓN DE DOCUMENTOS  PAPEL, GANCHOS, TONNERS, CARPETAS. </t>
  </si>
  <si>
    <t xml:space="preserve">LAS ACTIVIDADES COMO REALIZACIÓN DE  IMPRESIÓN DE DOCUMENTOS  PAPEL, GANCHOS, TÓNERES, CARPETAS. </t>
  </si>
  <si>
    <t>INSUMOS Y MATERIALIES UTILIZADOS EN EL MANTENIMIENTO DE EQUIPOS TALES COMO: PIEZAS A REMPLAZAR, TORNILLOS, ACEITES, LUBRICANTES, PAPELERIA, GUANTES TAPABOCAS, ELEMENTOS DE LIMPIEZA USO DE PINTURA, LIJA, TINNER, MASILLA, TRAPOS, COMPRESORES, LIJADORA, SECADO, LACA, SELLADOR, ALCOHOL ISOPROPILICO, CLORURO DE METILO</t>
  </si>
  <si>
    <t>MATERIALES UTILIZADOS PARA EL MANTENIMIENTO DE LAS CALDERAS, BOMBAS DE IMPULSIÓN, TANQUES DE AGUA CALIENTE COMO: TORNILLOS, TUERCAS, REPUESTOS, CHEM 100, ACPM, GLP.</t>
  </si>
  <si>
    <t>SE UTILIZAN ESCOBAS ARAGANES TRAPOS TRAPEROS ELEMENTOS DE PROTECCION GUANTES TAPABOCAS</t>
  </si>
  <si>
    <t>PREPARACIÓN DE LOS ALIMENTOS Y MATERIALES DESECHABLES PARA SERVIR LOS ALIMENTOS</t>
  </si>
  <si>
    <t>MANTENIMIENTO DE LAS ZONAS VERDES : ESCOBAS, MANGUERAS, TIJERAS, GUADAÑA, PICO, PALA</t>
  </si>
  <si>
    <t xml:space="preserve">LOS MATERIALES USADOS PARA LOS PROCEDIMIENTOS DE DESACTIVACIÓN DE RESIDUOS COMO:  INDICADORES BIOLOGICOS , ELEMENTOS DEL BOTIQUIN </t>
  </si>
  <si>
    <t>LAVADO DE MANOS. LAVADO DE MATERIAL. BAÑO DE BEBÉS. BAÑO PACIENTES (SE REALIZA UN CONSUMO EXCESIVO DURANTE BAÑO DE PACIENTES EN HORAS DE LA MADRUGADA). USO INODOROS</t>
  </si>
  <si>
    <t xml:space="preserve">USO DE BAÑO, LAVADO DE MANOS, LAVADO DE ÁREAS. </t>
  </si>
  <si>
    <t xml:space="preserve">LAVADO DE MANOS, LAVADO DE MATERIALES, USO DE SANITARIOS, LAVADO DE INSTRUMENTAL, LAVADO DE FRASCOS DE LECHE, PISCINA (HIDROTERAPIA) </t>
  </si>
  <si>
    <t xml:space="preserve">USO DE SANITARIOS, LAVADO DE MANOS. </t>
  </si>
  <si>
    <t>USO DE SANITARIOS, LAVADO DE MANOS, LAVADO DE INSTRUMENTOS Y  FUNCIONAMIENTO DE EQUIPOS</t>
  </si>
  <si>
    <t xml:space="preserve">LIMPIEZA Y DESINFECCIÓN DE AMBULANCIAS  </t>
  </si>
  <si>
    <t xml:space="preserve">LAVADO DE MANOS, LIMPIEZA DE CUERPOS Y ZONA. </t>
  </si>
  <si>
    <t>BAÑO (DUCHAS, SANITARIOS), LAVADO DE MANOS, USO DE MAQUINAS.</t>
  </si>
  <si>
    <t>LAVADO DE MANOS, LAVADO DE MATERIALES.</t>
  </si>
  <si>
    <t>LAVADO DE MANOS, LAVADO DE MATERIALES, ESTERILIZACION DE AGUA, CONSUMO HUMANO.</t>
  </si>
  <si>
    <t>USO DE SANITARIOS, LAVAMANOS</t>
  </si>
  <si>
    <t xml:space="preserve">2 LAVADORAS INDUSTRIALES DE MEDIANO AHORRO, EN PROMEDIO SON 13 PROCESOS TENIENDO 8 CICLOS POR PROCESO Y CON UN CONSUMO DE 480 LITROS DE AGUA POR CICLO. USO DE SANITARIOS, LAVADO DE MANOS. </t>
  </si>
  <si>
    <t>BAÑO FUNCIONARIOS (SANITARIO Y  LAVADO DE MANOS.</t>
  </si>
  <si>
    <t xml:space="preserve">GRIFO EXTERIOR DEL TALLER DE PINTURA, LAVADO DE MATERIALES A PINTAR. LAVADO DE MANOS, LIMPIEZA DE EQUIPOS, PRUEBA DE EQUIPOS, CONSUMO HUMANO Y USO DE BAÑOS.  </t>
  </si>
  <si>
    <t xml:space="preserve">FUNCIONAMIENTO DE LAS CALDERAS, LLENADO DE TANQUE DE CONDENSACIÓN, TANQUE DE AGUA CALIENTE, USO DE BAÑOS DE LOS OPERARIOS </t>
  </si>
  <si>
    <t xml:space="preserve">USO DE SANITARIOS, LAVADO DE MANOS </t>
  </si>
  <si>
    <t>LIMPIEZA Y DESINFECCION DE SUPERFICIES; LAVADO DE TRAPEROS, DESINFECCION DE AREAS, LAVADO DE VENTANAS</t>
  </si>
  <si>
    <t>LIMPIEZA Y DESINFECCIÓN DE AUTOMOTORES</t>
  </si>
  <si>
    <t>PREPARACIÓN DE LOS ALIMENTOS, LAVADO DE OLLAS, PLATOS, VASOS, CUBIERTOS LAVADO DE ALIMENTOS, LIMPIEZA DEL ÁREA, USO DE BAÑOS, LAVADO DE MANOS</t>
  </si>
  <si>
    <t xml:space="preserve">BAÑOS  UBICADOS EN PASILLOS Y AUITORIOS  PARA EL USO DE VISITANTES Y PERSONAL EN GENERAL; RIEGO DE LAS PLANTAS DEL HOSPITAL  Y LAS ZONAS VERDES, LAVADO Y LLENADO DE LA FUENTE. </t>
  </si>
  <si>
    <t xml:space="preserve">LA CARGA DE AGUA QUE NECESITA EL AUTOCLAVE PARA SU FINCIONAMIENTO, LIMPIEZA Y DESINFECCION DE LAS AREAS DE ALMACENAMIENTO DE RESIDUOS, BAÑO OPERARIOS, LAVADO DE MANOS. </t>
  </si>
  <si>
    <t xml:space="preserve">FUGAS DE AGUA </t>
  </si>
  <si>
    <t xml:space="preserve">INCENDIO </t>
  </si>
  <si>
    <t>CONSTRUCCIÓN, ADECUACIÓN Y REMODELACIÓN DE INSTALACIONES</t>
  </si>
  <si>
    <t>PLAMB 001 - PGIRASA, PLAN HOSPITALARIO DE EMERGENCIAS PLEME-002</t>
  </si>
  <si>
    <t>PLAMB - 001, PLAN HOSPITALARIO DE EMERGENCIAS PLEME-002</t>
  </si>
  <si>
    <t>PLAMB - 001 PGIRASA, PLAN HOSPITALARIO DE EMERGENCIAS PLEME-002</t>
  </si>
  <si>
    <t xml:space="preserve">INUNDACIONES </t>
  </si>
  <si>
    <t xml:space="preserve">MOTOBOMBAS </t>
  </si>
  <si>
    <t>CENTRAL DE ACOPIO</t>
  </si>
  <si>
    <t>MANTENIMIENTO</t>
  </si>
  <si>
    <t xml:space="preserve">AUTOCLAVE DE ALTA EFICIENCIA </t>
  </si>
  <si>
    <t xml:space="preserve">LAS ÁREAS CUENTAN CON CONTENEDORES DE COLOR ROJO PARA LA ADECUADA SEGREGACIÓN DE RESIDUOS, RONDAS DE VERIFICACIÓN </t>
  </si>
  <si>
    <t xml:space="preserve">CAPACITACIÓN EN NORMAS DE BIOSEGURIDAD, ALMACENAMIENTO ADECUADO CUARTO TEMPORAL, GESTOR EXTERNO PARA LA DISPOSICIÓN FINAL DE ESTE TIPO DE RESIDUOS </t>
  </si>
  <si>
    <t xml:space="preserve">USO DE PLANTA ELECTRICA </t>
  </si>
  <si>
    <t xml:space="preserve">MANTENIMIENTO DE LA PLANTA ELECTRICA CON EL FIN DE GARANTIZAR LA CONTINUIDAD DEL SERVICIO DE ENERGÍA DENTRO DEL HOSPITAL </t>
  </si>
  <si>
    <t>APARATOS ELECTRÓNICOS Y EQUIPOS DADOS DE BAJA DE LOS DIFERENTES ÁREAS DEL HOSPITAL, COLCHONETAS DE PACIENTES EN AISLAMIENTO</t>
  </si>
  <si>
    <t xml:space="preserve">RESIDUOS PELIGROSOS POSTCONSUMO  DE TODO EL HOSPITAL ALMACENADO EN EL CENTRO DE ACOPIO, ADEMAS DE LOS RESIDUOS POSTCONSUMO DE LOS PUNTOS ECOLOGICOS, EQUIPOS  USADOS EN LAS DIFERENTES ÁREAS DEL HOSPITAL. </t>
  </si>
  <si>
    <t xml:space="preserve">CONTENEDORES PARA RESIDUOS ESPECIALES COMO PILAS, TINTAS Y TONNERS, Y PUNTOS ECOLOGICOS PARA PILAS Y BOMBILLAS </t>
  </si>
  <si>
    <t xml:space="preserve">SE REALIZA EVALUACIÓN DEL GESTOR AMBIENTAL POR MEDIO DE AUDITORIA DE TRAZABILIDAD ASEGURANDO CUMPLIMIENTO DE LOS REQUISITOS LEGALES EN CUANTO A DISPOSICIÓN FINAL DE RESIDUOS </t>
  </si>
  <si>
    <t xml:space="preserve">EL GESTOR EXTERNO RECOGE RESIDUOS ESPECIALES Y DE POSCONSUMO CADA SEIS MESES </t>
  </si>
  <si>
    <t xml:space="preserve">RESIDUOS NO APROVECHABLES GENERADOS EN EL HOSPITAL Y ALMACENADOS EN CENTRAL DE ACOPIO </t>
  </si>
  <si>
    <t xml:space="preserve">CARROS RECOLECTORES - GESTOR EXTERNO </t>
  </si>
  <si>
    <t xml:space="preserve">EL GESTOR EXTERNO RECOGE DE MANERA DÍARIA LOS RESIDUOS NO APROVECHABLES DURANTE EL PERIODO DE 4 A 5 PM, EL HUDN CUENTA CON 3 CONTENEDORES DE 1,100 L PARA EL ALMACENAMIENTO DE LOS MISMOS. EL PARQUE TECNOLOGICO ANTANAS ESTÁ CATALOGADO COMO UNO DE LOS MEJORES DE LATINOAMERICA, POR LO CUAL LA EMPRESA ASEGURA LA BUENA DISPOSICIÓN DE RESIDUOS </t>
  </si>
  <si>
    <t xml:space="preserve">RESIDUOS PELIGROSOS GENERADOS EN EL HOSPITAL, ENTRE LOS QUE SE ENCUENTRAN BIOSANITARIOS,  ANATOMOPATOLOGICOS, CORTOPUNZANTES, FARMACOLOGICOS, CITOTOXICOS </t>
  </si>
  <si>
    <t xml:space="preserve">LA EMPRESA DE ASEO EMAS RECOGE ESTOS RESIDUOS Y LOS ENVIA A LA EMPRESA TECNIAMSA MANIZALES PARA LA CORRECTA DISPOSICION, EL HOSPITAL REALIZA 1 VISITA ANUAL DE TRAZABILIAD PARA VERIFICAR QUE SE REALIZA UNA CORRRECTA DISPOSICION DE LOS RESIDUOS Y NO DAR CUMPLIMIENTO A LA LEGISLACIÓN AMBIENTAL VIGENTE </t>
  </si>
  <si>
    <t xml:space="preserve">FUNCIONAMIENTO DE REFRIGERANTES PARA EL PROCESO DE ALIMENTACIÓN </t>
  </si>
  <si>
    <t xml:space="preserve">PARA TERCEROS SON INCLUIDOS EN LA CAPACITACIÓN DEL PROGRAMA AMBIENTAL DE LA ORGANIZACIÓN </t>
  </si>
  <si>
    <t xml:space="preserve">FORTALECER LA ARTICULACIÓN DEL PROCESO DE CONTRATACIÓN Y EL ACOMPAÑAMIENTO DEL SISTEMA DE GESTIÓN AMBIENTAL </t>
  </si>
  <si>
    <t xml:space="preserve">SEGUIMIENTO AL CRONOGRAMA DE MANTENIMIENTO PREVENTIVO Y CAPACITACIONES </t>
  </si>
  <si>
    <t xml:space="preserve">PLAN DE MANEJO AMBIENTAL DE OBRAS VERIFICADO Y APROBADO </t>
  </si>
  <si>
    <t>1. SOCIALIZACIÓN PROCESOS Y PROCEDIMIENTOS E INSTRUCTIVO PARA EL CONTROL AMBIENTAL DE PROYECTOS DE OBRA. 
2. SEGUIMIENTO A PROYECTOS DE OBRA DE INFRAESTRUCTURA A TRAVÉS DE LA LISTA DE INSPECCIÓN AMBIENTAL PARA PROYECTOS DE OBRA.</t>
  </si>
  <si>
    <t xml:space="preserve">LISTA DE CHEQUEO VERIFICACIÓN DEL PLAN DE MANEJO AMBIENTAL </t>
  </si>
  <si>
    <t xml:space="preserve">USO DE SANITARIOS, LAVAMANOS, VERTIMIENTO DE SECRECIONES, SUSTANCIAS RESULTANTES DE LA PRESTACIÓN DEL SERVICIO </t>
  </si>
  <si>
    <t xml:space="preserve">USO DE SANITARIOS, BAÑO DE PACIENTES, USO DE POSETAS Y LAVAMANOS, VERTIMIENTO DE SECRECIONES, AGUAS RESULTANTES DE LA PRESTACIÓN DEL SERVICIO Y DE LA LIMPIEZA Y DESINFECCIÓN DE LAS MISMAS  </t>
  </si>
  <si>
    <t xml:space="preserve">USO DE SANITARIOS, USO DE POSETAS Y LAVAMANOS, VERTIMIENTO DE SECRECIONES, AGUAS RESULTANTES DE LA PRESTACIÓN DEL SERVICIO Y DE LA LIMPIEZA Y DESINFECCIÓN DE LAS MISMAS  </t>
  </si>
  <si>
    <t>LAVADO Y MANTENIMIENTO DE LAS AMBULANCIAS DONDE SE GENERAN AGUAS CONTAMINADAS CON ACEITES DE MOTOR, FRENOS Y LUBRICANTES, DETERGENTES, DESENGRASANTES Y SOLVENTES</t>
  </si>
  <si>
    <t xml:space="preserve">DESCARGA DE AGUA DE LAS LAVADORAS </t>
  </si>
  <si>
    <t xml:space="preserve">LIMPIEZA Y DESINFECCIÓN DE ÁREAS HOSPITALARIAS, LAVADO DE MATERIALES PARA REALIZAR EL PROCESO </t>
  </si>
  <si>
    <t>LAVADO Y MANTENIMIENTO DE LAS AUTOMOTORES DONDE SE GENERAN AGUAS CONTAMINADAS CON ACEITES DE MOTOR, FRENOS Y LUBRICANTES, DETERGENTES, DESENGRASANTES Y SOLVENTES</t>
  </si>
  <si>
    <t>LAVADO DE MATERIALES UTILIZADOS EN EL PROCESO DE MANTENIMIENTO PREVENTIVO Y CORRECTIVO DE INFRAESTRUCTURA, EQUIPOS, MOBILIARIOS Y ENSERES</t>
  </si>
  <si>
    <t xml:space="preserve">LAVADO DE ALIMENTOS, BATERIAS DE COCINA, VAJILLA, RESTOS DE COMIDA RESULTANTE DE DIETAS, LAVADO DE ÁREAS CON DETERGENTES Y DESINFECTANTES Y USO DE SANITARIO </t>
  </si>
  <si>
    <t>USO DE SANITARIOS, TÁREAS DE LIMPIEZA USO DE POSETAS Y LAVAMANOS, VERTIMIENTO DE SECRECIONES, SUSTANCIAS, AGUAS RESIDUALES</t>
  </si>
  <si>
    <t xml:space="preserve">CAPACITACIÓN AL PERSONAL EN CORRECTA DOSIFICACIÓN Y ENTREGA PARA DISPOSICIÓN FINAL DE SUSTANCIAS QUÍMICAS Y DISPOSICIÓN DE SANGRE </t>
  </si>
  <si>
    <t>CAPACITACIÓN AL PERSONAL EN CORRECTA DOSIFICACIÓN Y ENTREGA PARA DISPOSICIÓN FINAL DE SUSTANCIAS QUÍMICAS</t>
  </si>
  <si>
    <t>CAPACITACIÓN AL PERSONAL EN CORRECTA DOSIFICACIÓN Y ENTREGA PARA DISPOSICIÓN FINAL DE SUSTANCIAS QUÍMICAS Y FLUIDOS CORPORALES</t>
  </si>
  <si>
    <t xml:space="preserve">CAPACITACIÓN AL PERSONAL EN CORRECTA DOSIFICACIÓN Y ENTREGA PARA DISPOSICIÓN FINAL DE SUSTANCIAS QUÍMICAS </t>
  </si>
  <si>
    <t>LAS ÁREAS CUENTAN CON CONTENEDORES COLOR ROJO Y GUARDIANES PARA LA CORRECTA SEGREGACIÓN DE RESIDUOS, LA ADHERENCIA A SEGREGACIÓN ES DEL 97%</t>
  </si>
  <si>
    <t>1. Sensibilización a colaboradores en buenas prácticas ambientales.                   2. Señalización  ahorro de agua baños y cuartos de aseo</t>
  </si>
  <si>
    <t>RESIDUOS DE MEDICAMENTO UTILIZADOS EN CIRUGÍAS, TODO MATERIAL Y DISPOSITVOS QUE HAYA ESTADO EN CONTACTO CON EL PACIENTE, RESIDUOS CORTOPUNZANTES, GASAS CON SANGRE, GUANTES, TAPABOCAS, BATAS, SANGRE, ANATOMOPATOLOGICOS USO DE APARATOS CON PILAS Y BATERÍAS.</t>
  </si>
  <si>
    <t>RESIDUOS BIOSANITARIOS: TODO DISPOSITIVO MÉDICO DESECHABLE QUE TUVO CONTACTO CON EL PACIENTE, AGUJAS, MATERIALES CONRTOPUNZANTES, RESIDUOS CON SANGRE, ALGODONES. TAPABOCAS, GUANTES, BOLSAS DE SANGRE VACÍAS, FRASCOS CON LECHE MATERNA, RESIDUOS DE MEDICAMENTOS, MEDICAMENTOS VENCIDOS,
SUTANCIAS Y PREPARADOS QUÍMICOS. 
USO DE APARATOS CON PILAS Y BATERÍAS</t>
  </si>
  <si>
    <t>DERRAME DE MEDICAMENTOS EN EL MOMENTO DEL TRANSPORTE O DE LA DISPENSACIÓN</t>
  </si>
  <si>
    <t>RESIDUOS DE MEDICAMENTOS ONCOLÓGICOS, RESIDUOS CORTOPUNZANTES, RESIDUOS BIOSANITARIOS, RESIDUOS CITOTÓXICOS, GUANTES, TAPABOCAS, BOMBILLAS, USO DE APARATOS CON PILAS Y BATERÍAS.</t>
  </si>
  <si>
    <t>LAVADO Y MANTENIMIENTO DE LAS AMBULANCIAS DONDE SE GENERAN RESIDUOS COMO ENVASES DE ACEITES DE MOTOR, FRENOS Y LUBRICANTES, DETERGENTES, DESENGRASANTES, SOLVENTES Y TRAPOS SUCIOS</t>
  </si>
  <si>
    <t xml:space="preserve">PROCEDIMIENTOS REALIZADOS EN EL ÁREA. LOS MUERTOS QUE NO SE RECLAMAN SE DA UN PLAZO DE DOS MESES DESPUES EL HOSPITAL GESTIÓNA LA SEPULTURA, CUENTA CON 6 PUESTOS DE REFRIGERACION DE CADAVERES POR LO QUE NO SE DESCOMPONEN. </t>
  </si>
  <si>
    <t xml:space="preserve">ACTIVIDADES DE PRODUCCIÓN DE AIRE MEDICINAL QUE GENERAN: TAPABOCAS, GUANTES, RESIDUOS DE SUSTANCIAS QUÍMICAS UTILIZADAS EN LA MAQUINARIA, PILAS, BATERÍAS. </t>
  </si>
  <si>
    <t>SE GENERAN RESIDUOS PELIGROSOS COMO: BIOSANITARIOS, QUÍMICOS (CITO TÓXICOS), CORTO PUNZANTES COMO: AGUJAS, GUANTES TAPABOCAS, RESTOS DE QUÍMICOS, ENVASES DE MEDICAMENTOS ONCOLÓGICOS. AMPOLLETAS.</t>
  </si>
  <si>
    <t>USO DE APARATOS CON PILAS Y BATERÍAS</t>
  </si>
  <si>
    <t>RECIPIENTES DE SUSTANCIAS QUÍMICAS, TINNER, SELLADOR, LACA, ACEITES, ACPM, LUBRICANTE PENETRANTE, REMANENTES DE LAS MISMAS, TRAPOS, PROTECCIÓN DEL PERSONAL (GUANTES DE LATEX, TAPABOCAS) Y ESCOMBROS</t>
  </si>
  <si>
    <t>RECIPIENTES DE SUSTANCIAS QUÍMICAS, PROCIGEN, ACPM, TRAPOS CON REMANENTES DE SUSTANCIAS QUÍMICAS.</t>
  </si>
  <si>
    <t>SE GENERAN ENVASES DE SUSTANCIAS QUIMICAS Y EMPAQUES DE INSUMOS.</t>
  </si>
  <si>
    <t>DERRAMES DE SUSTANCIAS QUIMICAS POR ACCIDENTES EN EL MOMENTO EN QUE SE ADELANTA LA JORNADA DE LIMPIEZA, ASEO Y DESINFECCIÓN DE LAS INSTALACIONES.</t>
  </si>
  <si>
    <t>LAVADO Y MANTENIMIENTO DE LAS AUTOMOTORES DONDE SE GENERAN RESIDUOS COMO ENVASES DE ACEITES DE MOTOR, FRENOS Y LUBRICANTES, DETERGENTES, DESENGRASANTES, SOLVENTES Y TRAPOS SUCIOS</t>
  </si>
  <si>
    <t>SOBRANTES DE QUIMICOS UTILIZADOS PARA EL MANTENIMIENTO DE LAS ZONAS VERDES COMO FUNGICIDAS, HERVICIDAS ETC.</t>
  </si>
  <si>
    <t xml:space="preserve">USO DE BAÑO POR PARTE DE LOS OPERARIOS </t>
  </si>
  <si>
    <t>DAÑO DE AUTOCLAVE</t>
  </si>
  <si>
    <t xml:space="preserve">CONTENEDORES, CAJAS DE PAPEL, CUARTOS TEMPORALES DE RESIDUOS, CARROS PARA RECOLECCIÓN ; SE CUENTA CON CONTENEDORES DE COLOR ROJO PARA LA CORRECTA SEGREGACIÓN DE RESIDUOS POSCONSUMO DEPENDIENDO EL TIPO. CONTRATO CON GESTOR EXTERNO PARA DISPOSICIÓN DE RESIDUOS DE POSCONSUMO </t>
  </si>
  <si>
    <t xml:space="preserve"> SE REALIZA VERIFICACIÓN DE EMBALAJE, ALMACENAMIENTO Y DISPOSICIÓN FINAL PARA RESIDUOS POSCONSUMO </t>
  </si>
  <si>
    <t xml:space="preserve">FUNCIONAMIENTO DEL AUTOCLAVE </t>
  </si>
  <si>
    <t xml:space="preserve">DESCARGA CONTROLADA </t>
  </si>
  <si>
    <t xml:space="preserve">SALIDA DE VAPOR DE AUTOCLAVE SUMERGIDA EN TANQUE DE AGUA PARA MINIMIZAR OLORES OFENSIVOS AL PASAR DE UN ESTADO AL OTRO </t>
  </si>
  <si>
    <t xml:space="preserve">CIRCULACIÓN DEL AGUA A BAJA TEMPERATURA </t>
  </si>
  <si>
    <t xml:space="preserve">MANTENIMIENTO DE PLANTA ELECTRICA O CAMBIO DE ACEITE </t>
  </si>
  <si>
    <t xml:space="preserve">LISTA DE CHEQUEO VERIFICACIÓN DEL PLAN DE MANEJO AMBIENTAL, CERTIFICADO DE ESCOMBRERA, CAPACITACIONES Y DESTINACIÓN DE UN PUNTO DE ALMACENAMIENTO EN EL HUDN </t>
  </si>
  <si>
    <t xml:space="preserve">LISTA DE CHEQUEO VERIFICACIÓN PLAN DE MANEJO AMBIENTAL, CERTIFICADO ESCOMBRERA, CAPACITACIONES Y DESTINACIÓN DE UN PUNTO DE ALMACENAMIENTO EN EL HUDN </t>
  </si>
  <si>
    <t xml:space="preserve">EN CASO DE INCENDIO SE PUEDEN GENERAR RESIDUOS DE MATERIAL CARBONIZADO Y ESCOMBROS </t>
  </si>
  <si>
    <t xml:space="preserve">FORTALECER LA SEGREGACIÓN EN LA FUENTE Y GENERAR UN MAYOR PORCENTAJE DE MATERIALES APROVECHABLES </t>
  </si>
  <si>
    <t>Atención de donantes y pacientes, toallas para lavado de manos, empaques de dispositivos usados con recubrimiento metalico o plasticos no reciclables; alimentación de donantes, pacientes y personal, residuos que no se puedan reciclar generados en actividades de oficina</t>
  </si>
  <si>
    <t>Atención médica de pacientes, alimentación del personal</t>
  </si>
  <si>
    <t>atención de pacientes y actividades de tratamiento de muestras: empaques de dispositivos médicos con recubrimientos metalicos o plasticos no reciclables, toallas de papel; alimentación del personal del área: empaques y desechables</t>
  </si>
  <si>
    <t>se generan residuos ordinarios como: empaques de alimentos consumidos por el personal del área, empaques de medicamentos o insumos médicos con recubrimientos metálicos o plásticos que no puedan ser reciclables</t>
  </si>
  <si>
    <t>alimentación del personal genera: empaques de alimentos, servilletas, desechables</t>
  </si>
  <si>
    <t xml:space="preserve">se generan residuos no aprovechables como: empaques de jeringas, etiquetas y papel encerado, tapas flio off, servilletas, toallas de manos, </t>
  </si>
  <si>
    <t xml:space="preserve">empaques de dispositivos,  alimentación del personal en el área , </t>
  </si>
  <si>
    <t xml:space="preserve">alimentación del personal, empaques de alimentos, servilletas, toallas de manos. </t>
  </si>
  <si>
    <t xml:space="preserve">alimentación del personal, empaques de alimentos, servilletas </t>
  </si>
  <si>
    <t xml:space="preserve">Alimentación del personal, empaques de alimentos, servilletas, empaques no reciclables de materiales e insumos </t>
  </si>
  <si>
    <t xml:space="preserve">alimentacion del personal, empaques de alimentos, servilletas </t>
  </si>
  <si>
    <t>cambio de materiales para las respepectivas desinfecciones , empaques de insumos utilizados, barrido de areas.</t>
  </si>
  <si>
    <t>Preparación de alimentos para la venta, sobras de alimentos, empaques sucios de alimentos, servilletas.</t>
  </si>
  <si>
    <t>alimentación de visitantes, actividades diarias de las áreas mas cercanas al contenedor, poda y barrido de jardines y áreas externas</t>
  </si>
  <si>
    <t>ACTIVIDADES REALIZADAS EN EL ÁREA</t>
  </si>
  <si>
    <t xml:space="preserve">PREPARACIÓN DE ALIMENTOS. </t>
  </si>
  <si>
    <t xml:space="preserve">COMPOSTAJE </t>
  </si>
  <si>
    <t xml:space="preserve">SE RECEPCIONA EL MATERIAL ORGÁNICO PARA SER APROVECHADO EN COMPOSTERA DEL HUDN </t>
  </si>
  <si>
    <t xml:space="preserve">INCREMENTAR CAPACIDAD DE LA COMPOSTERA </t>
  </si>
  <si>
    <t xml:space="preserve">RONDAS DE VERIFICACIÓN DE MANEJO DE RESIDUOS ESPECIALES CON LOS CONTRATISTAS </t>
  </si>
  <si>
    <t xml:space="preserve">CAPACITACIÓN Y SENSIBILIZACIÓN EN EDUCACIÓN AMBIENTAL A TODOS LOS COLABORADORES EN EL MANEJO DE RESIDUOS PELIGROSOS. CONTRATO CON GESTOR EXTERNO PARA LA DISPOSICIÓN FINAL DE RESPEL </t>
  </si>
  <si>
    <t>Generación de residuos reciclables tales como : cartón, empaques de alimentos, papelería</t>
  </si>
  <si>
    <t>Las áreas cuentan con contenedores de color blanco para la correcta segregación de residuos reciclables</t>
  </si>
  <si>
    <t>LUMINARIAS TIPO LED - APROVECHAMIENTO DE ILUMINACIÓN NATURAL - IMPLEMENTACIÓN DE PANELES SOLARES</t>
  </si>
  <si>
    <t xml:space="preserve">CUENTA CON CONTENEDOR DE COLOR BLANCO PARA CORRECTA SEGREGACIÓN DE RESIDUOS APROVECHABLES.                                                  LA ADHERENCIA A LA SEGREFACIÓN FUE DE 98% SEGÚN INFORME DE OFICINA DE GESTIÓN AMBIENTAL </t>
  </si>
  <si>
    <t xml:space="preserve">ESTUDIOS Y DISEÑOS PARA EL PROYECTO DENOMINADO IMPLEMENTACIÓN DE SISTEMA DE TRATAMIENTO DE AGUAS RESIDUALES DEL HUDN. RADICADO EN PLANEACIÓN DE LA GOBERNACIÓN PARA LA ASIGNACIÓN DE RECURSOS </t>
  </si>
  <si>
    <t>22 DE ABRIL DE 2024</t>
  </si>
  <si>
    <t>HOJA:        DE:     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</si>
</sst>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2"/>
      <color theme="1"/>
      <name val="Franklin Gothic Medium"/>
      <family val="2"/>
    </font>
    <font>
      <sz val="10"/>
      <name val="Arial"/>
      <family val="2"/>
    </font>
    <font>
      <sz val="12"/>
      <name val="Franklin Gothic Medium"/>
      <family val="2"/>
    </font>
    <font>
      <sz val="11"/>
      <name val="Franklin Gothic Medium"/>
      <family val="2"/>
    </font>
    <font>
      <b/>
      <sz val="12"/>
      <name val="Franklin Gothic Medium"/>
      <family val="2"/>
    </font>
    <font>
      <sz val="12"/>
      <color theme="1"/>
      <name val="Calibri"/>
      <family val="2"/>
      <scheme val="minor"/>
    </font>
    <font>
      <sz val="12"/>
      <color indexed="8"/>
      <name val="Franklin Gothic Medium"/>
      <family val="2"/>
    </font>
    <font>
      <sz val="12"/>
      <color rgb="FFFFFFFF"/>
      <name val="Arial"/>
      <family val="2"/>
    </font>
    <font>
      <sz val="11"/>
      <color theme="1"/>
      <name val="Calibri"/>
      <family val="2"/>
    </font>
    <font>
      <b/>
      <sz val="12"/>
      <color rgb="FF000000"/>
      <name val="Calibri"/>
      <family val="2"/>
    </font>
    <font>
      <sz val="10"/>
      <color rgb="FF000000"/>
      <name val="Calibri"/>
      <family val="2"/>
    </font>
    <font>
      <sz val="10"/>
      <color rgb="FFFF0000"/>
      <name val="Calibri"/>
      <family val="2"/>
    </font>
    <font>
      <sz val="10"/>
      <color rgb="FFFFFF00"/>
      <name val="Calibri"/>
      <family val="2"/>
    </font>
    <font>
      <sz val="10"/>
      <color rgb="FFFFFFFF"/>
      <name val="Calibri"/>
      <family val="2"/>
    </font>
    <font>
      <b/>
      <sz val="10"/>
      <color rgb="FF000000"/>
      <name val="Arial"/>
      <family val="2"/>
    </font>
    <font>
      <sz val="10"/>
      <color rgb="FF000000"/>
      <name val="Arial"/>
      <family val="2"/>
    </font>
    <font>
      <sz val="11"/>
      <name val="Calibri"/>
      <family val="2"/>
    </font>
    <font>
      <b/>
      <sz val="10"/>
      <color rgb="FF000000"/>
      <name val="Calibri"/>
      <family val="2"/>
    </font>
    <font>
      <b/>
      <sz val="12"/>
      <color rgb="FF000000"/>
      <name val="Arial"/>
      <family val="2"/>
    </font>
    <font>
      <sz val="12"/>
      <color rgb="FF000000"/>
      <name val="Arial"/>
      <family val="2"/>
    </font>
    <font>
      <sz val="9"/>
      <color rgb="FF000000"/>
      <name val="Calibri"/>
      <family val="2"/>
    </font>
    <font>
      <sz val="10"/>
      <color rgb="FF000000"/>
      <name val="Franklin Gothic Medium"/>
      <family val="2"/>
    </font>
    <font>
      <sz val="8"/>
      <color rgb="FF000000"/>
      <name val="Calibri"/>
      <family val="2"/>
    </font>
    <font>
      <b/>
      <u/>
      <sz val="8"/>
      <color rgb="FF000000"/>
      <name val="Calibri"/>
      <family val="2"/>
    </font>
    <font>
      <b/>
      <sz val="8"/>
      <color rgb="FF000000"/>
      <name val="Calibri"/>
      <family val="2"/>
    </font>
    <font>
      <b/>
      <sz val="11"/>
      <name val="Franklin Gothic Medium"/>
      <family val="2"/>
    </font>
    <font>
      <b/>
      <sz val="11"/>
      <color theme="1"/>
      <name val="Franklin Gothic Medium"/>
      <family val="2"/>
    </font>
    <font>
      <sz val="11"/>
      <color theme="1"/>
      <name val="Franklin Gothic Medium"/>
      <family val="2"/>
    </font>
    <font>
      <sz val="11"/>
      <color theme="1"/>
      <name val="Calibri"/>
      <family val="2"/>
      <scheme val="minor"/>
    </font>
    <font>
      <b/>
      <sz val="8"/>
      <color indexed="81"/>
      <name val="Tahoma"/>
      <family val="2"/>
    </font>
    <font>
      <sz val="24"/>
      <color theme="1"/>
      <name val="Franklin Gothic Medium"/>
      <family val="2"/>
    </font>
    <font>
      <sz val="11"/>
      <color theme="0"/>
      <name val="Franklin Gothic Medium"/>
      <family val="2"/>
    </font>
    <font>
      <sz val="20"/>
      <color theme="1"/>
      <name val="Franklin Gothic Medium"/>
      <family val="2"/>
    </font>
  </fonts>
  <fills count="20">
    <fill>
      <patternFill patternType="none"/>
    </fill>
    <fill>
      <patternFill patternType="gray125"/>
    </fill>
    <fill>
      <patternFill patternType="solid">
        <fgColor theme="0"/>
        <bgColor indexed="64"/>
      </patternFill>
    </fill>
    <fill>
      <patternFill patternType="solid">
        <fgColor indexed="40"/>
        <bgColor indexed="64"/>
      </patternFill>
    </fill>
    <fill>
      <patternFill patternType="solid">
        <fgColor rgb="FFC4D79B"/>
        <bgColor rgb="FF000000"/>
      </patternFill>
    </fill>
    <fill>
      <patternFill patternType="solid">
        <fgColor rgb="FFFFFF00"/>
        <bgColor rgb="FF000000"/>
      </patternFill>
    </fill>
    <fill>
      <patternFill patternType="solid">
        <fgColor rgb="FFFF0000"/>
        <bgColor rgb="FF000000"/>
      </patternFill>
    </fill>
    <fill>
      <patternFill patternType="solid">
        <fgColor rgb="FF00B050"/>
        <bgColor rgb="FF000000"/>
      </patternFill>
    </fill>
    <fill>
      <patternFill patternType="solid">
        <fgColor rgb="FF538DD5"/>
        <bgColor rgb="FF000000"/>
      </patternFill>
    </fill>
    <fill>
      <patternFill patternType="solid">
        <fgColor rgb="FF006600"/>
        <bgColor rgb="FF000000"/>
      </patternFill>
    </fill>
    <fill>
      <patternFill patternType="solid">
        <fgColor rgb="FF548DD4"/>
        <bgColor rgb="FF000000"/>
      </patternFill>
    </fill>
    <fill>
      <patternFill patternType="solid">
        <fgColor rgb="FFA6A6A6"/>
        <bgColor rgb="FF000000"/>
      </patternFill>
    </fill>
    <fill>
      <patternFill patternType="solid">
        <fgColor rgb="FFBFBFBF"/>
        <bgColor rgb="FF000000"/>
      </patternFill>
    </fill>
    <fill>
      <patternFill patternType="solid">
        <fgColor rgb="FF00B0F0"/>
        <bgColor rgb="FF000000"/>
      </patternFill>
    </fill>
    <fill>
      <patternFill patternType="solid">
        <fgColor rgb="FF1C5021"/>
        <bgColor rgb="FF000000"/>
      </patternFill>
    </fill>
    <fill>
      <patternFill patternType="solid">
        <fgColor rgb="FFE26B0A"/>
        <bgColor rgb="FF000000"/>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s>
  <borders count="33">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diagonalDown="1">
      <left style="medium">
        <color indexed="64"/>
      </left>
      <right style="medium">
        <color indexed="64"/>
      </right>
      <top style="medium">
        <color indexed="64"/>
      </top>
      <bottom/>
      <diagonal style="thin">
        <color indexed="64"/>
      </diagonal>
    </border>
    <border>
      <left/>
      <right/>
      <top style="medium">
        <color indexed="64"/>
      </top>
      <bottom style="medium">
        <color indexed="64"/>
      </bottom>
      <diagonal/>
    </border>
    <border>
      <left style="medium">
        <color indexed="64"/>
      </left>
      <right style="medium">
        <color indexed="64"/>
      </right>
      <top/>
      <bottom/>
      <diagonal/>
    </border>
    <border diagonalDown="1">
      <left style="medium">
        <color indexed="64"/>
      </left>
      <right style="medium">
        <color indexed="64"/>
      </right>
      <top/>
      <bottom style="medium">
        <color indexed="64"/>
      </bottom>
      <diagonal style="thin">
        <color indexed="64"/>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s>
  <cellStyleXfs count="3">
    <xf numFmtId="0" fontId="0" fillId="0" borderId="0"/>
    <xf numFmtId="0" fontId="2" fillId="0" borderId="0"/>
    <xf numFmtId="9" fontId="29" fillId="0" borderId="0" applyFont="0" applyFill="0" applyBorder="0" applyAlignment="0" applyProtection="0"/>
  </cellStyleXfs>
  <cellXfs count="195">
    <xf numFmtId="0" fontId="0" fillId="0" borderId="0" xfId="0"/>
    <xf numFmtId="0" fontId="5" fillId="3" borderId="4" xfId="0" applyFont="1" applyFill="1" applyBorder="1" applyAlignment="1">
      <alignment horizontal="center" vertical="center"/>
    </xf>
    <xf numFmtId="0" fontId="3" fillId="2" borderId="4" xfId="0" applyFont="1" applyFill="1" applyBorder="1" applyAlignment="1">
      <alignment horizontal="left" vertical="center"/>
    </xf>
    <xf numFmtId="0" fontId="3" fillId="2" borderId="4" xfId="0" applyFont="1" applyFill="1" applyBorder="1" applyAlignment="1">
      <alignment horizontal="center" vertical="center"/>
    </xf>
    <xf numFmtId="0" fontId="6" fillId="2" borderId="4" xfId="0" applyFont="1" applyFill="1" applyBorder="1" applyAlignment="1" applyProtection="1">
      <alignment horizontal="center" vertical="center"/>
      <protection locked="0"/>
    </xf>
    <xf numFmtId="0" fontId="6" fillId="2" borderId="4"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 fillId="2" borderId="4" xfId="0" applyFont="1" applyFill="1" applyBorder="1"/>
    <xf numFmtId="0" fontId="1" fillId="2" borderId="0" xfId="0" applyFont="1" applyFill="1"/>
    <xf numFmtId="0" fontId="3" fillId="2" borderId="11" xfId="0" applyFont="1" applyFill="1" applyBorder="1" applyAlignment="1">
      <alignment horizontal="left" vertical="center"/>
    </xf>
    <xf numFmtId="0" fontId="3" fillId="2" borderId="4" xfId="0" applyFont="1" applyFill="1" applyBorder="1" applyAlignment="1">
      <alignment vertical="top"/>
    </xf>
    <xf numFmtId="0" fontId="3" fillId="2" borderId="11" xfId="0" applyFont="1" applyFill="1" applyBorder="1" applyAlignment="1">
      <alignment vertical="center"/>
    </xf>
    <xf numFmtId="0" fontId="1" fillId="2" borderId="4" xfId="0" applyFont="1" applyFill="1" applyBorder="1" applyAlignment="1">
      <alignment horizontal="center" vertical="center"/>
    </xf>
    <xf numFmtId="0" fontId="1" fillId="2" borderId="4" xfId="0" applyFont="1" applyFill="1" applyBorder="1" applyAlignment="1">
      <alignment horizontal="left" vertical="center"/>
    </xf>
    <xf numFmtId="0" fontId="7" fillId="2" borderId="4" xfId="0" applyFont="1" applyFill="1" applyBorder="1" applyAlignment="1">
      <alignment horizontal="left" vertical="center"/>
    </xf>
    <xf numFmtId="0" fontId="1" fillId="0" borderId="4" xfId="0" applyFont="1" applyBorder="1" applyAlignment="1">
      <alignment horizontal="center" vertical="center"/>
    </xf>
    <xf numFmtId="0" fontId="1" fillId="2" borderId="4" xfId="0" applyFont="1" applyFill="1" applyBorder="1" applyAlignment="1">
      <alignment horizontal="center"/>
    </xf>
    <xf numFmtId="0" fontId="9" fillId="0" borderId="0" xfId="0" applyFont="1"/>
    <xf numFmtId="0" fontId="9" fillId="0" borderId="0" xfId="0" applyFont="1" applyAlignment="1">
      <alignment horizontal="center" vertical="center"/>
    </xf>
    <xf numFmtId="0" fontId="10" fillId="4" borderId="14" xfId="0" applyFont="1" applyFill="1" applyBorder="1" applyAlignment="1">
      <alignment horizontal="center" vertical="top" wrapText="1"/>
    </xf>
    <xf numFmtId="0" fontId="11" fillId="4" borderId="16"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0" borderId="13" xfId="0" applyFont="1" applyBorder="1" applyAlignment="1">
      <alignment vertical="top" wrapText="1"/>
    </xf>
    <xf numFmtId="49" fontId="11" fillId="0" borderId="13" xfId="0" applyNumberFormat="1" applyFont="1" applyBorder="1" applyAlignment="1">
      <alignment horizontal="center" vertical="top" wrapText="1"/>
    </xf>
    <xf numFmtId="0" fontId="12" fillId="5" borderId="4" xfId="0" applyFont="1" applyFill="1" applyBorder="1" applyAlignment="1">
      <alignment horizontal="center" vertical="center" wrapText="1"/>
    </xf>
    <xf numFmtId="0" fontId="9" fillId="0" borderId="4" xfId="0" applyFont="1" applyBorder="1" applyAlignment="1">
      <alignment horizontal="center" vertical="center"/>
    </xf>
    <xf numFmtId="0" fontId="11" fillId="0" borderId="4" xfId="0" applyFont="1" applyBorder="1" applyAlignment="1">
      <alignment vertical="top" wrapText="1"/>
    </xf>
    <xf numFmtId="0" fontId="13" fillId="6" borderId="13" xfId="0" applyFont="1" applyFill="1" applyBorder="1" applyAlignment="1">
      <alignment horizontal="center" vertical="center" wrapText="1"/>
    </xf>
    <xf numFmtId="0" fontId="11" fillId="0" borderId="4" xfId="0" applyFont="1" applyBorder="1" applyAlignment="1">
      <alignment horizontal="left" vertical="top" wrapText="1"/>
    </xf>
    <xf numFmtId="0" fontId="11" fillId="7" borderId="4"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5" fillId="0" borderId="23" xfId="0" applyFont="1" applyBorder="1" applyAlignment="1">
      <alignment horizontal="center" vertical="center" wrapText="1"/>
    </xf>
    <xf numFmtId="0" fontId="16" fillId="5" borderId="23"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16" fillId="10" borderId="24"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6" fillId="9" borderId="24" xfId="0" applyFont="1" applyFill="1" applyBorder="1" applyAlignment="1">
      <alignment horizontal="center" vertical="center" wrapText="1"/>
    </xf>
    <xf numFmtId="0" fontId="16" fillId="9" borderId="23" xfId="0" applyFont="1" applyFill="1" applyBorder="1" applyAlignment="1">
      <alignment horizontal="center" vertical="center" wrapText="1"/>
    </xf>
    <xf numFmtId="0" fontId="17" fillId="0" borderId="0" xfId="0" applyFont="1" applyAlignment="1">
      <alignment horizontal="center" vertical="center"/>
    </xf>
    <xf numFmtId="0" fontId="18" fillId="4" borderId="4"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0" borderId="26" xfId="0" applyFont="1" applyBorder="1" applyAlignment="1">
      <alignment horizontal="center" vertical="center"/>
    </xf>
    <xf numFmtId="0" fontId="20" fillId="13" borderId="4" xfId="0" applyFont="1" applyFill="1" applyBorder="1" applyAlignment="1">
      <alignment horizontal="center" vertical="center" wrapText="1"/>
    </xf>
    <xf numFmtId="0" fontId="19" fillId="0" borderId="23" xfId="0" applyFont="1" applyBorder="1" applyAlignment="1">
      <alignment horizontal="center" wrapText="1"/>
    </xf>
    <xf numFmtId="0" fontId="20" fillId="14" borderId="4" xfId="0" applyFont="1" applyFill="1" applyBorder="1" applyAlignment="1">
      <alignment horizontal="center" vertical="center" wrapText="1"/>
    </xf>
    <xf numFmtId="0" fontId="19" fillId="0" borderId="24" xfId="0" applyFont="1" applyBorder="1" applyAlignment="1">
      <alignment horizontal="center" vertical="center" wrapText="1"/>
    </xf>
    <xf numFmtId="0" fontId="19" fillId="0" borderId="23" xfId="0" applyFont="1" applyBorder="1" applyAlignment="1">
      <alignment horizontal="center" vertical="center" wrapText="1"/>
    </xf>
    <xf numFmtId="0" fontId="20" fillId="5" borderId="4" xfId="0" applyFont="1" applyFill="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20" fillId="13" borderId="4" xfId="0" applyFont="1" applyFill="1" applyBorder="1" applyAlignment="1">
      <alignment horizontal="center" vertical="center"/>
    </xf>
    <xf numFmtId="0" fontId="20" fillId="6" borderId="4" xfId="0" applyFont="1" applyFill="1" applyBorder="1" applyAlignment="1">
      <alignment horizontal="center" vertical="center" wrapText="1"/>
    </xf>
    <xf numFmtId="0" fontId="9" fillId="0" borderId="0" xfId="0" applyFont="1" applyAlignment="1">
      <alignment vertical="center"/>
    </xf>
    <xf numFmtId="0" fontId="22" fillId="0" borderId="4" xfId="0" applyFont="1" applyBorder="1" applyAlignment="1">
      <alignment horizontal="center" vertical="center" wrapText="1"/>
    </xf>
    <xf numFmtId="0" fontId="9" fillId="0" borderId="0" xfId="0" applyFont="1" applyAlignment="1">
      <alignment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wrapText="1"/>
    </xf>
    <xf numFmtId="0" fontId="9" fillId="17" borderId="4" xfId="0" applyFont="1" applyFill="1" applyBorder="1" applyAlignment="1">
      <alignment horizontal="center" vertical="center"/>
    </xf>
    <xf numFmtId="0" fontId="9" fillId="16" borderId="4" xfId="0" applyFont="1" applyFill="1" applyBorder="1" applyAlignment="1">
      <alignment horizontal="center" vertical="center"/>
    </xf>
    <xf numFmtId="0" fontId="9" fillId="18" borderId="4" xfId="0" applyFont="1" applyFill="1" applyBorder="1" applyAlignment="1">
      <alignment horizontal="center" vertical="center"/>
    </xf>
    <xf numFmtId="0" fontId="11" fillId="4" borderId="3"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vertical="center"/>
    </xf>
    <xf numFmtId="0" fontId="9" fillId="0" borderId="4" xfId="0" applyFont="1" applyBorder="1" applyAlignment="1">
      <alignment vertical="center" wrapText="1"/>
    </xf>
    <xf numFmtId="0" fontId="9" fillId="0" borderId="12" xfId="0" applyFont="1" applyBorder="1" applyAlignment="1">
      <alignment vertical="center"/>
    </xf>
    <xf numFmtId="0" fontId="27" fillId="0" borderId="0" xfId="0" applyFont="1" applyProtection="1">
      <protection locked="0"/>
    </xf>
    <xf numFmtId="0" fontId="4" fillId="0" borderId="4" xfId="0" applyFont="1" applyBorder="1" applyAlignment="1" applyProtection="1">
      <alignment horizontal="center" vertical="center" textRotation="90" wrapText="1"/>
      <protection locked="0"/>
    </xf>
    <xf numFmtId="0" fontId="4" fillId="0" borderId="4" xfId="0" applyFont="1" applyBorder="1" applyAlignment="1" applyProtection="1">
      <alignment horizontal="center" vertical="center" textRotation="90"/>
      <protection locked="0"/>
    </xf>
    <xf numFmtId="0" fontId="4" fillId="0" borderId="3" xfId="0" applyFont="1" applyBorder="1" applyAlignment="1" applyProtection="1">
      <alignment horizontal="center" vertical="center" textRotation="90" wrapText="1"/>
      <protection locked="0"/>
    </xf>
    <xf numFmtId="0" fontId="4" fillId="0" borderId="4" xfId="0" applyFont="1" applyBorder="1" applyAlignment="1">
      <alignment horizontal="center" vertical="center" wrapText="1"/>
    </xf>
    <xf numFmtId="0" fontId="4" fillId="0" borderId="4" xfId="0" applyFont="1" applyBorder="1" applyAlignment="1">
      <alignment horizontal="center" vertical="center" textRotation="90" wrapText="1"/>
    </xf>
    <xf numFmtId="0" fontId="4" fillId="0" borderId="4" xfId="0" applyFont="1" applyBorder="1" applyAlignment="1">
      <alignment horizontal="center" vertical="center"/>
    </xf>
    <xf numFmtId="2" fontId="28" fillId="0" borderId="4" xfId="0" applyNumberFormat="1"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19" borderId="4" xfId="0" applyFont="1" applyFill="1" applyBorder="1" applyAlignment="1">
      <alignment horizontal="center" vertical="center" wrapText="1"/>
    </xf>
    <xf numFmtId="0" fontId="27" fillId="0" borderId="4" xfId="0" applyFont="1" applyBorder="1" applyAlignment="1" applyProtection="1">
      <alignment vertical="center" textRotation="90" wrapText="1"/>
      <protection locked="0"/>
    </xf>
    <xf numFmtId="0" fontId="4" fillId="0" borderId="4" xfId="0" applyFont="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28" fillId="0" borderId="0" xfId="0" applyFont="1" applyProtection="1">
      <protection locked="0"/>
    </xf>
    <xf numFmtId="0" fontId="28" fillId="0" borderId="0" xfId="0" applyFont="1" applyAlignment="1" applyProtection="1">
      <alignment horizontal="center" wrapText="1"/>
      <protection locked="0"/>
    </xf>
    <xf numFmtId="0" fontId="28" fillId="0" borderId="0" xfId="0" applyFont="1" applyAlignment="1" applyProtection="1">
      <alignment horizontal="center"/>
      <protection locked="0"/>
    </xf>
    <xf numFmtId="0" fontId="28" fillId="0" borderId="0" xfId="0" applyFont="1" applyAlignment="1" applyProtection="1">
      <alignment horizontal="center" vertical="center" textRotation="90"/>
      <protection locked="0"/>
    </xf>
    <xf numFmtId="0" fontId="28" fillId="0" borderId="0" xfId="0" applyFont="1" applyAlignment="1" applyProtection="1">
      <alignment horizontal="center" vertical="center"/>
      <protection locked="0"/>
    </xf>
    <xf numFmtId="0" fontId="28" fillId="0" borderId="0" xfId="0" applyFont="1" applyAlignment="1" applyProtection="1">
      <alignment horizontal="center" textRotation="90"/>
      <protection locked="0"/>
    </xf>
    <xf numFmtId="0" fontId="28" fillId="0" borderId="0" xfId="0" applyFont="1" applyAlignment="1" applyProtection="1">
      <alignment horizontal="center" textRotation="90" wrapText="1"/>
      <protection locked="0"/>
    </xf>
    <xf numFmtId="0" fontId="28" fillId="0" borderId="0" xfId="0" applyFont="1" applyAlignment="1" applyProtection="1">
      <alignment textRotation="90"/>
      <protection locked="0"/>
    </xf>
    <xf numFmtId="0" fontId="28" fillId="0" borderId="0" xfId="0" applyFont="1" applyAlignment="1">
      <alignment horizontal="center" vertical="center" textRotation="90"/>
    </xf>
    <xf numFmtId="0" fontId="28" fillId="0" borderId="0" xfId="0" applyFont="1" applyAlignment="1">
      <alignment textRotation="90"/>
    </xf>
    <xf numFmtId="0" fontId="28" fillId="0" borderId="0" xfId="0" applyFont="1" applyAlignment="1" applyProtection="1">
      <alignment wrapText="1"/>
      <protection locked="0"/>
    </xf>
    <xf numFmtId="0" fontId="27" fillId="0" borderId="3" xfId="0" applyFont="1" applyBorder="1" applyAlignment="1" applyProtection="1">
      <alignment horizontal="center" vertical="center" textRotation="90" wrapText="1"/>
      <protection locked="0"/>
    </xf>
    <xf numFmtId="0" fontId="27" fillId="0" borderId="4"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textRotation="90" wrapText="1"/>
      <protection locked="0"/>
    </xf>
    <xf numFmtId="0" fontId="26" fillId="0" borderId="4"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textRotation="90" wrapText="1"/>
      <protection locked="0"/>
    </xf>
    <xf numFmtId="0" fontId="32" fillId="0" borderId="0" xfId="0" applyFont="1" applyAlignment="1" applyProtection="1">
      <alignment horizontal="center" textRotation="90"/>
      <protection locked="0"/>
    </xf>
    <xf numFmtId="0" fontId="28" fillId="0" borderId="4" xfId="0" applyFont="1" applyBorder="1" applyAlignment="1" applyProtection="1">
      <alignment horizontal="center" vertical="center" wrapText="1"/>
      <protection locked="0"/>
    </xf>
    <xf numFmtId="0" fontId="26" fillId="0" borderId="11" xfId="0" applyFont="1" applyBorder="1" applyAlignment="1" applyProtection="1">
      <alignment horizontal="center" vertical="center" textRotation="90" wrapText="1"/>
      <protection locked="0"/>
    </xf>
    <xf numFmtId="0" fontId="26" fillId="0" borderId="13" xfId="0" applyFont="1" applyBorder="1" applyAlignment="1" applyProtection="1">
      <alignment horizontal="center" vertical="center" textRotation="90" wrapText="1"/>
      <protection locked="0"/>
    </xf>
    <xf numFmtId="0" fontId="26" fillId="0" borderId="4"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textRotation="90" wrapText="1"/>
      <protection locked="0"/>
    </xf>
    <xf numFmtId="0" fontId="28" fillId="0" borderId="4" xfId="0" applyFont="1" applyBorder="1" applyAlignment="1" applyProtection="1">
      <alignment horizontal="center"/>
      <protection locked="0"/>
    </xf>
    <xf numFmtId="0" fontId="33" fillId="0" borderId="4" xfId="0" applyFont="1" applyBorder="1" applyAlignment="1" applyProtection="1">
      <alignment horizontal="center" vertical="center" wrapText="1"/>
      <protection locked="0"/>
    </xf>
    <xf numFmtId="0" fontId="33" fillId="0" borderId="4" xfId="0" applyFont="1" applyBorder="1" applyAlignment="1" applyProtection="1">
      <alignment horizontal="center" vertical="center"/>
      <protection locked="0"/>
    </xf>
    <xf numFmtId="0" fontId="28" fillId="0" borderId="4" xfId="0" applyFont="1" applyBorder="1" applyAlignment="1" applyProtection="1">
      <alignment horizontal="center" textRotation="90"/>
      <protection locked="0"/>
    </xf>
    <xf numFmtId="0" fontId="31" fillId="0" borderId="10"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xf numFmtId="0" fontId="31" fillId="0" borderId="2" xfId="0" applyFont="1" applyBorder="1" applyAlignment="1" applyProtection="1">
      <alignment horizontal="center" vertical="center" wrapText="1"/>
      <protection locked="0"/>
    </xf>
    <xf numFmtId="0" fontId="31" fillId="0" borderId="5"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1" fillId="0" borderId="6" xfId="0" applyFont="1" applyBorder="1" applyAlignment="1" applyProtection="1">
      <alignment horizontal="center" vertical="center" wrapText="1"/>
      <protection locked="0"/>
    </xf>
    <xf numFmtId="0" fontId="31" fillId="0" borderId="7" xfId="0" applyFont="1" applyBorder="1" applyAlignment="1" applyProtection="1">
      <alignment horizontal="center" vertical="center" wrapText="1"/>
      <protection locked="0"/>
    </xf>
    <xf numFmtId="0" fontId="31" fillId="0" borderId="9" xfId="0" applyFont="1" applyBorder="1" applyAlignment="1" applyProtection="1">
      <alignment horizontal="center" vertical="center" wrapText="1"/>
      <protection locked="0"/>
    </xf>
    <xf numFmtId="0" fontId="31" fillId="0" borderId="8" xfId="0" applyFont="1" applyBorder="1" applyAlignment="1" applyProtection="1">
      <alignment horizontal="center" vertical="center" wrapText="1"/>
      <protection locked="0"/>
    </xf>
    <xf numFmtId="49" fontId="33" fillId="0" borderId="4" xfId="0" applyNumberFormat="1" applyFont="1" applyBorder="1" applyAlignment="1" applyProtection="1">
      <alignment horizontal="center" vertical="center"/>
      <protection locked="0"/>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1" fillId="4" borderId="4"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9" fillId="0" borderId="4" xfId="0" applyFont="1" applyBorder="1" applyAlignment="1">
      <alignment horizontal="center" vertical="center"/>
    </xf>
    <xf numFmtId="0" fontId="20" fillId="13" borderId="18"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20" fillId="14" borderId="18" xfId="0" applyFont="1" applyFill="1" applyBorder="1" applyAlignment="1">
      <alignment horizontal="center" vertical="center" wrapText="1"/>
    </xf>
    <xf numFmtId="0" fontId="20" fillId="14" borderId="25"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9" fillId="0" borderId="18" xfId="0" applyFont="1" applyBorder="1" applyAlignment="1">
      <alignment horizontal="center" vertical="center" textRotation="90" wrapText="1"/>
    </xf>
    <xf numFmtId="0" fontId="19" fillId="0" borderId="21" xfId="0" applyFont="1" applyBorder="1" applyAlignment="1">
      <alignment horizontal="center" vertical="center" textRotation="90" wrapText="1"/>
    </xf>
    <xf numFmtId="0" fontId="19" fillId="0" borderId="25" xfId="0" applyFont="1" applyBorder="1" applyAlignment="1">
      <alignment horizontal="center" vertical="center" textRotation="90"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19" fillId="0" borderId="14" xfId="0" applyFont="1" applyBorder="1" applyAlignment="1">
      <alignment horizontal="center" wrapText="1"/>
    </xf>
    <xf numFmtId="0" fontId="19" fillId="0" borderId="20" xfId="0" applyFont="1" applyBorder="1" applyAlignment="1">
      <alignment horizontal="center" wrapText="1"/>
    </xf>
    <xf numFmtId="0" fontId="19" fillId="0" borderId="15" xfId="0" applyFont="1" applyBorder="1" applyAlignment="1">
      <alignment horizontal="center" wrapText="1"/>
    </xf>
    <xf numFmtId="0" fontId="8" fillId="6" borderId="18"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20" fillId="13" borderId="29" xfId="0" applyFont="1" applyFill="1" applyBorder="1" applyAlignment="1">
      <alignment horizontal="center" vertical="center" wrapText="1"/>
    </xf>
    <xf numFmtId="0" fontId="20" fillId="13" borderId="30" xfId="0" applyFont="1" applyFill="1" applyBorder="1" applyAlignment="1">
      <alignment horizontal="center" vertical="center" wrapText="1"/>
    </xf>
    <xf numFmtId="0" fontId="9" fillId="0" borderId="25" xfId="0" applyFont="1" applyBorder="1" applyAlignment="1">
      <alignment vertical="center"/>
    </xf>
    <xf numFmtId="0" fontId="18" fillId="4" borderId="4" xfId="0" applyFont="1" applyFill="1" applyBorder="1" applyAlignment="1">
      <alignment horizontal="center" vertical="center" wrapText="1"/>
    </xf>
    <xf numFmtId="0" fontId="16" fillId="9" borderId="18" xfId="0" applyFont="1" applyFill="1" applyBorder="1" applyAlignment="1">
      <alignment horizontal="center" vertical="center" wrapText="1"/>
    </xf>
    <xf numFmtId="0" fontId="16" fillId="9" borderId="25"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5" borderId="25" xfId="0" applyFont="1" applyFill="1" applyBorder="1" applyAlignment="1">
      <alignment horizontal="center" vertical="center" wrapText="1"/>
    </xf>
    <xf numFmtId="0" fontId="15" fillId="0" borderId="18" xfId="0" applyFont="1" applyBorder="1" applyAlignment="1">
      <alignment horizontal="center" vertical="center" wrapText="1"/>
    </xf>
    <xf numFmtId="0" fontId="15" fillId="0" borderId="25" xfId="0" applyFont="1" applyBorder="1" applyAlignment="1">
      <alignment horizontal="center" vertical="center" wrapText="1"/>
    </xf>
    <xf numFmtId="0" fontId="16" fillId="12" borderId="18" xfId="0" applyFont="1" applyFill="1" applyBorder="1" applyAlignment="1">
      <alignment horizontal="center" vertical="center" wrapText="1"/>
    </xf>
    <xf numFmtId="0" fontId="16" fillId="12" borderId="25" xfId="0" applyFont="1" applyFill="1" applyBorder="1" applyAlignment="1">
      <alignment horizontal="center" vertical="center" wrapText="1"/>
    </xf>
    <xf numFmtId="0" fontId="10" fillId="4" borderId="14" xfId="0" applyFont="1" applyFill="1" applyBorder="1" applyAlignment="1">
      <alignment horizontal="center" vertical="top" wrapText="1"/>
    </xf>
    <xf numFmtId="0" fontId="10" fillId="4" borderId="15" xfId="0" applyFont="1" applyFill="1" applyBorder="1" applyAlignment="1">
      <alignment horizontal="center" vertical="top" wrapText="1"/>
    </xf>
    <xf numFmtId="0" fontId="15" fillId="0" borderId="18" xfId="0" applyFont="1" applyBorder="1" applyAlignment="1">
      <alignment horizontal="center" vertical="center" textRotation="90"/>
    </xf>
    <xf numFmtId="0" fontId="15" fillId="0" borderId="21" xfId="0" applyFont="1" applyBorder="1" applyAlignment="1">
      <alignment horizontal="center" vertical="center" textRotation="90"/>
    </xf>
    <xf numFmtId="0" fontId="15" fillId="0" borderId="25" xfId="0" applyFont="1" applyBorder="1" applyAlignment="1">
      <alignment horizontal="center" vertical="center" textRotation="90"/>
    </xf>
    <xf numFmtId="0" fontId="16" fillId="0" borderId="19" xfId="0" applyFont="1" applyBorder="1" applyAlignment="1">
      <alignment horizontal="center" vertical="center"/>
    </xf>
    <xf numFmtId="0" fontId="16" fillId="0" borderId="22" xfId="0" applyFont="1" applyBorder="1" applyAlignment="1">
      <alignment horizontal="center" vertical="center"/>
    </xf>
    <xf numFmtId="0" fontId="15" fillId="0" borderId="14" xfId="0" applyFont="1" applyBorder="1" applyAlignment="1">
      <alignment horizontal="center" vertical="center"/>
    </xf>
    <xf numFmtId="0" fontId="15" fillId="0" borderId="20" xfId="0" applyFont="1" applyBorder="1" applyAlignment="1">
      <alignment horizontal="center" vertical="center"/>
    </xf>
    <xf numFmtId="0" fontId="15" fillId="0" borderId="15" xfId="0" applyFont="1" applyBorder="1" applyAlignment="1">
      <alignment horizontal="center" vertical="center"/>
    </xf>
    <xf numFmtId="0" fontId="16" fillId="6" borderId="18" xfId="0"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6" fillId="6" borderId="30" xfId="0" applyFont="1" applyFill="1" applyBorder="1" applyAlignment="1">
      <alignment horizontal="center" vertical="center" wrapText="1"/>
    </xf>
    <xf numFmtId="0" fontId="23" fillId="0" borderId="0" xfId="0" applyFont="1" applyAlignment="1">
      <alignment horizontal="center" vertical="center" wrapText="1"/>
    </xf>
    <xf numFmtId="0" fontId="23"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23" fillId="0" borderId="4" xfId="0" applyFont="1" applyBorder="1" applyAlignment="1">
      <alignment horizontal="center" vertical="center" wrapText="1"/>
    </xf>
    <xf numFmtId="0" fontId="9" fillId="0" borderId="0" xfId="0" applyFont="1" applyAlignment="1">
      <alignment horizontal="center" wrapText="1"/>
    </xf>
    <xf numFmtId="0" fontId="9" fillId="0" borderId="4" xfId="0" applyFont="1" applyBorder="1" applyAlignment="1">
      <alignment horizontal="center" vertical="center" wrapText="1"/>
    </xf>
    <xf numFmtId="0" fontId="23" fillId="0" borderId="4" xfId="0" applyFont="1" applyBorder="1" applyAlignment="1">
      <alignment horizontal="center" wrapText="1"/>
    </xf>
    <xf numFmtId="0" fontId="23" fillId="0" borderId="1" xfId="0" applyFont="1" applyBorder="1" applyAlignment="1">
      <alignment horizontal="center" vertical="center" wrapText="1"/>
    </xf>
    <xf numFmtId="0" fontId="9" fillId="15" borderId="0" xfId="0" applyFont="1" applyFill="1" applyAlignment="1">
      <alignment horizontal="center" vertical="center" wrapText="1"/>
    </xf>
    <xf numFmtId="0" fontId="11" fillId="4" borderId="10"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1" fillId="13" borderId="0" xfId="0" applyFont="1" applyFill="1" applyAlignment="1">
      <alignment horizontal="center" wrapText="1"/>
    </xf>
    <xf numFmtId="0" fontId="11" fillId="4" borderId="12" xfId="0" applyFont="1" applyFill="1" applyBorder="1" applyAlignment="1">
      <alignment horizontal="center" vertical="center" wrapText="1"/>
    </xf>
    <xf numFmtId="0" fontId="11" fillId="0" borderId="4" xfId="0" applyFont="1" applyBorder="1" applyAlignment="1">
      <alignment horizontal="center" vertical="center" wrapText="1"/>
    </xf>
  </cellXfs>
  <cellStyles count="3">
    <cellStyle name="Normal" xfId="0" builtinId="0"/>
    <cellStyle name="Normal 2" xfId="1" xr:uid="{00000000-0005-0000-0000-000001000000}"/>
    <cellStyle name="Porcentaje 2" xfId="2" xr:uid="{00000000-0005-0000-0000-000002000000}"/>
  </cellStyles>
  <dxfs count="12">
    <dxf>
      <font>
        <color auto="1"/>
      </font>
      <fill>
        <patternFill>
          <bgColor rgb="FFFF0000"/>
        </patternFill>
      </fill>
    </dxf>
    <dxf>
      <fill>
        <patternFill>
          <bgColor rgb="FFFFC000"/>
        </patternFill>
      </fill>
    </dxf>
    <dxf>
      <fill>
        <patternFill>
          <bgColor rgb="FF92D050"/>
        </patternFill>
      </fill>
    </dxf>
    <dxf>
      <font>
        <color rgb="FFFF0000"/>
      </font>
      <fill>
        <patternFill>
          <bgColor rgb="FFFFFF00"/>
        </patternFill>
      </fill>
    </dxf>
    <dxf>
      <font>
        <color theme="0"/>
      </font>
      <fill>
        <patternFill>
          <bgColor rgb="FFFF0000"/>
        </patternFill>
      </fill>
    </dxf>
    <dxf>
      <font>
        <color theme="0"/>
      </font>
      <fill>
        <patternFill>
          <bgColor rgb="FF00B0F0"/>
        </patternFill>
      </fill>
    </dxf>
    <dxf>
      <font>
        <color theme="0"/>
      </font>
      <fill>
        <patternFill>
          <bgColor rgb="FF00B050"/>
        </patternFill>
      </fill>
    </dxf>
    <dxf>
      <font>
        <color rgb="FFFFFF00"/>
      </font>
      <fill>
        <patternFill>
          <fgColor auto="1"/>
          <bgColor rgb="FFFF0000"/>
        </patternFill>
      </fill>
    </dxf>
    <dxf>
      <font>
        <color rgb="FFFF0000"/>
      </font>
      <fill>
        <patternFill>
          <bgColor rgb="FFFFFF00"/>
        </patternFill>
      </fill>
    </dxf>
    <dxf>
      <font>
        <color theme="0"/>
      </font>
      <fill>
        <patternFill>
          <bgColor theme="4"/>
        </patternFill>
      </fill>
    </dxf>
    <dxf>
      <font>
        <color theme="1"/>
      </font>
      <fill>
        <patternFill>
          <bgColor rgb="FF00B050"/>
        </patternFill>
      </fill>
    </dxf>
    <dxf>
      <font>
        <color theme="1"/>
      </font>
      <fill>
        <patternFill>
          <bgColor rgb="FFA6A6A6"/>
        </patternFill>
      </fill>
    </dxf>
  </dxfs>
  <tableStyles count="0" defaultTableStyle="TableStyleMedium2" defaultPivotStyle="PivotStyleLight16"/>
  <colors>
    <mruColors>
      <color rgb="FFFF0000"/>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16</xdr:col>
      <xdr:colOff>432974</xdr:colOff>
      <xdr:row>7</xdr:row>
      <xdr:rowOff>1618012</xdr:rowOff>
    </xdr:from>
    <xdr:ext cx="264560" cy="184731"/>
    <xdr:sp macro="" textlink="">
      <xdr:nvSpPr>
        <xdr:cNvPr id="2" name="CuadroTexto 1">
          <a:extLst>
            <a:ext uri="{FF2B5EF4-FFF2-40B4-BE49-F238E27FC236}">
              <a16:creationId xmlns:a16="http://schemas.microsoft.com/office/drawing/2014/main" id="{00000000-0008-0000-0000-000002000000}"/>
            </a:ext>
          </a:extLst>
        </xdr:cNvPr>
        <xdr:cNvSpPr txBox="1"/>
      </xdr:nvSpPr>
      <xdr:spPr>
        <a:xfrm rot="16200000">
          <a:off x="14284138" y="32544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twoCellAnchor editAs="oneCell">
    <xdr:from>
      <xdr:col>22</xdr:col>
      <xdr:colOff>1488991</xdr:colOff>
      <xdr:row>0</xdr:row>
      <xdr:rowOff>0</xdr:rowOff>
    </xdr:from>
    <xdr:to>
      <xdr:col>22</xdr:col>
      <xdr:colOff>2713432</xdr:colOff>
      <xdr:row>4</xdr:row>
      <xdr:rowOff>343456</xdr:rowOff>
    </xdr:to>
    <xdr:pic>
      <xdr:nvPicPr>
        <xdr:cNvPr id="5" name="Imagen 4">
          <a:extLst>
            <a:ext uri="{FF2B5EF4-FFF2-40B4-BE49-F238E27FC236}">
              <a16:creationId xmlns:a16="http://schemas.microsoft.com/office/drawing/2014/main" id="{C32F3AF1-E6DE-C568-4B96-2324E9C5A4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56616" y="0"/>
          <a:ext cx="1224441" cy="1915081"/>
        </a:xfrm>
        <a:prstGeom prst="rect">
          <a:avLst/>
        </a:prstGeom>
        <a:noFill/>
        <a:ln>
          <a:noFill/>
        </a:ln>
      </xdr:spPr>
    </xdr:pic>
    <xdr:clientData/>
  </xdr:twoCellAnchor>
  <xdr:twoCellAnchor editAs="oneCell">
    <xdr:from>
      <xdr:col>1</xdr:col>
      <xdr:colOff>47625</xdr:colOff>
      <xdr:row>0</xdr:row>
      <xdr:rowOff>238125</xdr:rowOff>
    </xdr:from>
    <xdr:to>
      <xdr:col>2</xdr:col>
      <xdr:colOff>1204231</xdr:colOff>
      <xdr:row>4</xdr:row>
      <xdr:rowOff>162767</xdr:rowOff>
    </xdr:to>
    <xdr:pic>
      <xdr:nvPicPr>
        <xdr:cNvPr id="3" name="Imagen 2">
          <a:extLst>
            <a:ext uri="{FF2B5EF4-FFF2-40B4-BE49-F238E27FC236}">
              <a16:creationId xmlns:a16="http://schemas.microsoft.com/office/drawing/2014/main" id="{DE91737D-0F4C-4F60-B950-5BA61CAFF4B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5000" y="238125"/>
          <a:ext cx="1791606" cy="1496267"/>
        </a:xfrm>
        <a:prstGeom prst="rect">
          <a:avLst/>
        </a:prstGeom>
      </xdr:spPr>
    </xdr:pic>
    <xdr:clientData/>
  </xdr:twoCellAnchor>
  <xdr:oneCellAnchor>
    <xdr:from>
      <xdr:col>2</xdr:col>
      <xdr:colOff>0</xdr:colOff>
      <xdr:row>251</xdr:row>
      <xdr:rowOff>0</xdr:rowOff>
    </xdr:from>
    <xdr:ext cx="22883923" cy="1485900"/>
    <xdr:grpSp>
      <xdr:nvGrpSpPr>
        <xdr:cNvPr id="4" name="Shape 2" title="Dibujo">
          <a:extLst>
            <a:ext uri="{FF2B5EF4-FFF2-40B4-BE49-F238E27FC236}">
              <a16:creationId xmlns:a16="http://schemas.microsoft.com/office/drawing/2014/main" id="{ED7EBBAE-D3E0-42FF-91E8-0DE063CA6F18}"/>
            </a:ext>
          </a:extLst>
        </xdr:cNvPr>
        <xdr:cNvGrpSpPr/>
      </xdr:nvGrpSpPr>
      <xdr:grpSpPr>
        <a:xfrm>
          <a:off x="984250" y="667893000"/>
          <a:ext cx="22883923" cy="1485900"/>
          <a:chOff x="0" y="3132300"/>
          <a:chExt cx="10692000" cy="1295400"/>
        </a:xfrm>
      </xdr:grpSpPr>
      <xdr:grpSp>
        <xdr:nvGrpSpPr>
          <xdr:cNvPr id="6" name="Shape 7">
            <a:extLst>
              <a:ext uri="{FF2B5EF4-FFF2-40B4-BE49-F238E27FC236}">
                <a16:creationId xmlns:a16="http://schemas.microsoft.com/office/drawing/2014/main" id="{FE04170E-6D45-5B80-C196-E3C77065D4D7}"/>
              </a:ext>
            </a:extLst>
          </xdr:cNvPr>
          <xdr:cNvGrpSpPr/>
        </xdr:nvGrpSpPr>
        <xdr:grpSpPr>
          <a:xfrm>
            <a:off x="0" y="3132300"/>
            <a:ext cx="10692000" cy="1295400"/>
            <a:chOff x="313070" y="18071497"/>
            <a:chExt cx="4613759" cy="1059418"/>
          </a:xfrm>
        </xdr:grpSpPr>
        <xdr:sp macro="" textlink="">
          <xdr:nvSpPr>
            <xdr:cNvPr id="7" name="Shape 4">
              <a:extLst>
                <a:ext uri="{FF2B5EF4-FFF2-40B4-BE49-F238E27FC236}">
                  <a16:creationId xmlns:a16="http://schemas.microsoft.com/office/drawing/2014/main" id="{203149F6-5D75-EF89-ED05-18333A564EAF}"/>
                </a:ext>
              </a:extLst>
            </xdr:cNvPr>
            <xdr:cNvSpPr/>
          </xdr:nvSpPr>
          <xdr:spPr>
            <a:xfrm>
              <a:off x="313070" y="18071497"/>
              <a:ext cx="4613750" cy="1059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8" name="Shape 8">
              <a:extLst>
                <a:ext uri="{FF2B5EF4-FFF2-40B4-BE49-F238E27FC236}">
                  <a16:creationId xmlns:a16="http://schemas.microsoft.com/office/drawing/2014/main" id="{126C5A50-0967-5FD9-02BC-126A157F134B}"/>
                </a:ext>
              </a:extLst>
            </xdr:cNvPr>
            <xdr:cNvSpPr txBox="1"/>
          </xdr:nvSpPr>
          <xdr:spPr>
            <a:xfrm>
              <a:off x="313070" y="18071497"/>
              <a:ext cx="1707758" cy="1059418"/>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400" b="0">
                  <a:solidFill>
                    <a:srgbClr val="000000"/>
                  </a:solidFill>
                  <a:latin typeface="Libre Franklin"/>
                  <a:ea typeface="Libre Franklin"/>
                  <a:cs typeface="Libre Franklin"/>
                  <a:sym typeface="Libre Franklin"/>
                </a:rPr>
                <a:t>ELABORADO POR:</a:t>
              </a:r>
              <a:endParaRPr sz="2400" b="1">
                <a:solidFill>
                  <a:srgbClr val="000000"/>
                </a:solidFill>
                <a:latin typeface="Libre Franklin"/>
                <a:ea typeface="Libre Franklin"/>
                <a:cs typeface="Libre Franklin"/>
                <a:sym typeface="Libre Franklin"/>
              </a:endParaRPr>
            </a:p>
            <a:p>
              <a:pPr marL="0" lvl="0" indent="0" algn="ctr" rtl="0">
                <a:spcBef>
                  <a:spcPts val="0"/>
                </a:spcBef>
                <a:spcAft>
                  <a:spcPts val="0"/>
                </a:spcAft>
                <a:buNone/>
              </a:pPr>
              <a:r>
                <a:rPr lang="en-US" sz="2400" b="1">
                  <a:solidFill>
                    <a:srgbClr val="000000"/>
                  </a:solidFill>
                  <a:latin typeface="Libre Franklin"/>
                  <a:ea typeface="Libre Franklin"/>
                  <a:cs typeface="Libre Franklin"/>
                  <a:sym typeface="Libre Franklin"/>
                </a:rPr>
                <a:t>C</a:t>
              </a:r>
              <a:r>
                <a:rPr lang="en-US" sz="2400" b="1">
                  <a:latin typeface="Libre Franklin"/>
                  <a:ea typeface="Libre Franklin"/>
                  <a:cs typeface="Libre Franklin"/>
                  <a:sym typeface="Libre Franklin"/>
                </a:rPr>
                <a:t>AMILA SANTACRUZ</a:t>
              </a:r>
              <a:endParaRPr sz="2400" b="1">
                <a:solidFill>
                  <a:srgbClr val="000000"/>
                </a:solidFill>
                <a:latin typeface="Libre Franklin"/>
                <a:ea typeface="Libre Franklin"/>
                <a:cs typeface="Libre Franklin"/>
                <a:sym typeface="Libre Franklin"/>
              </a:endParaRPr>
            </a:p>
            <a:p>
              <a:pPr marL="0" lvl="0" indent="0" algn="ctr" rtl="0">
                <a:spcBef>
                  <a:spcPts val="0"/>
                </a:spcBef>
                <a:spcAft>
                  <a:spcPts val="0"/>
                </a:spcAft>
                <a:buNone/>
              </a:pPr>
              <a:r>
                <a:rPr lang="en-US" sz="2400" b="0">
                  <a:solidFill>
                    <a:srgbClr val="000000"/>
                  </a:solidFill>
                  <a:latin typeface="Libre Franklin"/>
                  <a:ea typeface="Libre Franklin"/>
                  <a:cs typeface="Libre Franklin"/>
                  <a:sym typeface="Libre Franklin"/>
                </a:rPr>
                <a:t>Ing. Ambiental Líder Gestión ambiental</a:t>
              </a:r>
              <a:endParaRPr sz="1400"/>
            </a:p>
          </xdr:txBody>
        </xdr:sp>
        <xdr:sp macro="" textlink="">
          <xdr:nvSpPr>
            <xdr:cNvPr id="9" name="Shape 9">
              <a:extLst>
                <a:ext uri="{FF2B5EF4-FFF2-40B4-BE49-F238E27FC236}">
                  <a16:creationId xmlns:a16="http://schemas.microsoft.com/office/drawing/2014/main" id="{C03E0940-0A9A-397B-BFC1-73FF912B1A8D}"/>
                </a:ext>
              </a:extLst>
            </xdr:cNvPr>
            <xdr:cNvSpPr txBox="1"/>
          </xdr:nvSpPr>
          <xdr:spPr>
            <a:xfrm>
              <a:off x="2018475" y="18071497"/>
              <a:ext cx="1722611" cy="1059418"/>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400">
                  <a:latin typeface="Libre Franklin"/>
                  <a:ea typeface="Libre Franklin"/>
                  <a:cs typeface="Libre Franklin"/>
                  <a:sym typeface="Libre Franklin"/>
                </a:rPr>
                <a:t>REVISADO</a:t>
              </a:r>
              <a:r>
                <a:rPr lang="en-US" sz="2400" b="0">
                  <a:solidFill>
                    <a:srgbClr val="000000"/>
                  </a:solidFill>
                  <a:latin typeface="Libre Franklin"/>
                  <a:ea typeface="Libre Franklin"/>
                  <a:cs typeface="Libre Franklin"/>
                  <a:sym typeface="Libre Franklin"/>
                </a:rPr>
                <a:t> POR:</a:t>
              </a:r>
            </a:p>
            <a:p>
              <a:pPr marL="0" lvl="0" indent="0" algn="ctr" rtl="0">
                <a:spcBef>
                  <a:spcPts val="0"/>
                </a:spcBef>
                <a:spcAft>
                  <a:spcPts val="0"/>
                </a:spcAft>
                <a:buNone/>
              </a:pPr>
              <a:r>
                <a:rPr lang="es-MX" sz="2400" b="1">
                  <a:solidFill>
                    <a:srgbClr val="000000"/>
                  </a:solidFill>
                  <a:latin typeface="Libre Franklin"/>
                  <a:ea typeface="Libre Franklin"/>
                  <a:cs typeface="Libre Franklin"/>
                  <a:sym typeface="Libre Franklin"/>
                </a:rPr>
                <a:t>PATRICIA</a:t>
              </a:r>
              <a:r>
                <a:rPr lang="es-MX" sz="2400" b="1" baseline="0">
                  <a:solidFill>
                    <a:srgbClr val="000000"/>
                  </a:solidFill>
                  <a:latin typeface="Libre Franklin"/>
                  <a:ea typeface="Libre Franklin"/>
                  <a:cs typeface="Libre Franklin"/>
                  <a:sym typeface="Libre Franklin"/>
                </a:rPr>
                <a:t> SALCEDO L.</a:t>
              </a:r>
              <a:endParaRPr sz="2400" b="1">
                <a:solidFill>
                  <a:srgbClr val="000000"/>
                </a:solidFill>
                <a:latin typeface="Libre Franklin"/>
                <a:ea typeface="Libre Franklin"/>
                <a:cs typeface="Libre Franklin"/>
                <a:sym typeface="Libre Franklin"/>
              </a:endParaRPr>
            </a:p>
            <a:p>
              <a:pPr marL="0" lvl="0" indent="0" algn="ctr" rtl="0">
                <a:spcBef>
                  <a:spcPts val="0"/>
                </a:spcBef>
                <a:spcAft>
                  <a:spcPts val="0"/>
                </a:spcAft>
                <a:buNone/>
              </a:pPr>
              <a:r>
                <a:rPr lang="en-US" sz="2400" b="0">
                  <a:solidFill>
                    <a:srgbClr val="000000"/>
                  </a:solidFill>
                  <a:latin typeface="Libre Franklin"/>
                  <a:ea typeface="Libre Franklin"/>
                  <a:cs typeface="Libre Franklin"/>
                  <a:sym typeface="Libre Franklin"/>
                </a:rPr>
                <a:t>Asesora ofina</a:t>
              </a:r>
              <a:r>
                <a:rPr lang="en-US" sz="2400" b="0" baseline="0">
                  <a:solidFill>
                    <a:srgbClr val="000000"/>
                  </a:solidFill>
                  <a:latin typeface="Libre Franklin"/>
                  <a:ea typeface="Libre Franklin"/>
                  <a:cs typeface="Libre Franklin"/>
                  <a:sym typeface="Libre Franklin"/>
                </a:rPr>
                <a:t> de planeación</a:t>
              </a:r>
              <a:endParaRPr sz="2400" b="0">
                <a:solidFill>
                  <a:schemeClr val="dk1"/>
                </a:solidFill>
                <a:latin typeface="Libre Franklin"/>
                <a:ea typeface="Libre Franklin"/>
                <a:cs typeface="Libre Franklin"/>
                <a:sym typeface="Libre Franklin"/>
              </a:endParaRPr>
            </a:p>
          </xdr:txBody>
        </xdr:sp>
        <xdr:sp macro="" textlink="">
          <xdr:nvSpPr>
            <xdr:cNvPr id="10" name="Shape 10">
              <a:extLst>
                <a:ext uri="{FF2B5EF4-FFF2-40B4-BE49-F238E27FC236}">
                  <a16:creationId xmlns:a16="http://schemas.microsoft.com/office/drawing/2014/main" id="{8243DB04-A645-4EE2-1B07-95041AF15694}"/>
                </a:ext>
              </a:extLst>
            </xdr:cNvPr>
            <xdr:cNvSpPr txBox="1"/>
          </xdr:nvSpPr>
          <xdr:spPr>
            <a:xfrm>
              <a:off x="3736150" y="18071497"/>
              <a:ext cx="1190679" cy="1059418"/>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400" b="0">
                  <a:solidFill>
                    <a:schemeClr val="dk1"/>
                  </a:solidFill>
                  <a:latin typeface="Libre Franklin"/>
                  <a:ea typeface="Libre Franklin"/>
                  <a:cs typeface="Libre Franklin"/>
                  <a:sym typeface="Libre Franklin"/>
                </a:rPr>
                <a:t>FECHA DE ELABORACIÓN</a:t>
              </a:r>
              <a:endParaRPr sz="1400"/>
            </a:p>
            <a:p>
              <a:pPr marL="0" lvl="0" indent="0" algn="ctr" rtl="0">
                <a:spcBef>
                  <a:spcPts val="0"/>
                </a:spcBef>
                <a:spcAft>
                  <a:spcPts val="0"/>
                </a:spcAft>
                <a:buNone/>
              </a:pPr>
              <a:r>
                <a:rPr lang="es-CO" sz="2400" b="1">
                  <a:latin typeface="Libre Franklin"/>
                  <a:ea typeface="Libre Franklin"/>
                  <a:cs typeface="Libre Franklin"/>
                  <a:sym typeface="Libre Franklin"/>
                </a:rPr>
                <a:t>Junio de 2024</a:t>
              </a:r>
              <a:endParaRPr sz="2400" b="1">
                <a:latin typeface="Libre Franklin"/>
                <a:ea typeface="Libre Franklin"/>
                <a:cs typeface="Libre Franklin"/>
                <a:sym typeface="Libre Franklin"/>
              </a:endParaRPr>
            </a:p>
            <a:p>
              <a:pPr marL="0" lvl="0" indent="0" algn="ctr" rtl="0">
                <a:spcBef>
                  <a:spcPts val="0"/>
                </a:spcBef>
                <a:spcAft>
                  <a:spcPts val="0"/>
                </a:spcAft>
                <a:buNone/>
              </a:pPr>
              <a:endParaRPr sz="2400" b="1">
                <a:latin typeface="Libre Franklin"/>
                <a:ea typeface="Libre Franklin"/>
                <a:cs typeface="Libre Franklin"/>
                <a:sym typeface="Libre Franklin"/>
              </a:endParaRPr>
            </a:p>
          </xdr:txBody>
        </xdr:sp>
      </xdr:grpSp>
    </xdr:grp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LIDAD/Downloads/MATRIZ%20AMBIENTAL%20MODIFICADA%202018%20V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asp e imp amb TERCEROS."/>
      <sheetName val="Matriz asp e imp amb HUDN"/>
      <sheetName val="Matriz 2018"/>
      <sheetName val="AGUA"/>
      <sheetName val="ENERGIA"/>
      <sheetName val="LISTA PROCESOS"/>
      <sheetName val="AAeIA"/>
      <sheetName val="VALORACIÓN"/>
      <sheetName val="Hoja1"/>
      <sheetName val="ESCALAS"/>
    </sheetNames>
    <sheetDataSet>
      <sheetData sheetId="0"/>
      <sheetData sheetId="1"/>
      <sheetData sheetId="2"/>
      <sheetData sheetId="3"/>
      <sheetData sheetId="4"/>
      <sheetData sheetId="5">
        <row r="4">
          <cell r="B4" t="str">
            <v>Ambiental</v>
          </cell>
          <cell r="C4" t="str">
            <v>Gestión_Estratégica</v>
          </cell>
        </row>
        <row r="5">
          <cell r="B5" t="str">
            <v>SST</v>
          </cell>
          <cell r="C5" t="str">
            <v>SIG</v>
          </cell>
        </row>
        <row r="6">
          <cell r="B6" t="str">
            <v>Ambiental/SST</v>
          </cell>
          <cell r="C6" t="str">
            <v>Gestión_Clínica</v>
          </cell>
        </row>
        <row r="7">
          <cell r="C7" t="str">
            <v>Gestión_de_Control_Interno_y_del_Riesgo</v>
          </cell>
        </row>
        <row r="8">
          <cell r="C8" t="str">
            <v>Atención_Ambulatoria</v>
          </cell>
        </row>
        <row r="9">
          <cell r="C9" t="str">
            <v>Urgencias</v>
          </cell>
        </row>
        <row r="10">
          <cell r="C10" t="str">
            <v>Hospitalización</v>
          </cell>
        </row>
        <row r="11">
          <cell r="C11" t="str">
            <v>Quirófanos_y_sala_de_partos</v>
          </cell>
        </row>
        <row r="12">
          <cell r="C12" t="str">
            <v>Soporte_Terapéutico</v>
          </cell>
        </row>
        <row r="13">
          <cell r="C13" t="str">
            <v>Servicio_Farmacéutico</v>
          </cell>
        </row>
        <row r="14">
          <cell r="C14" t="str">
            <v>Apoyo_diagnóstico</v>
          </cell>
        </row>
        <row r="15">
          <cell r="C15" t="str">
            <v>Atención_al_usuario</v>
          </cell>
        </row>
        <row r="16">
          <cell r="C16" t="str">
            <v>Gestión_de_Talento_Humano_y_Humanización</v>
          </cell>
        </row>
        <row r="17">
          <cell r="C17" t="str">
            <v>Gestión_Jurídica</v>
          </cell>
        </row>
        <row r="18">
          <cell r="C18" t="str">
            <v>Gestión_de_Docencia_e_Investigación</v>
          </cell>
        </row>
        <row r="19">
          <cell r="C19" t="str">
            <v>Gestión_de_la_Información</v>
          </cell>
        </row>
        <row r="20">
          <cell r="C20" t="str">
            <v>Gestión_del_Ambiente_Físico</v>
          </cell>
        </row>
        <row r="21">
          <cell r="C21" t="str">
            <v>Gestión_Financiera</v>
          </cell>
        </row>
        <row r="22">
          <cell r="C22" t="str">
            <v>Zonas_comunes</v>
          </cell>
        </row>
        <row r="23">
          <cell r="C23" t="str">
            <v>Todos</v>
          </cell>
        </row>
        <row r="105">
          <cell r="C105" t="str">
            <v>Apoyo_diagnóstico_Terceros</v>
          </cell>
        </row>
        <row r="106">
          <cell r="C106" t="str">
            <v>Quirófanos_y_sala_de_partos_Terceros</v>
          </cell>
        </row>
        <row r="107">
          <cell r="C107" t="str">
            <v>Servicio_Farmacéutico_Terceros</v>
          </cell>
        </row>
        <row r="109">
          <cell r="C109" t="str">
            <v>Soporte_Terapéutico_Terceros</v>
          </cell>
        </row>
        <row r="110">
          <cell r="C110" t="str">
            <v>Gestión_del_Ambiente_Físico_Terceros</v>
          </cell>
        </row>
      </sheetData>
      <sheetData sheetId="6">
        <row r="4">
          <cell r="B4" t="str">
            <v>Consumo_de_agua</v>
          </cell>
        </row>
        <row r="5">
          <cell r="B5" t="str">
            <v>Consumo_de_materiales_e_insumos</v>
          </cell>
        </row>
        <row r="6">
          <cell r="B6" t="str">
            <v>Consumo_de_combustibles</v>
          </cell>
        </row>
        <row r="7">
          <cell r="B7" t="str">
            <v xml:space="preserve">Consumo_de_energía_eléctrica </v>
          </cell>
        </row>
        <row r="8">
          <cell r="B8" t="str">
            <v>Pérdida_energética</v>
          </cell>
        </row>
        <row r="9">
          <cell r="B9" t="str">
            <v>Consumo_de_Sustancias_Químicas</v>
          </cell>
        </row>
        <row r="10">
          <cell r="B10" t="str">
            <v>Consumo_de_Gas</v>
          </cell>
        </row>
        <row r="11">
          <cell r="B11" t="str">
            <v xml:space="preserve">Generacion_de_residuos_reciclables </v>
          </cell>
        </row>
        <row r="12">
          <cell r="B12" t="str">
            <v xml:space="preserve">Generación_de_residuos_sólidos_ordinarios_inhertes_y_biodegradables </v>
          </cell>
        </row>
        <row r="13">
          <cell r="B13" t="str">
            <v>Generación_de_residuos_sólidos_peligrosos_hospitalarios_y_posconsumo</v>
          </cell>
        </row>
        <row r="14">
          <cell r="B14" t="str">
            <v>Generación_de_residuos_especiales</v>
          </cell>
        </row>
        <row r="15">
          <cell r="B15" t="str">
            <v xml:space="preserve">Disposición_de_residuos_peligrosos </v>
          </cell>
        </row>
        <row r="16">
          <cell r="B16" t="str">
            <v xml:space="preserve">Disposición_de_residuos_ordinarios </v>
          </cell>
        </row>
        <row r="17">
          <cell r="B17" t="str">
            <v>Disposición_de_residuos_especiales</v>
          </cell>
        </row>
        <row r="18">
          <cell r="B18" t="str">
            <v>Disposición_de_residuos_reciclables</v>
          </cell>
        </row>
        <row r="19">
          <cell r="B19" t="str">
            <v xml:space="preserve">Aprovechamiento_de_residuos </v>
          </cell>
        </row>
        <row r="20">
          <cell r="B20" t="str">
            <v>Vertimiento_de_agua_residual</v>
          </cell>
        </row>
        <row r="21">
          <cell r="B21" t="str">
            <v>Aprovechamiento_de_aguas_lluvias</v>
          </cell>
        </row>
        <row r="22">
          <cell r="B22" t="str">
            <v xml:space="preserve">Contaminación_de_aguas_lluvias </v>
          </cell>
        </row>
        <row r="23">
          <cell r="B23" t="str">
            <v>Emisión_de_ruido_ambiental</v>
          </cell>
        </row>
        <row r="24">
          <cell r="B24" t="str">
            <v>Inmisión_de_ruido_ambiental</v>
          </cell>
        </row>
        <row r="25">
          <cell r="B25" t="str">
            <v>Emisión_de_olores_ofensivos</v>
          </cell>
        </row>
        <row r="26">
          <cell r="B26" t="str">
            <v>Emisión_de_material_particulado</v>
          </cell>
        </row>
        <row r="27">
          <cell r="B27" t="str">
            <v>Emisión_de_gases_y_vapores_diferentes_a_los_de_combustión</v>
          </cell>
        </row>
        <row r="28">
          <cell r="B28" t="str">
            <v>Emisión_de_sustancias_que_generan_efecto_invernadero</v>
          </cell>
        </row>
        <row r="29">
          <cell r="B29" t="str">
            <v>Escape_de_sustancias_agotadoras_de_la_capa_de_ozono</v>
          </cell>
        </row>
        <row r="30">
          <cell r="B30" t="str">
            <v>Emisión_de_gases_de_combustión</v>
          </cell>
        </row>
        <row r="31">
          <cell r="B31" t="str">
            <v>Quejas_ambientales</v>
          </cell>
        </row>
        <row r="32">
          <cell r="B32" t="str">
            <v>Generación_de_empleo</v>
          </cell>
        </row>
        <row r="33">
          <cell r="B33" t="str">
            <v>Educación_ambiental_a_partes_interesadas</v>
          </cell>
        </row>
        <row r="34">
          <cell r="B34" t="str">
            <v>Falta_de_orden_y_aseo</v>
          </cell>
        </row>
        <row r="35">
          <cell r="B35" t="str">
            <v>Poda_y_tala_de_árboles</v>
          </cell>
        </row>
      </sheetData>
      <sheetData sheetId="7">
        <row r="3">
          <cell r="C3" t="str">
            <v>Riesgo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50"/>
  <sheetViews>
    <sheetView tabSelected="1" zoomScale="60" zoomScaleNormal="60" workbookViewId="0">
      <selection activeCell="J12" sqref="J12"/>
    </sheetView>
  </sheetViews>
  <sheetFormatPr baseColWidth="10" defaultColWidth="11.42578125" defaultRowHeight="15.75" x14ac:dyDescent="0.3"/>
  <cols>
    <col min="1" max="1" width="5.140625" style="82" bestFit="1" customWidth="1"/>
    <col min="2" max="2" width="9.42578125" style="82" customWidth="1"/>
    <col min="3" max="3" width="26.7109375" style="81" customWidth="1"/>
    <col min="4" max="4" width="5.5703125" style="84" customWidth="1"/>
    <col min="5" max="5" width="9.7109375" style="88" customWidth="1"/>
    <col min="6" max="6" width="15.42578125" style="85" customWidth="1"/>
    <col min="7" max="7" width="6.28515625" style="81" customWidth="1"/>
    <col min="8" max="8" width="12.7109375" style="88" customWidth="1"/>
    <col min="9" max="9" width="6" style="88" customWidth="1"/>
    <col min="10" max="10" width="33.28515625" style="81" customWidth="1"/>
    <col min="11" max="11" width="8.140625" style="88" customWidth="1"/>
    <col min="12" max="12" width="12.5703125" style="88" customWidth="1"/>
    <col min="13" max="13" width="4.42578125" style="85" customWidth="1"/>
    <col min="14" max="14" width="5" style="85" customWidth="1"/>
    <col min="15" max="15" width="6.5703125" style="89" customWidth="1"/>
    <col min="16" max="16" width="25.140625" style="88" customWidth="1"/>
    <col min="17" max="17" width="27.7109375" style="81" customWidth="1"/>
    <col min="18" max="18" width="49" style="81" customWidth="1"/>
    <col min="19" max="19" width="11" style="81" customWidth="1"/>
    <col min="20" max="20" width="8.7109375" style="90" customWidth="1"/>
    <col min="21" max="21" width="6.140625" style="88" customWidth="1"/>
    <col min="22" max="22" width="7" style="88" customWidth="1"/>
    <col min="23" max="23" width="43.5703125" style="91" customWidth="1"/>
    <col min="24" max="24" width="17.85546875" style="81" customWidth="1"/>
    <col min="25" max="16384" width="11.42578125" style="81"/>
  </cols>
  <sheetData>
    <row r="1" spans="1:24" ht="30" customHeight="1" x14ac:dyDescent="0.3">
      <c r="A1" s="104"/>
      <c r="B1" s="104"/>
      <c r="C1" s="104"/>
      <c r="D1" s="108" t="s">
        <v>2</v>
      </c>
      <c r="E1" s="109"/>
      <c r="F1" s="109"/>
      <c r="G1" s="109"/>
      <c r="H1" s="109"/>
      <c r="I1" s="109"/>
      <c r="J1" s="109"/>
      <c r="K1" s="109"/>
      <c r="L1" s="109"/>
      <c r="M1" s="109"/>
      <c r="N1" s="109"/>
      <c r="O1" s="110"/>
      <c r="P1" s="105" t="s">
        <v>0</v>
      </c>
      <c r="Q1" s="105"/>
      <c r="R1" s="106" t="s">
        <v>1</v>
      </c>
      <c r="S1" s="106"/>
      <c r="T1" s="106"/>
      <c r="U1" s="106"/>
      <c r="V1" s="106"/>
      <c r="W1" s="107"/>
      <c r="X1" s="107"/>
    </row>
    <row r="2" spans="1:24" ht="32.1" customHeight="1" x14ac:dyDescent="0.3">
      <c r="A2" s="104"/>
      <c r="B2" s="104"/>
      <c r="C2" s="104"/>
      <c r="D2" s="111"/>
      <c r="E2" s="112"/>
      <c r="F2" s="112"/>
      <c r="G2" s="112"/>
      <c r="H2" s="112"/>
      <c r="I2" s="112"/>
      <c r="J2" s="112"/>
      <c r="K2" s="112"/>
      <c r="L2" s="112"/>
      <c r="M2" s="112"/>
      <c r="N2" s="112"/>
      <c r="O2" s="113"/>
      <c r="P2" s="106" t="s">
        <v>3</v>
      </c>
      <c r="Q2" s="106"/>
      <c r="R2" s="106" t="s">
        <v>4</v>
      </c>
      <c r="S2" s="106"/>
      <c r="T2" s="106"/>
      <c r="U2" s="106"/>
      <c r="V2" s="106"/>
      <c r="W2" s="107"/>
      <c r="X2" s="107"/>
    </row>
    <row r="3" spans="1:24" ht="32.1" customHeight="1" x14ac:dyDescent="0.3">
      <c r="A3" s="104"/>
      <c r="B3" s="104"/>
      <c r="C3" s="104"/>
      <c r="D3" s="111"/>
      <c r="E3" s="112"/>
      <c r="F3" s="112"/>
      <c r="G3" s="112"/>
      <c r="H3" s="112"/>
      <c r="I3" s="112"/>
      <c r="J3" s="112"/>
      <c r="K3" s="112"/>
      <c r="L3" s="112"/>
      <c r="M3" s="112"/>
      <c r="N3" s="112"/>
      <c r="O3" s="113"/>
      <c r="P3" s="106"/>
      <c r="Q3" s="106"/>
      <c r="R3" s="106" t="s">
        <v>5</v>
      </c>
      <c r="S3" s="106"/>
      <c r="T3" s="106"/>
      <c r="U3" s="106"/>
      <c r="V3" s="106"/>
      <c r="W3" s="107"/>
      <c r="X3" s="107"/>
    </row>
    <row r="4" spans="1:24" ht="32.1" customHeight="1" x14ac:dyDescent="0.3">
      <c r="A4" s="104"/>
      <c r="B4" s="104"/>
      <c r="C4" s="104"/>
      <c r="D4" s="111"/>
      <c r="E4" s="112"/>
      <c r="F4" s="112"/>
      <c r="G4" s="112"/>
      <c r="H4" s="112"/>
      <c r="I4" s="112"/>
      <c r="J4" s="112"/>
      <c r="K4" s="112"/>
      <c r="L4" s="112"/>
      <c r="M4" s="112"/>
      <c r="N4" s="112"/>
      <c r="O4" s="113"/>
      <c r="P4" s="106" t="s">
        <v>6</v>
      </c>
      <c r="Q4" s="106"/>
      <c r="R4" s="106" t="s">
        <v>854</v>
      </c>
      <c r="S4" s="106"/>
      <c r="T4" s="106"/>
      <c r="U4" s="106"/>
      <c r="V4" s="106"/>
      <c r="W4" s="107"/>
      <c r="X4" s="107"/>
    </row>
    <row r="5" spans="1:24" ht="32.1" customHeight="1" x14ac:dyDescent="0.3">
      <c r="A5" s="104"/>
      <c r="B5" s="104"/>
      <c r="C5" s="104"/>
      <c r="D5" s="114"/>
      <c r="E5" s="115"/>
      <c r="F5" s="115"/>
      <c r="G5" s="115"/>
      <c r="H5" s="115"/>
      <c r="I5" s="115"/>
      <c r="J5" s="115"/>
      <c r="K5" s="115"/>
      <c r="L5" s="115"/>
      <c r="M5" s="115"/>
      <c r="N5" s="115"/>
      <c r="O5" s="116"/>
      <c r="P5" s="117" t="s">
        <v>331</v>
      </c>
      <c r="Q5" s="117"/>
      <c r="R5" s="106" t="s">
        <v>855</v>
      </c>
      <c r="S5" s="106"/>
      <c r="T5" s="106"/>
      <c r="U5" s="106"/>
      <c r="V5" s="106"/>
      <c r="W5" s="107"/>
      <c r="X5" s="107"/>
    </row>
    <row r="6" spans="1:24" ht="16.5" customHeight="1" x14ac:dyDescent="0.3">
      <c r="C6" s="83"/>
      <c r="E6" s="84"/>
      <c r="G6" s="85"/>
      <c r="H6" s="85"/>
      <c r="I6" s="85"/>
      <c r="J6" s="85"/>
      <c r="K6" s="85"/>
      <c r="L6" s="85"/>
      <c r="O6" s="85"/>
      <c r="P6" s="86"/>
      <c r="Q6" s="86"/>
      <c r="R6" s="86"/>
      <c r="S6" s="86"/>
      <c r="T6" s="97">
        <v>3</v>
      </c>
      <c r="U6" s="97">
        <v>2</v>
      </c>
      <c r="V6" s="97"/>
      <c r="W6" s="87"/>
      <c r="X6" s="86"/>
    </row>
    <row r="7" spans="1:24" s="68" customFormat="1" ht="33" customHeight="1" x14ac:dyDescent="0.3">
      <c r="A7" s="102" t="s">
        <v>40</v>
      </c>
      <c r="B7" s="101" t="s">
        <v>7</v>
      </c>
      <c r="C7" s="101"/>
      <c r="D7" s="101"/>
      <c r="E7" s="101"/>
      <c r="F7" s="101"/>
      <c r="G7" s="101" t="s">
        <v>8</v>
      </c>
      <c r="H7" s="101"/>
      <c r="I7" s="101"/>
      <c r="J7" s="101"/>
      <c r="K7" s="101"/>
      <c r="L7" s="101" t="s">
        <v>9</v>
      </c>
      <c r="M7" s="101"/>
      <c r="N7" s="101"/>
      <c r="O7" s="101"/>
      <c r="P7" s="101" t="s">
        <v>10</v>
      </c>
      <c r="Q7" s="101"/>
      <c r="R7" s="102" t="s">
        <v>11</v>
      </c>
      <c r="S7" s="102"/>
      <c r="T7" s="102"/>
      <c r="U7" s="101" t="s">
        <v>12</v>
      </c>
      <c r="V7" s="101"/>
      <c r="W7" s="101"/>
      <c r="X7" s="101"/>
    </row>
    <row r="8" spans="1:24" s="68" customFormat="1" ht="51" customHeight="1" x14ac:dyDescent="0.3">
      <c r="A8" s="102"/>
      <c r="B8" s="101"/>
      <c r="C8" s="101"/>
      <c r="D8" s="101"/>
      <c r="E8" s="101"/>
      <c r="F8" s="101"/>
      <c r="G8" s="99" t="s">
        <v>324</v>
      </c>
      <c r="H8" s="99" t="s">
        <v>13</v>
      </c>
      <c r="I8" s="103" t="s">
        <v>14</v>
      </c>
      <c r="J8" s="102" t="s">
        <v>15</v>
      </c>
      <c r="K8" s="103" t="s">
        <v>16</v>
      </c>
      <c r="L8" s="103" t="s">
        <v>17</v>
      </c>
      <c r="M8" s="101" t="s">
        <v>18</v>
      </c>
      <c r="N8" s="101"/>
      <c r="O8" s="101"/>
      <c r="P8" s="101" t="s">
        <v>19</v>
      </c>
      <c r="Q8" s="101" t="s">
        <v>20</v>
      </c>
      <c r="R8" s="102"/>
      <c r="S8" s="102"/>
      <c r="T8" s="102"/>
      <c r="U8" s="101"/>
      <c r="V8" s="101"/>
      <c r="W8" s="101"/>
      <c r="X8" s="101"/>
    </row>
    <row r="9" spans="1:24" ht="123.75" customHeight="1" x14ac:dyDescent="0.3">
      <c r="A9" s="102"/>
      <c r="B9" s="92" t="s">
        <v>21</v>
      </c>
      <c r="C9" s="93" t="s">
        <v>22</v>
      </c>
      <c r="D9" s="94" t="s">
        <v>23</v>
      </c>
      <c r="E9" s="78" t="s">
        <v>41</v>
      </c>
      <c r="F9" s="94" t="s">
        <v>24</v>
      </c>
      <c r="G9" s="100"/>
      <c r="H9" s="100"/>
      <c r="I9" s="103"/>
      <c r="J9" s="102"/>
      <c r="K9" s="103"/>
      <c r="L9" s="103"/>
      <c r="M9" s="94" t="s">
        <v>31</v>
      </c>
      <c r="N9" s="94" t="s">
        <v>32</v>
      </c>
      <c r="O9" s="94" t="s">
        <v>18</v>
      </c>
      <c r="P9" s="101"/>
      <c r="Q9" s="101"/>
      <c r="R9" s="95" t="s">
        <v>33</v>
      </c>
      <c r="S9" s="96" t="s">
        <v>34</v>
      </c>
      <c r="T9" s="78" t="s">
        <v>35</v>
      </c>
      <c r="U9" s="94" t="s">
        <v>36</v>
      </c>
      <c r="V9" s="94" t="s">
        <v>37</v>
      </c>
      <c r="W9" s="93" t="s">
        <v>38</v>
      </c>
      <c r="X9" s="93" t="s">
        <v>39</v>
      </c>
    </row>
    <row r="10" spans="1:24" ht="132" customHeight="1" x14ac:dyDescent="0.3">
      <c r="A10" s="98">
        <v>1</v>
      </c>
      <c r="B10" s="71" t="s">
        <v>490</v>
      </c>
      <c r="C10" s="72" t="s">
        <v>343</v>
      </c>
      <c r="D10" s="73" t="s">
        <v>495</v>
      </c>
      <c r="E10" s="73" t="s">
        <v>498</v>
      </c>
      <c r="F10" s="69" t="s">
        <v>350</v>
      </c>
      <c r="G10" s="70" t="str">
        <f>IF(H10=AAeIA!$B$2,AAeIA!$A$2,IF(H10=AAeIA!$B$3,AAeIA!$A$2,IF(H10=AAeIA!$B$4,AAeIA!$A$2,IF(H10=AAeIA!$B$5,AAeIA!$A$2,IF(H10=AAeIA!$B$6,AAeIA!$A$6,IF(H10=AAeIA!$B$7,AAeIA!$A$2,IF(H10=AAeIA!$B$8,AAeIA!$A$2,IF(H10=AAeIA!$B$9,AAeIA!$A$2,IF(H10=AAeIA!$B$10,AAeIA!$A$10,IF(H10=AAeIA!$B$11,AAeIA!$A$10,IF(H10=AAeIA!$B$12,AAeIA!$A$10,IF(H10=AAeIA!$B$13,AAeIA!$A$10,IF(H10=AAeIA!$B$14,AAeIA!$A$10,IF(H10=AAeIA!$B$15,AAeIA!$A$10,IF(H10=AAeIA!$B$16,AAeIA!$A$10,IF(H10=AAeIA!$B$17,AAeIA!$A$10,IF(H10=AAeIA!$B$18,AAeIA!$A$10,IF(H10=AAeIA!$B$19,AAeIA!$A$10,IF(H10=AAeIA!$B$20,AAeIA!$A$10,IF(H10=AAeIA!$B$21,AAeIA!$A$10,IF(H10=AAeIA!$B$22,AAeIA!$A$10,IF(H10=AAeIA!$B$23,AAeIA!$A$10,IF(H10=AAeIA!$B$24,AAeIA!$A$24,IF(H10=AAeIA!$B$25,AAeIA!$A$24,IF(H10=AAeIA!$B$26,AAeIA!$A$24,IF(H10=AAeIA!$B$27,AAeIA!$A$24,IF(H10=AAeIA!$B$28,AAeIA!$A$24,IF(H10=AAeIA!$B$29,AAeIA!$A$24,IF(H10=AAeIA!$B$30,AAeIA!$A$24,IF(H10=AAeIA!$B$31,AAeIA!$A$31,IF(H10=AAeIA!$B$32,AAeIA!$A$31,IF(H10=AAeIA!$B$33,AAeIA!$A$31,IF(H10=AAeIA!$B$34,AAeIA!$A$31,IF(H10=AAeIA!$B$35,AAeIA!$A$31,IF(H10=AAeIA!$B$36,AAeIA!$A$31,IF(H10=AAeIA!$B$37,AAeIA!$A$31,IF(H10=AAeIA!$B$38,AAeIA!$A$31,IF(H10=AAeIA!$B$39,AAeIA!$A$31,IF(H10=AAeIA!$B$40,AAeIA!$A$40,IF(H10=AAeIA!$B$41,AAeIA!$A$40,IF(H10=AAeIA!$B$42,AAeIA!$A$42,IF(H10=AAeIA!$B$43,AAeIA!$A$43,IF(H10=AAeIA!$B$44,AAeIA!$A$43,IF(H10=AAeIA!$B$45,AAeIA!$A$43,0))))))))))))))))))))))))))))))))))))))))))))</f>
        <v>USO DE RECURSOS</v>
      </c>
      <c r="H10" s="69" t="s">
        <v>55</v>
      </c>
      <c r="I10" s="69" t="str">
        <f>VLOOKUP("*"&amp;H10&amp;"*",AAeIA!$B$1:$D$45,2,FALSE)</f>
        <v>Negativo</v>
      </c>
      <c r="J10" s="72" t="s">
        <v>344</v>
      </c>
      <c r="K10" s="73" t="s">
        <v>337</v>
      </c>
      <c r="L10" s="69" t="str">
        <f>VLOOKUP("*"&amp;H10&amp;"*",AAeIA!$B$1:$D$45,3,FALSE)</f>
        <v>Afectación_del_suelo,_afectación_del_agua_o_afectación_al_personal</v>
      </c>
      <c r="M10" s="74">
        <v>3</v>
      </c>
      <c r="N10" s="74">
        <v>3</v>
      </c>
      <c r="O10" s="75" t="str">
        <f>VLOOKUP(M10&amp;" - "&amp;N10,'VALORACIÓN '!$C$4:$D$28,2,FALSE)</f>
        <v>Medio Aceptable</v>
      </c>
      <c r="P10" s="72" t="s">
        <v>338</v>
      </c>
      <c r="Q10" s="72" t="s">
        <v>345</v>
      </c>
      <c r="R10" s="72" t="s">
        <v>339</v>
      </c>
      <c r="S10" s="72">
        <v>3</v>
      </c>
      <c r="T10" s="75" t="str">
        <f>VLOOKUP(S10&amp;" / "&amp;O10,'VALORACIÓN '!$C$39:$D$63,2,FALSE)</f>
        <v>Aceptable condicionado</v>
      </c>
      <c r="U10" s="76" t="str">
        <f>VLOOKUP("*"&amp;T10&amp;"*",'VALORACIÓN '!$O$3:$P$7,2,FALSE)</f>
        <v>BAJA</v>
      </c>
      <c r="V10" s="73" t="s">
        <v>340</v>
      </c>
      <c r="W10" s="72" t="s">
        <v>341</v>
      </c>
      <c r="X10" s="72" t="s">
        <v>342</v>
      </c>
    </row>
    <row r="11" spans="1:24" ht="199.9" customHeight="1" x14ac:dyDescent="0.3">
      <c r="A11" s="98">
        <v>2</v>
      </c>
      <c r="B11" s="71" t="s">
        <v>490</v>
      </c>
      <c r="C11" s="72" t="s">
        <v>348</v>
      </c>
      <c r="D11" s="73" t="s">
        <v>495</v>
      </c>
      <c r="E11" s="73" t="s">
        <v>498</v>
      </c>
      <c r="F11" s="69" t="s">
        <v>349</v>
      </c>
      <c r="G11" s="70" t="str">
        <f>IF(H11=AAeIA!$B$2,AAeIA!$A$2,IF(H11=AAeIA!$B$3,AAeIA!$A$2,IF(H11=AAeIA!$B$4,AAeIA!$A$2,IF(H11=AAeIA!$B$5,AAeIA!$A$2,IF(H11=AAeIA!$B$6,AAeIA!$A$6,IF(H11=AAeIA!$B$7,AAeIA!$A$2,IF(H11=AAeIA!$B$8,AAeIA!$A$2,IF(H11=AAeIA!$B$9,AAeIA!$A$2,IF(H11=AAeIA!$B$10,AAeIA!$A$10,IF(H11=AAeIA!$B$11,AAeIA!$A$10,IF(H11=AAeIA!$B$12,AAeIA!$A$10,IF(H11=AAeIA!$B$13,AAeIA!$A$10,IF(H11=AAeIA!$B$14,AAeIA!$A$10,IF(H11=AAeIA!$B$15,AAeIA!$A$10,IF(H11=AAeIA!$B$16,AAeIA!$A$10,IF(H11=AAeIA!$B$17,AAeIA!$A$10,IF(H11=AAeIA!$B$18,AAeIA!$A$10,IF(H11=AAeIA!$B$19,AAeIA!$A$10,IF(H11=AAeIA!$B$20,AAeIA!$A$10,IF(H11=AAeIA!$B$21,AAeIA!$A$10,IF(H11=AAeIA!$B$22,AAeIA!$A$10,IF(H11=AAeIA!$B$23,AAeIA!$A$10,IF(H11=AAeIA!$B$24,AAeIA!$A$24,IF(H11=AAeIA!$B$25,AAeIA!$A$24,IF(H11=AAeIA!$B$26,AAeIA!$A$24,IF(H11=AAeIA!$B$27,AAeIA!$A$24,IF(H11=AAeIA!$B$28,AAeIA!$A$24,IF(H11=AAeIA!$B$29,AAeIA!$A$24,IF(H11=AAeIA!$B$30,AAeIA!$A$24,IF(H11=AAeIA!$B$31,AAeIA!$A$31,IF(H11=AAeIA!$B$32,AAeIA!$A$31,IF(H11=AAeIA!$B$33,AAeIA!$A$31,IF(H11=AAeIA!$B$34,AAeIA!$A$31,IF(H11=AAeIA!$B$35,AAeIA!$A$31,IF(H11=AAeIA!$B$36,AAeIA!$A$31,IF(H11=AAeIA!$B$37,AAeIA!$A$31,IF(H11=AAeIA!$B$38,AAeIA!$A$31,IF(H11=AAeIA!$B$39,AAeIA!$A$31,IF(H11=AAeIA!$B$40,AAeIA!$A$40,IF(H11=AAeIA!$B$41,AAeIA!$A$40,IF(H11=AAeIA!$B$42,AAeIA!$A$42,IF(H11=AAeIA!$B$43,AAeIA!$A$43,IF(H11=AAeIA!$B$44,AAeIA!$A$43,IF(H11=AAeIA!$B$45,AAeIA!$A$43,0))))))))))))))))))))))))))))))))))))))))))))</f>
        <v>USO DE RECURSOS</v>
      </c>
      <c r="H11" s="69" t="s">
        <v>55</v>
      </c>
      <c r="I11" s="69" t="str">
        <f>VLOOKUP("*"&amp;H11&amp;"*",AAeIA!$B$1:$D$45,2,FALSE)</f>
        <v>Negativo</v>
      </c>
      <c r="J11" s="72" t="s">
        <v>351</v>
      </c>
      <c r="K11" s="73" t="s">
        <v>337</v>
      </c>
      <c r="L11" s="69" t="str">
        <f>VLOOKUP("*"&amp;H11&amp;"*",AAeIA!$B$1:$D$45,3,FALSE)</f>
        <v>Afectación_del_suelo,_afectación_del_agua_o_afectación_al_personal</v>
      </c>
      <c r="M11" s="74">
        <v>3</v>
      </c>
      <c r="N11" s="74">
        <v>3</v>
      </c>
      <c r="O11" s="75" t="str">
        <f>VLOOKUP(M11&amp;" - "&amp;N11,'VALORACIÓN '!$C$4:$D$28,2,FALSE)</f>
        <v>Medio Aceptable</v>
      </c>
      <c r="P11" s="72"/>
      <c r="Q11" s="72" t="s">
        <v>345</v>
      </c>
      <c r="R11" s="72" t="s">
        <v>352</v>
      </c>
      <c r="S11" s="72">
        <v>3</v>
      </c>
      <c r="T11" s="75" t="str">
        <f>VLOOKUP(S11&amp;" / "&amp;O11,'VALORACIÓN '!$C$39:$D$63,2,FALSE)</f>
        <v>Aceptable condicionado</v>
      </c>
      <c r="U11" s="76" t="str">
        <f>VLOOKUP("*"&amp;T11&amp;"*",'VALORACIÓN '!$O$3:$P$7,2,FALSE)</f>
        <v>BAJA</v>
      </c>
      <c r="V11" s="73" t="s">
        <v>347</v>
      </c>
      <c r="W11" s="72" t="s">
        <v>353</v>
      </c>
      <c r="X11" s="72" t="s">
        <v>342</v>
      </c>
    </row>
    <row r="12" spans="1:24" ht="199.9" customHeight="1" x14ac:dyDescent="0.3">
      <c r="A12" s="98">
        <v>3</v>
      </c>
      <c r="B12" s="71" t="s">
        <v>490</v>
      </c>
      <c r="C12" s="72" t="s">
        <v>354</v>
      </c>
      <c r="D12" s="73" t="s">
        <v>496</v>
      </c>
      <c r="E12" s="73" t="s">
        <v>498</v>
      </c>
      <c r="F12" s="69" t="s">
        <v>355</v>
      </c>
      <c r="G12" s="70" t="str">
        <f>IF(H12=AAeIA!$B$2,AAeIA!$A$2,IF(H12=AAeIA!$B$3,AAeIA!$A$2,IF(H12=AAeIA!$B$4,AAeIA!$A$2,IF(H12=AAeIA!$B$5,AAeIA!$A$2,IF(H12=AAeIA!$B$6,AAeIA!$A$6,IF(H12=AAeIA!$B$7,AAeIA!$A$2,IF(H12=AAeIA!$B$8,AAeIA!$A$2,IF(H12=AAeIA!$B$9,AAeIA!$A$2,IF(H12=AAeIA!$B$10,AAeIA!$A$10,IF(H12=AAeIA!$B$11,AAeIA!$A$10,IF(H12=AAeIA!$B$12,AAeIA!$A$10,IF(H12=AAeIA!$B$13,AAeIA!$A$10,IF(H12=AAeIA!$B$14,AAeIA!$A$10,IF(H12=AAeIA!$B$15,AAeIA!$A$10,IF(H12=AAeIA!$B$16,AAeIA!$A$10,IF(H12=AAeIA!$B$17,AAeIA!$A$10,IF(H12=AAeIA!$B$18,AAeIA!$A$10,IF(H12=AAeIA!$B$19,AAeIA!$A$10,IF(H12=AAeIA!$B$20,AAeIA!$A$10,IF(H12=AAeIA!$B$21,AAeIA!$A$10,IF(H12=AAeIA!$B$22,AAeIA!$A$10,IF(H12=AAeIA!$B$23,AAeIA!$A$10,IF(H12=AAeIA!$B$24,AAeIA!$A$24,IF(H12=AAeIA!$B$25,AAeIA!$A$24,IF(H12=AAeIA!$B$26,AAeIA!$A$24,IF(H12=AAeIA!$B$27,AAeIA!$A$24,IF(H12=AAeIA!$B$28,AAeIA!$A$24,IF(H12=AAeIA!$B$29,AAeIA!$A$24,IF(H12=AAeIA!$B$30,AAeIA!$A$24,IF(H12=AAeIA!$B$31,AAeIA!$A$31,IF(H12=AAeIA!$B$32,AAeIA!$A$31,IF(H12=AAeIA!$B$33,AAeIA!$A$31,IF(H12=AAeIA!$B$34,AAeIA!$A$31,IF(H12=AAeIA!$B$35,AAeIA!$A$31,IF(H12=AAeIA!$B$36,AAeIA!$A$31,IF(H12=AAeIA!$B$37,AAeIA!$A$31,IF(H12=AAeIA!$B$38,AAeIA!$A$31,IF(H12=AAeIA!$B$39,AAeIA!$A$31,IF(H12=AAeIA!$B$40,AAeIA!$A$40,IF(H12=AAeIA!$B$41,AAeIA!$A$40,IF(H12=AAeIA!$B$42,AAeIA!$A$42,IF(H12=AAeIA!$B$43,AAeIA!$A$43,IF(H12=AAeIA!$B$44,AAeIA!$A$43,IF(H12=AAeIA!$B$45,AAeIA!$A$43,0))))))))))))))))))))))))))))))))))))))))))))</f>
        <v>USO DE RECURSOS</v>
      </c>
      <c r="H12" s="69" t="s">
        <v>55</v>
      </c>
      <c r="I12" s="69" t="str">
        <f>VLOOKUP("*"&amp;H12&amp;"*",AAeIA!$B$1:$D$45,2,FALSE)</f>
        <v>Negativo</v>
      </c>
      <c r="J12" s="72" t="s">
        <v>356</v>
      </c>
      <c r="K12" s="73" t="s">
        <v>337</v>
      </c>
      <c r="L12" s="69" t="str">
        <f>VLOOKUP("*"&amp;H12&amp;"*",AAeIA!$B$1:$D$45,3,FALSE)</f>
        <v>Afectación_del_suelo,_afectación_del_agua_o_afectación_al_personal</v>
      </c>
      <c r="M12" s="74">
        <v>3</v>
      </c>
      <c r="N12" s="74">
        <v>3</v>
      </c>
      <c r="O12" s="75" t="str">
        <f>VLOOKUP(M12&amp;" - "&amp;N12,'VALORACIÓN '!$C$4:$D$28,2,FALSE)</f>
        <v>Medio Aceptable</v>
      </c>
      <c r="P12" s="73"/>
      <c r="Q12" s="72" t="s">
        <v>357</v>
      </c>
      <c r="R12" s="72" t="s">
        <v>358</v>
      </c>
      <c r="S12" s="72">
        <v>3</v>
      </c>
      <c r="T12" s="75" t="str">
        <f>VLOOKUP(S12&amp;" / "&amp;O12,'VALORACIÓN '!$C$39:$D$63,2,FALSE)</f>
        <v>Aceptable condicionado</v>
      </c>
      <c r="U12" s="76" t="str">
        <f>VLOOKUP("*"&amp;T12&amp;"*",'VALORACIÓN '!$O$3:$P$7,2,FALSE)</f>
        <v>BAJA</v>
      </c>
      <c r="V12" s="73" t="s">
        <v>347</v>
      </c>
      <c r="W12" s="72" t="s">
        <v>359</v>
      </c>
      <c r="X12" s="72" t="s">
        <v>342</v>
      </c>
    </row>
    <row r="13" spans="1:24" ht="199.9" customHeight="1" x14ac:dyDescent="0.3">
      <c r="A13" s="98">
        <v>4</v>
      </c>
      <c r="B13" s="71" t="s">
        <v>490</v>
      </c>
      <c r="C13" s="72" t="s">
        <v>360</v>
      </c>
      <c r="D13" s="73" t="s">
        <v>496</v>
      </c>
      <c r="E13" s="73" t="s">
        <v>498</v>
      </c>
      <c r="F13" s="69" t="s">
        <v>355</v>
      </c>
      <c r="G13" s="70" t="str">
        <f>IF(H13=AAeIA!$B$2,AAeIA!$A$2,IF(H13=AAeIA!$B$3,AAeIA!$A$2,IF(H13=AAeIA!$B$4,AAeIA!$A$2,IF(H13=AAeIA!$B$5,AAeIA!$A$2,IF(H13=AAeIA!$B$6,AAeIA!$A$6,IF(H13=AAeIA!$B$7,AAeIA!$A$2,IF(H13=AAeIA!$B$8,AAeIA!$A$2,IF(H13=AAeIA!$B$9,AAeIA!$A$2,IF(H13=AAeIA!$B$10,AAeIA!$A$10,IF(H13=AAeIA!$B$11,AAeIA!$A$10,IF(H13=AAeIA!$B$12,AAeIA!$A$10,IF(H13=AAeIA!$B$13,AAeIA!$A$10,IF(H13=AAeIA!$B$14,AAeIA!$A$10,IF(H13=AAeIA!$B$15,AAeIA!$A$10,IF(H13=AAeIA!$B$16,AAeIA!$A$10,IF(H13=AAeIA!$B$17,AAeIA!$A$10,IF(H13=AAeIA!$B$18,AAeIA!$A$10,IF(H13=AAeIA!$B$19,AAeIA!$A$10,IF(H13=AAeIA!$B$20,AAeIA!$A$10,IF(H13=AAeIA!$B$21,AAeIA!$A$10,IF(H13=AAeIA!$B$22,AAeIA!$A$10,IF(H13=AAeIA!$B$23,AAeIA!$A$10,IF(H13=AAeIA!$B$24,AAeIA!$A$24,IF(H13=AAeIA!$B$25,AAeIA!$A$24,IF(H13=AAeIA!$B$26,AAeIA!$A$24,IF(H13=AAeIA!$B$27,AAeIA!$A$24,IF(H13=AAeIA!$B$28,AAeIA!$A$24,IF(H13=AAeIA!$B$29,AAeIA!$A$24,IF(H13=AAeIA!$B$30,AAeIA!$A$24,IF(H13=AAeIA!$B$31,AAeIA!$A$31,IF(H13=AAeIA!$B$32,AAeIA!$A$31,IF(H13=AAeIA!$B$33,AAeIA!$A$31,IF(H13=AAeIA!$B$34,AAeIA!$A$31,IF(H13=AAeIA!$B$35,AAeIA!$A$31,IF(H13=AAeIA!$B$36,AAeIA!$A$31,IF(H13=AAeIA!$B$37,AAeIA!$A$31,IF(H13=AAeIA!$B$38,AAeIA!$A$31,IF(H13=AAeIA!$B$39,AAeIA!$A$31,IF(H13=AAeIA!$B$40,AAeIA!$A$40,IF(H13=AAeIA!$B$41,AAeIA!$A$40,IF(H13=AAeIA!$B$42,AAeIA!$A$42,IF(H13=AAeIA!$B$43,AAeIA!$A$43,IF(H13=AAeIA!$B$44,AAeIA!$A$43,IF(H13=AAeIA!$B$45,AAeIA!$A$43,0))))))))))))))))))))))))))))))))))))))))))))</f>
        <v>AIRE</v>
      </c>
      <c r="H13" s="69" t="s">
        <v>107</v>
      </c>
      <c r="I13" s="69" t="str">
        <f>VLOOKUP("*"&amp;H13&amp;"*",AAeIA!$B$1:$D$45,2,FALSE)</f>
        <v>Negativo</v>
      </c>
      <c r="J13" s="72" t="s">
        <v>361</v>
      </c>
      <c r="K13" s="73" t="s">
        <v>337</v>
      </c>
      <c r="L13" s="69" t="str">
        <f>VLOOKUP("*"&amp;H13&amp;"*",AAeIA!$B$1:$D$45,3,FALSE)</f>
        <v>Afectación_a_la_capa_de_ozono.</v>
      </c>
      <c r="M13" s="74">
        <v>3</v>
      </c>
      <c r="N13" s="74">
        <v>4</v>
      </c>
      <c r="O13" s="75" t="str">
        <f>VLOOKUP(M13&amp;" - "&amp;N13,'VALORACIÓN '!$C$4:$D$28,2,FALSE)</f>
        <v>Alto No Aceptable</v>
      </c>
      <c r="P13" s="73"/>
      <c r="Q13" s="72" t="s">
        <v>362</v>
      </c>
      <c r="R13" s="72" t="s">
        <v>366</v>
      </c>
      <c r="S13" s="72">
        <v>3</v>
      </c>
      <c r="T13" s="75" t="str">
        <f>VLOOKUP(S13&amp;" / "&amp;O13,'VALORACIÓN '!$C$39:$D$63,2,FALSE)</f>
        <v>Alto no aceptable</v>
      </c>
      <c r="U13" s="76" t="str">
        <f>VLOOKUP("*"&amp;T13&amp;"*",'VALORACIÓN '!$O$3:$P$7,2,FALSE)</f>
        <v xml:space="preserve">MEDIA </v>
      </c>
      <c r="V13" s="73" t="s">
        <v>347</v>
      </c>
      <c r="W13" s="72" t="s">
        <v>363</v>
      </c>
      <c r="X13" s="72" t="s">
        <v>342</v>
      </c>
    </row>
    <row r="14" spans="1:24" ht="199.9" customHeight="1" x14ac:dyDescent="0.3">
      <c r="A14" s="98">
        <v>5</v>
      </c>
      <c r="B14" s="71" t="s">
        <v>490</v>
      </c>
      <c r="C14" s="72" t="s">
        <v>360</v>
      </c>
      <c r="D14" s="73" t="s">
        <v>496</v>
      </c>
      <c r="E14" s="73" t="s">
        <v>498</v>
      </c>
      <c r="F14" s="69" t="s">
        <v>350</v>
      </c>
      <c r="G14" s="70" t="str">
        <f>IF(H14=AAeIA!$B$2,AAeIA!$A$2,IF(H14=AAeIA!$B$3,AAeIA!$A$2,IF(H14=AAeIA!$B$4,AAeIA!$A$2,IF(H14=AAeIA!$B$5,AAeIA!$A$2,IF(H14=AAeIA!$B$6,AAeIA!$A$6,IF(H14=AAeIA!$B$7,AAeIA!$A$2,IF(H14=AAeIA!$B$8,AAeIA!$A$2,IF(H14=AAeIA!$B$9,AAeIA!$A$2,IF(H14=AAeIA!$B$10,AAeIA!$A$10,IF(H14=AAeIA!$B$11,AAeIA!$A$10,IF(H14=AAeIA!$B$12,AAeIA!$A$10,IF(H14=AAeIA!$B$13,AAeIA!$A$10,IF(H14=AAeIA!$B$14,AAeIA!$A$10,IF(H14=AAeIA!$B$15,AAeIA!$A$10,IF(H14=AAeIA!$B$16,AAeIA!$A$10,IF(H14=AAeIA!$B$17,AAeIA!$A$10,IF(H14=AAeIA!$B$18,AAeIA!$A$10,IF(H14=AAeIA!$B$19,AAeIA!$A$10,IF(H14=AAeIA!$B$20,AAeIA!$A$10,IF(H14=AAeIA!$B$21,AAeIA!$A$10,IF(H14=AAeIA!$B$22,AAeIA!$A$10,IF(H14=AAeIA!$B$23,AAeIA!$A$10,IF(H14=AAeIA!$B$24,AAeIA!$A$24,IF(H14=AAeIA!$B$25,AAeIA!$A$24,IF(H14=AAeIA!$B$26,AAeIA!$A$24,IF(H14=AAeIA!$B$27,AAeIA!$A$24,IF(H14=AAeIA!$B$28,AAeIA!$A$24,IF(H14=AAeIA!$B$29,AAeIA!$A$24,IF(H14=AAeIA!$B$30,AAeIA!$A$24,IF(H14=AAeIA!$B$31,AAeIA!$A$31,IF(H14=AAeIA!$B$32,AAeIA!$A$31,IF(H14=AAeIA!$B$33,AAeIA!$A$31,IF(H14=AAeIA!$B$34,AAeIA!$A$31,IF(H14=AAeIA!$B$35,AAeIA!$A$31,IF(H14=AAeIA!$B$36,AAeIA!$A$31,IF(H14=AAeIA!$B$37,AAeIA!$A$31,IF(H14=AAeIA!$B$38,AAeIA!$A$31,IF(H14=AAeIA!$B$39,AAeIA!$A$31,IF(H14=AAeIA!$B$40,AAeIA!$A$40,IF(H14=AAeIA!$B$41,AAeIA!$A$40,IF(H14=AAeIA!$B$42,AAeIA!$A$42,IF(H14=AAeIA!$B$43,AAeIA!$A$43,IF(H14=AAeIA!$B$44,AAeIA!$A$43,IF(H14=AAeIA!$B$45,AAeIA!$A$43,0))))))))))))))))))))))))))))))))))))))))))))</f>
        <v>AIRE</v>
      </c>
      <c r="H14" s="69" t="s">
        <v>107</v>
      </c>
      <c r="I14" s="69" t="str">
        <f>VLOOKUP("*"&amp;H14&amp;"*",AAeIA!$B$1:$D$45,2,FALSE)</f>
        <v>Negativo</v>
      </c>
      <c r="J14" s="72" t="s">
        <v>364</v>
      </c>
      <c r="K14" s="73" t="s">
        <v>337</v>
      </c>
      <c r="L14" s="69" t="str">
        <f>VLOOKUP("*"&amp;H14&amp;"*",AAeIA!$B$1:$D$45,3,FALSE)</f>
        <v>Afectación_a_la_capa_de_ozono.</v>
      </c>
      <c r="M14" s="74">
        <v>3</v>
      </c>
      <c r="N14" s="74">
        <v>4</v>
      </c>
      <c r="O14" s="75" t="str">
        <f>VLOOKUP(M14&amp;" - "&amp;N14,'VALORACIÓN '!$C$4:$D$28,2,FALSE)</f>
        <v>Alto No Aceptable</v>
      </c>
      <c r="P14" s="73"/>
      <c r="Q14" s="72" t="s">
        <v>365</v>
      </c>
      <c r="R14" s="72" t="s">
        <v>366</v>
      </c>
      <c r="S14" s="72">
        <v>3</v>
      </c>
      <c r="T14" s="75" t="str">
        <f>VLOOKUP(S14&amp;" / "&amp;O14,'VALORACIÓN '!$C$39:$D$63,2,FALSE)</f>
        <v>Alto no aceptable</v>
      </c>
      <c r="U14" s="76" t="str">
        <f>VLOOKUP("*"&amp;T14&amp;"*",'VALORACIÓN '!$O$3:$P$7,2,FALSE)</f>
        <v xml:space="preserve">MEDIA </v>
      </c>
      <c r="V14" s="73" t="s">
        <v>346</v>
      </c>
      <c r="W14" s="72" t="s">
        <v>367</v>
      </c>
      <c r="X14" s="72" t="s">
        <v>342</v>
      </c>
    </row>
    <row r="15" spans="1:24" ht="158.25" x14ac:dyDescent="0.3">
      <c r="A15" s="98">
        <v>6</v>
      </c>
      <c r="B15" s="71" t="s">
        <v>490</v>
      </c>
      <c r="C15" s="72" t="s">
        <v>360</v>
      </c>
      <c r="D15" s="73" t="s">
        <v>496</v>
      </c>
      <c r="E15" s="73" t="s">
        <v>498</v>
      </c>
      <c r="F15" s="69" t="s">
        <v>350</v>
      </c>
      <c r="G15" s="70" t="str">
        <f>IF(H15=AAeIA!$B$2,AAeIA!$A$2,IF(H15=AAeIA!$B$3,AAeIA!$A$2,IF(H15=AAeIA!$B$4,AAeIA!$A$2,IF(H15=AAeIA!$B$5,AAeIA!$A$2,IF(H15=AAeIA!$B$6,AAeIA!$A$6,IF(H15=AAeIA!$B$7,AAeIA!$A$2,IF(H15=AAeIA!$B$8,AAeIA!$A$2,IF(H15=AAeIA!$B$9,AAeIA!$A$2,IF(H15=AAeIA!$B$10,AAeIA!$A$10,IF(H15=AAeIA!$B$11,AAeIA!$A$10,IF(H15=AAeIA!$B$12,AAeIA!$A$10,IF(H15=AAeIA!$B$13,AAeIA!$A$10,IF(H15=AAeIA!$B$14,AAeIA!$A$10,IF(H15=AAeIA!$B$15,AAeIA!$A$10,IF(H15=AAeIA!$B$16,AAeIA!$A$10,IF(H15=AAeIA!$B$17,AAeIA!$A$10,IF(H15=AAeIA!$B$18,AAeIA!$A$10,IF(H15=AAeIA!$B$19,AAeIA!$A$10,IF(H15=AAeIA!$B$20,AAeIA!$A$10,IF(H15=AAeIA!$B$21,AAeIA!$A$10,IF(H15=AAeIA!$B$22,AAeIA!$A$10,IF(H15=AAeIA!$B$23,AAeIA!$A$10,IF(H15=AAeIA!$B$24,AAeIA!$A$24,IF(H15=AAeIA!$B$25,AAeIA!$A$24,IF(H15=AAeIA!$B$26,AAeIA!$A$24,IF(H15=AAeIA!$B$27,AAeIA!$A$24,IF(H15=AAeIA!$B$28,AAeIA!$A$24,IF(H15=AAeIA!$B$29,AAeIA!$A$24,IF(H15=AAeIA!$B$30,AAeIA!$A$24,IF(H15=AAeIA!$B$31,AAeIA!$A$31,IF(H15=AAeIA!$B$32,AAeIA!$A$31,IF(H15=AAeIA!$B$33,AAeIA!$A$31,IF(H15=AAeIA!$B$34,AAeIA!$A$31,IF(H15=AAeIA!$B$35,AAeIA!$A$31,IF(H15=AAeIA!$B$36,AAeIA!$A$31,IF(H15=AAeIA!$B$37,AAeIA!$A$31,IF(H15=AAeIA!$B$38,AAeIA!$A$31,IF(H15=AAeIA!$B$39,AAeIA!$A$31,IF(H15=AAeIA!$B$40,AAeIA!$A$40,IF(H15=AAeIA!$B$41,AAeIA!$A$40,IF(H15=AAeIA!$B$42,AAeIA!$A$42,IF(H15=AAeIA!$B$43,AAeIA!$A$43,IF(H15=AAeIA!$B$44,AAeIA!$A$43,IF(H15=AAeIA!$B$45,AAeIA!$A$43,0))))))))))))))))))))))))))))))))))))))))))))</f>
        <v>USO DE RECURSOS</v>
      </c>
      <c r="H15" s="69" t="s">
        <v>51</v>
      </c>
      <c r="I15" s="69" t="str">
        <f>VLOOKUP("*"&amp;H15&amp;"*",AAeIA!$B$1:$D$45,2,FALSE)</f>
        <v>Negativo</v>
      </c>
      <c r="J15" s="72" t="s">
        <v>368</v>
      </c>
      <c r="K15" s="73" t="s">
        <v>336</v>
      </c>
      <c r="L15" s="69" t="str">
        <f>VLOOKUP("*"&amp;H15&amp;"*",AAeIA!$B$1:$D$45,3,FALSE)</f>
        <v>Agotamiento_de_recursos_naturales</v>
      </c>
      <c r="M15" s="74">
        <v>4</v>
      </c>
      <c r="N15" s="74">
        <v>3</v>
      </c>
      <c r="O15" s="75" t="str">
        <f>VLOOKUP(M15&amp;" - "&amp;N15,'VALORACIÓN '!$C$4:$D$28,2,FALSE)</f>
        <v>Alto No Aceptable</v>
      </c>
      <c r="P15" s="72" t="s">
        <v>683</v>
      </c>
      <c r="Q15" s="72" t="s">
        <v>369</v>
      </c>
      <c r="R15" s="72" t="s">
        <v>393</v>
      </c>
      <c r="S15" s="72">
        <v>3</v>
      </c>
      <c r="T15" s="75" t="str">
        <f>VLOOKUP(S15&amp;" / "&amp;O15,'VALORACIÓN '!$C$39:$D$63,2,FALSE)</f>
        <v>Alto no aceptable</v>
      </c>
      <c r="U15" s="76" t="str">
        <f>VLOOKUP("*"&amp;T15&amp;"*",'VALORACIÓN '!$O$3:$P$7,2,FALSE)</f>
        <v xml:space="preserve">MEDIA </v>
      </c>
      <c r="V15" s="73" t="s">
        <v>340</v>
      </c>
      <c r="W15" s="72" t="s">
        <v>370</v>
      </c>
      <c r="X15" s="72" t="s">
        <v>319</v>
      </c>
    </row>
    <row r="16" spans="1:24" ht="189" customHeight="1" x14ac:dyDescent="0.3">
      <c r="A16" s="98">
        <v>7</v>
      </c>
      <c r="B16" s="71" t="s">
        <v>490</v>
      </c>
      <c r="C16" s="72" t="s">
        <v>360</v>
      </c>
      <c r="D16" s="73" t="s">
        <v>496</v>
      </c>
      <c r="E16" s="73" t="s">
        <v>498</v>
      </c>
      <c r="F16" s="69" t="s">
        <v>371</v>
      </c>
      <c r="G16" s="70" t="str">
        <f>IF(H16=AAeIA!$B$2,AAeIA!$A$2,IF(H16=AAeIA!$B$3,AAeIA!$A$2,IF(H16=AAeIA!$B$4,AAeIA!$A$2,IF(H16=AAeIA!$B$5,AAeIA!$A$2,IF(H16=AAeIA!$B$6,AAeIA!$A$6,IF(H16=AAeIA!$B$7,AAeIA!$A$2,IF(H16=AAeIA!$B$8,AAeIA!$A$2,IF(H16=AAeIA!$B$9,AAeIA!$A$2,IF(H16=AAeIA!$B$10,AAeIA!$A$10,IF(H16=AAeIA!$B$11,AAeIA!$A$10,IF(H16=AAeIA!$B$12,AAeIA!$A$10,IF(H16=AAeIA!$B$13,AAeIA!$A$10,IF(H16=AAeIA!$B$14,AAeIA!$A$10,IF(H16=AAeIA!$B$15,AAeIA!$A$10,IF(H16=AAeIA!$B$16,AAeIA!$A$10,IF(H16=AAeIA!$B$17,AAeIA!$A$10,IF(H16=AAeIA!$B$18,AAeIA!$A$10,IF(H16=AAeIA!$B$19,AAeIA!$A$10,IF(H16=AAeIA!$B$20,AAeIA!$A$10,IF(H16=AAeIA!$B$21,AAeIA!$A$10,IF(H16=AAeIA!$B$22,AAeIA!$A$10,IF(H16=AAeIA!$B$23,AAeIA!$A$10,IF(H16=AAeIA!$B$24,AAeIA!$A$24,IF(H16=AAeIA!$B$25,AAeIA!$A$24,IF(H16=AAeIA!$B$26,AAeIA!$A$24,IF(H16=AAeIA!$B$27,AAeIA!$A$24,IF(H16=AAeIA!$B$28,AAeIA!$A$24,IF(H16=AAeIA!$B$29,AAeIA!$A$24,IF(H16=AAeIA!$B$30,AAeIA!$A$24,IF(H16=AAeIA!$B$31,AAeIA!$A$31,IF(H16=AAeIA!$B$32,AAeIA!$A$31,IF(H16=AAeIA!$B$33,AAeIA!$A$31,IF(H16=AAeIA!$B$34,AAeIA!$A$31,IF(H16=AAeIA!$B$35,AAeIA!$A$31,IF(H16=AAeIA!$B$36,AAeIA!$A$31,IF(H16=AAeIA!$B$37,AAeIA!$A$31,IF(H16=AAeIA!$B$38,AAeIA!$A$31,IF(H16=AAeIA!$B$39,AAeIA!$A$31,IF(H16=AAeIA!$B$40,AAeIA!$A$40,IF(H16=AAeIA!$B$41,AAeIA!$A$40,IF(H16=AAeIA!$B$42,AAeIA!$A$42,IF(H16=AAeIA!$B$43,AAeIA!$A$43,IF(H16=AAeIA!$B$44,AAeIA!$A$43,IF(H16=AAeIA!$B$45,AAeIA!$A$43,0))))))))))))))))))))))))))))))))))))))))))))</f>
        <v>USO DE RECURSOS</v>
      </c>
      <c r="H16" s="69" t="s">
        <v>49</v>
      </c>
      <c r="I16" s="69" t="str">
        <f>VLOOKUP("*"&amp;H16&amp;"*",AAeIA!$B$1:$D$45,2,FALSE)</f>
        <v>Negativo</v>
      </c>
      <c r="J16" s="72" t="s">
        <v>372</v>
      </c>
      <c r="K16" s="73" t="s">
        <v>336</v>
      </c>
      <c r="L16" s="69" t="str">
        <f>VLOOKUP("*"&amp;H16&amp;"*",AAeIA!$B$1:$D$45,3,FALSE)</f>
        <v>Agotamiento_de_recursos_naturales</v>
      </c>
      <c r="M16" s="74">
        <v>3</v>
      </c>
      <c r="N16" s="74">
        <v>2</v>
      </c>
      <c r="O16" s="75" t="str">
        <f>VLOOKUP(M16&amp;" - "&amp;N16,'VALORACIÓN '!$C$4:$D$28,2,FALSE)</f>
        <v>Bajo Aceptable</v>
      </c>
      <c r="P16" s="73"/>
      <c r="Q16" s="72" t="s">
        <v>373</v>
      </c>
      <c r="R16" s="72" t="s">
        <v>374</v>
      </c>
      <c r="S16" s="72">
        <v>4</v>
      </c>
      <c r="T16" s="75" t="str">
        <f>VLOOKUP(S16&amp;" / "&amp;O16,'VALORACIÓN '!$C$39:$D$63,2,FALSE)</f>
        <v>Aceptable condicionado</v>
      </c>
      <c r="U16" s="76" t="str">
        <f>VLOOKUP("*"&amp;T16&amp;"*",'VALORACIÓN '!$O$3:$P$7,2,FALSE)</f>
        <v>BAJA</v>
      </c>
      <c r="V16" s="73" t="s">
        <v>347</v>
      </c>
      <c r="W16" s="72" t="s">
        <v>375</v>
      </c>
      <c r="X16" s="72" t="s">
        <v>317</v>
      </c>
    </row>
    <row r="17" spans="1:24" ht="165.75" x14ac:dyDescent="0.3">
      <c r="A17" s="98">
        <v>8</v>
      </c>
      <c r="B17" s="71" t="s">
        <v>490</v>
      </c>
      <c r="C17" s="72" t="s">
        <v>376</v>
      </c>
      <c r="D17" s="73" t="s">
        <v>496</v>
      </c>
      <c r="E17" s="73" t="s">
        <v>498</v>
      </c>
      <c r="F17" s="69" t="s">
        <v>371</v>
      </c>
      <c r="G17" s="70" t="str">
        <f>IF(H17=AAeIA!$B$2,AAeIA!$A$2,IF(H17=AAeIA!$B$3,AAeIA!$A$2,IF(H17=AAeIA!$B$4,AAeIA!$A$2,IF(H17=AAeIA!$B$5,AAeIA!$A$2,IF(H17=AAeIA!$B$6,AAeIA!$A$6,IF(H17=AAeIA!$B$7,AAeIA!$A$2,IF(H17=AAeIA!$B$8,AAeIA!$A$2,IF(H17=AAeIA!$B$9,AAeIA!$A$2,IF(H17=AAeIA!$B$10,AAeIA!$A$10,IF(H17=AAeIA!$B$11,AAeIA!$A$10,IF(H17=AAeIA!$B$12,AAeIA!$A$10,IF(H17=AAeIA!$B$13,AAeIA!$A$10,IF(H17=AAeIA!$B$14,AAeIA!$A$10,IF(H17=AAeIA!$B$15,AAeIA!$A$10,IF(H17=AAeIA!$B$16,AAeIA!$A$10,IF(H17=AAeIA!$B$17,AAeIA!$A$10,IF(H17=AAeIA!$B$18,AAeIA!$A$10,IF(H17=AAeIA!$B$19,AAeIA!$A$10,IF(H17=AAeIA!$B$20,AAeIA!$A$10,IF(H17=AAeIA!$B$21,AAeIA!$A$10,IF(H17=AAeIA!$B$22,AAeIA!$A$10,IF(H17=AAeIA!$B$23,AAeIA!$A$10,IF(H17=AAeIA!$B$24,AAeIA!$A$24,IF(H17=AAeIA!$B$25,AAeIA!$A$24,IF(H17=AAeIA!$B$26,AAeIA!$A$24,IF(H17=AAeIA!$B$27,AAeIA!$A$24,IF(H17=AAeIA!$B$28,AAeIA!$A$24,IF(H17=AAeIA!$B$29,AAeIA!$A$24,IF(H17=AAeIA!$B$30,AAeIA!$A$24,IF(H17=AAeIA!$B$31,AAeIA!$A$31,IF(H17=AAeIA!$B$32,AAeIA!$A$31,IF(H17=AAeIA!$B$33,AAeIA!$A$31,IF(H17=AAeIA!$B$34,AAeIA!$A$31,IF(H17=AAeIA!$B$35,AAeIA!$A$31,IF(H17=AAeIA!$B$36,AAeIA!$A$31,IF(H17=AAeIA!$B$37,AAeIA!$A$31,IF(H17=AAeIA!$B$38,AAeIA!$A$31,IF(H17=AAeIA!$B$39,AAeIA!$A$31,IF(H17=AAeIA!$B$40,AAeIA!$A$40,IF(H17=AAeIA!$B$41,AAeIA!$A$40,IF(H17=AAeIA!$B$42,AAeIA!$A$42,IF(H17=AAeIA!$B$43,AAeIA!$A$43,IF(H17=AAeIA!$B$44,AAeIA!$A$43,IF(H17=AAeIA!$B$45,AAeIA!$A$43,0))))))))))))))))))))))))))))))))))))))))))))</f>
        <v>SUELO</v>
      </c>
      <c r="H17" s="69" t="s">
        <v>59</v>
      </c>
      <c r="I17" s="69" t="str">
        <f>VLOOKUP("*"&amp;H17&amp;"*",AAeIA!$B$1:$D$45,2,FALSE)</f>
        <v>Positivo</v>
      </c>
      <c r="J17" s="72" t="s">
        <v>377</v>
      </c>
      <c r="K17" s="73" t="s">
        <v>336</v>
      </c>
      <c r="L17" s="69" t="str">
        <f>VLOOKUP("*"&amp;H17&amp;"*",AAeIA!$B$1:$D$45,3,FALSE)</f>
        <v>Disminución_de_residuos_a_tratar</v>
      </c>
      <c r="M17" s="74">
        <v>2</v>
      </c>
      <c r="N17" s="74">
        <v>2</v>
      </c>
      <c r="O17" s="75" t="str">
        <f>VLOOKUP(M17&amp;" - "&amp;N17,'VALORACIÓN '!$C$4:$D$28,2,FALSE)</f>
        <v>Mínimo Aceptable</v>
      </c>
      <c r="P17" s="72" t="s">
        <v>378</v>
      </c>
      <c r="Q17" s="72" t="s">
        <v>379</v>
      </c>
      <c r="R17" s="72" t="s">
        <v>447</v>
      </c>
      <c r="S17" s="72">
        <v>2</v>
      </c>
      <c r="T17" s="75" t="str">
        <f>VLOOKUP(S17&amp;" / "&amp;O17,'VALORACIÓN '!$C$39:$D$63,2,FALSE)</f>
        <v>Admisible</v>
      </c>
      <c r="U17" s="76" t="str">
        <f>VLOOKUP("*"&amp;T17&amp;"*",'VALORACIÓN '!$O$3:$P$7,2,FALSE)</f>
        <v>BAJA</v>
      </c>
      <c r="V17" s="73" t="s">
        <v>340</v>
      </c>
      <c r="W17" s="72" t="s">
        <v>396</v>
      </c>
      <c r="X17" s="72" t="s">
        <v>317</v>
      </c>
    </row>
    <row r="18" spans="1:24" ht="256.5" x14ac:dyDescent="0.3">
      <c r="A18" s="98">
        <v>9</v>
      </c>
      <c r="B18" s="71" t="s">
        <v>490</v>
      </c>
      <c r="C18" s="72" t="s">
        <v>360</v>
      </c>
      <c r="D18" s="73" t="s">
        <v>496</v>
      </c>
      <c r="E18" s="73" t="s">
        <v>498</v>
      </c>
      <c r="F18" s="69" t="s">
        <v>371</v>
      </c>
      <c r="G18" s="70" t="str">
        <f>IF(H18=AAeIA!$B$2,AAeIA!$A$2,IF(H18=AAeIA!$B$3,AAeIA!$A$2,IF(H18=AAeIA!$B$4,AAeIA!$A$2,IF(H18=AAeIA!$B$5,AAeIA!$A$2,IF(H18=AAeIA!$B$6,AAeIA!$A$6,IF(H18=AAeIA!$B$7,AAeIA!$A$2,IF(H18=AAeIA!$B$8,AAeIA!$A$2,IF(H18=AAeIA!$B$9,AAeIA!$A$2,IF(H18=AAeIA!$B$10,AAeIA!$A$10,IF(H18=AAeIA!$B$11,AAeIA!$A$10,IF(H18=AAeIA!$B$12,AAeIA!$A$10,IF(H18=AAeIA!$B$13,AAeIA!$A$10,IF(H18=AAeIA!$B$14,AAeIA!$A$10,IF(H18=AAeIA!$B$15,AAeIA!$A$10,IF(H18=AAeIA!$B$16,AAeIA!$A$10,IF(H18=AAeIA!$B$17,AAeIA!$A$10,IF(H18=AAeIA!$B$18,AAeIA!$A$10,IF(H18=AAeIA!$B$19,AAeIA!$A$10,IF(H18=AAeIA!$B$20,AAeIA!$A$10,IF(H18=AAeIA!$B$21,AAeIA!$A$10,IF(H18=AAeIA!$B$22,AAeIA!$A$10,IF(H18=AAeIA!$B$23,AAeIA!$A$10,IF(H18=AAeIA!$B$24,AAeIA!$A$24,IF(H18=AAeIA!$B$25,AAeIA!$A$24,IF(H18=AAeIA!$B$26,AAeIA!$A$24,IF(H18=AAeIA!$B$27,AAeIA!$A$24,IF(H18=AAeIA!$B$28,AAeIA!$A$24,IF(H18=AAeIA!$B$29,AAeIA!$A$24,IF(H18=AAeIA!$B$30,AAeIA!$A$24,IF(H18=AAeIA!$B$31,AAeIA!$A$31,IF(H18=AAeIA!$B$32,AAeIA!$A$31,IF(H18=AAeIA!$B$33,AAeIA!$A$31,IF(H18=AAeIA!$B$34,AAeIA!$A$31,IF(H18=AAeIA!$B$35,AAeIA!$A$31,IF(H18=AAeIA!$B$36,AAeIA!$A$31,IF(H18=AAeIA!$B$37,AAeIA!$A$31,IF(H18=AAeIA!$B$38,AAeIA!$A$31,IF(H18=AAeIA!$B$39,AAeIA!$A$31,IF(H18=AAeIA!$B$40,AAeIA!$A$40,IF(H18=AAeIA!$B$41,AAeIA!$A$40,IF(H18=AAeIA!$B$42,AAeIA!$A$42,IF(H18=AAeIA!$B$43,AAeIA!$A$43,IF(H18=AAeIA!$B$44,AAeIA!$A$43,IF(H18=AAeIA!$B$45,AAeIA!$A$43,0))))))))))))))))))))))))))))))))))))))))))))</f>
        <v>SUELO</v>
      </c>
      <c r="H18" s="69" t="s">
        <v>64</v>
      </c>
      <c r="I18" s="69" t="str">
        <f>VLOOKUP("*"&amp;H18&amp;"*",AAeIA!$B$1:$D$45,2,FALSE)</f>
        <v>Negativo</v>
      </c>
      <c r="J18" s="72" t="s">
        <v>380</v>
      </c>
      <c r="K18" s="73" t="s">
        <v>336</v>
      </c>
      <c r="L18" s="69" t="str">
        <f>VLOOKUP("*"&amp;H18&amp;"*",AAeIA!$B$1:$D$45,3,FALSE)</f>
        <v>Contaminación_del_Agua_y/o_el_suelo_y/o_el_aire,_Daño_a_las_personas</v>
      </c>
      <c r="M18" s="74">
        <v>3</v>
      </c>
      <c r="N18" s="74">
        <v>3</v>
      </c>
      <c r="O18" s="75" t="str">
        <f>VLOOKUP(M18&amp;" - "&amp;N18,'VALORACIÓN '!$C$4:$D$28,2,FALSE)</f>
        <v>Medio Aceptable</v>
      </c>
      <c r="P18" s="72" t="s">
        <v>378</v>
      </c>
      <c r="Q18" s="72" t="s">
        <v>379</v>
      </c>
      <c r="R18" s="72" t="s">
        <v>381</v>
      </c>
      <c r="S18" s="72">
        <v>1</v>
      </c>
      <c r="T18" s="75" t="str">
        <f>VLOOKUP(S18&amp;" / "&amp;O18,'VALORACIÓN '!$C$39:$D$63,2,FALSE)</f>
        <v>Admisible</v>
      </c>
      <c r="U18" s="76" t="str">
        <f>VLOOKUP("*"&amp;T18&amp;"*",'VALORACIÓN '!$O$3:$P$7,2,FALSE)</f>
        <v>BAJA</v>
      </c>
      <c r="V18" s="73" t="s">
        <v>347</v>
      </c>
      <c r="W18" s="72" t="s">
        <v>827</v>
      </c>
      <c r="X18" s="72" t="s">
        <v>317</v>
      </c>
    </row>
    <row r="19" spans="1:24" ht="185.25" x14ac:dyDescent="0.3">
      <c r="A19" s="98">
        <v>10</v>
      </c>
      <c r="B19" s="71" t="s">
        <v>490</v>
      </c>
      <c r="C19" s="72" t="s">
        <v>383</v>
      </c>
      <c r="D19" s="73" t="s">
        <v>496</v>
      </c>
      <c r="E19" s="73" t="s">
        <v>498</v>
      </c>
      <c r="F19" s="69" t="s">
        <v>384</v>
      </c>
      <c r="G19" s="70" t="str">
        <f>IF(H19=AAeIA!$B$2,AAeIA!$A$2,IF(H19=AAeIA!$B$3,AAeIA!$A$2,IF(H19=AAeIA!$B$4,AAeIA!$A$2,IF(H19=AAeIA!$B$5,AAeIA!$A$2,IF(H19=AAeIA!$B$6,AAeIA!$A$6,IF(H19=AAeIA!$B$7,AAeIA!$A$2,IF(H19=AAeIA!$B$8,AAeIA!$A$2,IF(H19=AAeIA!$B$9,AAeIA!$A$2,IF(H19=AAeIA!$B$10,AAeIA!$A$10,IF(H19=AAeIA!$B$11,AAeIA!$A$10,IF(H19=AAeIA!$B$12,AAeIA!$A$10,IF(H19=AAeIA!$B$13,AAeIA!$A$10,IF(H19=AAeIA!$B$14,AAeIA!$A$10,IF(H19=AAeIA!$B$15,AAeIA!$A$10,IF(H19=AAeIA!$B$16,AAeIA!$A$10,IF(H19=AAeIA!$B$17,AAeIA!$A$10,IF(H19=AAeIA!$B$18,AAeIA!$A$10,IF(H19=AAeIA!$B$19,AAeIA!$A$10,IF(H19=AAeIA!$B$20,AAeIA!$A$10,IF(H19=AAeIA!$B$21,AAeIA!$A$10,IF(H19=AAeIA!$B$22,AAeIA!$A$10,IF(H19=AAeIA!$B$23,AAeIA!$A$10,IF(H19=AAeIA!$B$24,AAeIA!$A$24,IF(H19=AAeIA!$B$25,AAeIA!$A$24,IF(H19=AAeIA!$B$26,AAeIA!$A$24,IF(H19=AAeIA!$B$27,AAeIA!$A$24,IF(H19=AAeIA!$B$28,AAeIA!$A$24,IF(H19=AAeIA!$B$29,AAeIA!$A$24,IF(H19=AAeIA!$B$30,AAeIA!$A$24,IF(H19=AAeIA!$B$31,AAeIA!$A$31,IF(H19=AAeIA!$B$32,AAeIA!$A$31,IF(H19=AAeIA!$B$33,AAeIA!$A$31,IF(H19=AAeIA!$B$34,AAeIA!$A$31,IF(H19=AAeIA!$B$35,AAeIA!$A$31,IF(H19=AAeIA!$B$36,AAeIA!$A$31,IF(H19=AAeIA!$B$37,AAeIA!$A$31,IF(H19=AAeIA!$B$38,AAeIA!$A$31,IF(H19=AAeIA!$B$39,AAeIA!$A$31,IF(H19=AAeIA!$B$40,AAeIA!$A$40,IF(H19=AAeIA!$B$41,AAeIA!$A$40,IF(H19=AAeIA!$B$42,AAeIA!$A$42,IF(H19=AAeIA!$B$43,AAeIA!$A$43,IF(H19=AAeIA!$B$44,AAeIA!$A$43,IF(H19=AAeIA!$B$45,AAeIA!$A$43,0))))))))))))))))))))))))))))))))))))))))))))</f>
        <v>USO DE RECURSOS</v>
      </c>
      <c r="H19" s="69" t="s">
        <v>46</v>
      </c>
      <c r="I19" s="69" t="str">
        <f>VLOOKUP("*"&amp;H19&amp;"*",AAeIA!$B$1:$D$45,2,FALSE)</f>
        <v>Negativo</v>
      </c>
      <c r="J19" s="72" t="s">
        <v>385</v>
      </c>
      <c r="K19" s="73" t="s">
        <v>336</v>
      </c>
      <c r="L19" s="69" t="str">
        <f>VLOOKUP("*"&amp;H19&amp;"*",AAeIA!$B$1:$D$45,3,FALSE)</f>
        <v>Agotamiento_de_recursos_naturales</v>
      </c>
      <c r="M19" s="74">
        <v>2</v>
      </c>
      <c r="N19" s="74">
        <v>4</v>
      </c>
      <c r="O19" s="75" t="str">
        <f>VLOOKUP(M19&amp;" - "&amp;N19,'VALORACIÓN '!$C$4:$D$28,2,FALSE)</f>
        <v>Medio Aceptable</v>
      </c>
      <c r="P19" s="72" t="s">
        <v>387</v>
      </c>
      <c r="Q19" s="72" t="s">
        <v>386</v>
      </c>
      <c r="R19" s="72" t="s">
        <v>388</v>
      </c>
      <c r="S19" s="72">
        <v>3</v>
      </c>
      <c r="T19" s="75" t="str">
        <f>VLOOKUP(S19&amp;" / "&amp;O19,'VALORACIÓN '!$C$39:$D$63,2,FALSE)</f>
        <v>Aceptable condicionado</v>
      </c>
      <c r="U19" s="76" t="str">
        <f>VLOOKUP("*"&amp;T19&amp;"*",'VALORACIÓN '!$O$3:$P$7,2,FALSE)</f>
        <v>BAJA</v>
      </c>
      <c r="V19" s="73" t="s">
        <v>340</v>
      </c>
      <c r="W19" s="72" t="s">
        <v>389</v>
      </c>
      <c r="X19" s="72" t="s">
        <v>320</v>
      </c>
    </row>
    <row r="20" spans="1:24" ht="189" customHeight="1" x14ac:dyDescent="0.3">
      <c r="A20" s="98">
        <v>11</v>
      </c>
      <c r="B20" s="71" t="s">
        <v>490</v>
      </c>
      <c r="C20" s="72" t="s">
        <v>383</v>
      </c>
      <c r="D20" s="73"/>
      <c r="E20" s="73" t="s">
        <v>498</v>
      </c>
      <c r="F20" s="69" t="s">
        <v>384</v>
      </c>
      <c r="G20" s="70" t="str">
        <f>IF(H20=AAeIA!$B$2,AAeIA!$A$2,IF(H20=AAeIA!$B$3,AAeIA!$A$2,IF(H20=AAeIA!$B$4,AAeIA!$A$2,IF(H20=AAeIA!$B$5,AAeIA!$A$2,IF(H20=AAeIA!$B$6,AAeIA!$A$6,IF(H20=AAeIA!$B$7,AAeIA!$A$2,IF(H20=AAeIA!$B$8,AAeIA!$A$2,IF(H20=AAeIA!$B$9,AAeIA!$A$2,IF(H20=AAeIA!$B$10,AAeIA!$A$10,IF(H20=AAeIA!$B$11,AAeIA!$A$10,IF(H20=AAeIA!$B$12,AAeIA!$A$10,IF(H20=AAeIA!$B$13,AAeIA!$A$10,IF(H20=AAeIA!$B$14,AAeIA!$A$10,IF(H20=AAeIA!$B$15,AAeIA!$A$10,IF(H20=AAeIA!$B$16,AAeIA!$A$10,IF(H20=AAeIA!$B$17,AAeIA!$A$10,IF(H20=AAeIA!$B$18,AAeIA!$A$10,IF(H20=AAeIA!$B$19,AAeIA!$A$10,IF(H20=AAeIA!$B$20,AAeIA!$A$10,IF(H20=AAeIA!$B$21,AAeIA!$A$10,IF(H20=AAeIA!$B$22,AAeIA!$A$10,IF(H20=AAeIA!$B$23,AAeIA!$A$10,IF(H20=AAeIA!$B$24,AAeIA!$A$24,IF(H20=AAeIA!$B$25,AAeIA!$A$24,IF(H20=AAeIA!$B$26,AAeIA!$A$24,IF(H20=AAeIA!$B$27,AAeIA!$A$24,IF(H20=AAeIA!$B$28,AAeIA!$A$24,IF(H20=AAeIA!$B$29,AAeIA!$A$24,IF(H20=AAeIA!$B$30,AAeIA!$A$24,IF(H20=AAeIA!$B$31,AAeIA!$A$31,IF(H20=AAeIA!$B$32,AAeIA!$A$31,IF(H20=AAeIA!$B$33,AAeIA!$A$31,IF(H20=AAeIA!$B$34,AAeIA!$A$31,IF(H20=AAeIA!$B$35,AAeIA!$A$31,IF(H20=AAeIA!$B$36,AAeIA!$A$31,IF(H20=AAeIA!$B$37,AAeIA!$A$31,IF(H20=AAeIA!$B$38,AAeIA!$A$31,IF(H20=AAeIA!$B$39,AAeIA!$A$31,IF(H20=AAeIA!$B$40,AAeIA!$A$40,IF(H20=AAeIA!$B$41,AAeIA!$A$40,IF(H20=AAeIA!$B$42,AAeIA!$A$42,IF(H20=AAeIA!$B$43,AAeIA!$A$43,IF(H20=AAeIA!$B$44,AAeIA!$A$43,IF(H20=AAeIA!$B$45,AAeIA!$A$43,0))))))))))))))))))))))))))))))))))))))))))))</f>
        <v>USO DE RECURSOS</v>
      </c>
      <c r="H20" s="69" t="s">
        <v>49</v>
      </c>
      <c r="I20" s="69" t="str">
        <f>VLOOKUP("*"&amp;H20&amp;"*",AAeIA!$B$1:$D$45,2,FALSE)</f>
        <v>Negativo</v>
      </c>
      <c r="J20" s="72" t="s">
        <v>390</v>
      </c>
      <c r="K20" s="73" t="s">
        <v>336</v>
      </c>
      <c r="L20" s="69" t="str">
        <f>VLOOKUP("*"&amp;H20&amp;"*",AAeIA!$B$1:$D$45,3,FALSE)</f>
        <v>Agotamiento_de_recursos_naturales</v>
      </c>
      <c r="M20" s="74">
        <v>4</v>
      </c>
      <c r="N20" s="74">
        <v>3</v>
      </c>
      <c r="O20" s="75" t="str">
        <f>VLOOKUP(M20&amp;" - "&amp;N20,'VALORACIÓN '!$C$4:$D$28,2,FALSE)</f>
        <v>Alto No Aceptable</v>
      </c>
      <c r="P20" s="72"/>
      <c r="Q20" s="72" t="s">
        <v>391</v>
      </c>
      <c r="R20" s="72" t="s">
        <v>374</v>
      </c>
      <c r="S20" s="72">
        <v>2</v>
      </c>
      <c r="T20" s="75" t="str">
        <f>VLOOKUP(S20&amp;" / "&amp;O20,'VALORACIÓN '!$C$39:$D$63,2,FALSE)</f>
        <v>Aceptable condicionado</v>
      </c>
      <c r="U20" s="76" t="str">
        <f>VLOOKUP("*"&amp;T20&amp;"*",'VALORACIÓN '!$O$3:$P$7,2,FALSE)</f>
        <v>BAJA</v>
      </c>
      <c r="V20" s="73" t="s">
        <v>346</v>
      </c>
      <c r="W20" s="72" t="s">
        <v>392</v>
      </c>
      <c r="X20" s="72" t="s">
        <v>318</v>
      </c>
    </row>
    <row r="21" spans="1:24" ht="108.75" customHeight="1" x14ac:dyDescent="0.3">
      <c r="A21" s="98">
        <v>12</v>
      </c>
      <c r="B21" s="71" t="s">
        <v>490</v>
      </c>
      <c r="C21" s="72" t="s">
        <v>383</v>
      </c>
      <c r="D21" s="73"/>
      <c r="E21" s="73" t="s">
        <v>498</v>
      </c>
      <c r="F21" s="69" t="s">
        <v>384</v>
      </c>
      <c r="G21" s="70" t="str">
        <f>IF(H21=AAeIA!$B$2,AAeIA!$A$2,IF(H21=AAeIA!$B$3,AAeIA!$A$2,IF(H21=AAeIA!$B$4,AAeIA!$A$2,IF(H21=AAeIA!$B$5,AAeIA!$A$2,IF(H21=AAeIA!$B$6,AAeIA!$A$6,IF(H21=AAeIA!$B$7,AAeIA!$A$2,IF(H21=AAeIA!$B$8,AAeIA!$A$2,IF(H21=AAeIA!$B$9,AAeIA!$A$2,IF(H21=AAeIA!$B$10,AAeIA!$A$10,IF(H21=AAeIA!$B$11,AAeIA!$A$10,IF(H21=AAeIA!$B$12,AAeIA!$A$10,IF(H21=AAeIA!$B$13,AAeIA!$A$10,IF(H21=AAeIA!$B$14,AAeIA!$A$10,IF(H21=AAeIA!$B$15,AAeIA!$A$10,IF(H21=AAeIA!$B$16,AAeIA!$A$10,IF(H21=AAeIA!$B$17,AAeIA!$A$10,IF(H21=AAeIA!$B$18,AAeIA!$A$10,IF(H21=AAeIA!$B$19,AAeIA!$A$10,IF(H21=AAeIA!$B$20,AAeIA!$A$10,IF(H21=AAeIA!$B$21,AAeIA!$A$10,IF(H21=AAeIA!$B$22,AAeIA!$A$10,IF(H21=AAeIA!$B$23,AAeIA!$A$10,IF(H21=AAeIA!$B$24,AAeIA!$A$24,IF(H21=AAeIA!$B$25,AAeIA!$A$24,IF(H21=AAeIA!$B$26,AAeIA!$A$24,IF(H21=AAeIA!$B$27,AAeIA!$A$24,IF(H21=AAeIA!$B$28,AAeIA!$A$24,IF(H21=AAeIA!$B$29,AAeIA!$A$24,IF(H21=AAeIA!$B$30,AAeIA!$A$24,IF(H21=AAeIA!$B$31,AAeIA!$A$31,IF(H21=AAeIA!$B$32,AAeIA!$A$31,IF(H21=AAeIA!$B$33,AAeIA!$A$31,IF(H21=AAeIA!$B$34,AAeIA!$A$31,IF(H21=AAeIA!$B$35,AAeIA!$A$31,IF(H21=AAeIA!$B$36,AAeIA!$A$31,IF(H21=AAeIA!$B$37,AAeIA!$A$31,IF(H21=AAeIA!$B$38,AAeIA!$A$31,IF(H21=AAeIA!$B$39,AAeIA!$A$31,IF(H21=AAeIA!$B$40,AAeIA!$A$40,IF(H21=AAeIA!$B$41,AAeIA!$A$40,IF(H21=AAeIA!$B$42,AAeIA!$A$42,IF(H21=AAeIA!$B$43,AAeIA!$A$43,IF(H21=AAeIA!$B$44,AAeIA!$A$43,IF(H21=AAeIA!$B$45,AAeIA!$A$43,0))))))))))))))))))))))))))))))))))))))))))))</f>
        <v>USO DE RECURSOS</v>
      </c>
      <c r="H21" s="69" t="s">
        <v>51</v>
      </c>
      <c r="I21" s="69" t="str">
        <f>VLOOKUP("*"&amp;H21&amp;"*",AAeIA!$B$1:$D$45,2,FALSE)</f>
        <v>Negativo</v>
      </c>
      <c r="J21" s="72" t="s">
        <v>368</v>
      </c>
      <c r="K21" s="73" t="s">
        <v>336</v>
      </c>
      <c r="L21" s="69" t="str">
        <f>VLOOKUP("*"&amp;H21&amp;"*",AAeIA!$B$1:$D$45,3,FALSE)</f>
        <v>Agotamiento_de_recursos_naturales</v>
      </c>
      <c r="M21" s="74">
        <v>3</v>
      </c>
      <c r="N21" s="74">
        <v>4</v>
      </c>
      <c r="O21" s="75" t="str">
        <f>VLOOKUP(M21&amp;" - "&amp;N21,'VALORACIÓN '!$C$4:$D$28,2,FALSE)</f>
        <v>Alto No Aceptable</v>
      </c>
      <c r="P21" s="72" t="s">
        <v>683</v>
      </c>
      <c r="Q21" s="72" t="s">
        <v>369</v>
      </c>
      <c r="R21" s="72" t="s">
        <v>393</v>
      </c>
      <c r="S21" s="72">
        <v>2</v>
      </c>
      <c r="T21" s="75" t="str">
        <f>VLOOKUP(S21&amp;" / "&amp;O21,'VALORACIÓN '!$C$39:$D$63,2,FALSE)</f>
        <v>Aceptable condicionado</v>
      </c>
      <c r="U21" s="76" t="str">
        <f>VLOOKUP("*"&amp;T21&amp;"*",'VALORACIÓN '!$O$3:$P$7,2,FALSE)</f>
        <v>BAJA</v>
      </c>
      <c r="V21" s="73" t="s">
        <v>340</v>
      </c>
      <c r="W21" s="72" t="s">
        <v>370</v>
      </c>
      <c r="X21" s="72" t="s">
        <v>319</v>
      </c>
    </row>
    <row r="22" spans="1:24" ht="256.5" x14ac:dyDescent="0.3">
      <c r="A22" s="98">
        <v>13</v>
      </c>
      <c r="B22" s="71" t="s">
        <v>490</v>
      </c>
      <c r="C22" s="72" t="s">
        <v>383</v>
      </c>
      <c r="D22" s="73"/>
      <c r="E22" s="73" t="s">
        <v>498</v>
      </c>
      <c r="F22" s="69" t="s">
        <v>384</v>
      </c>
      <c r="G22" s="70" t="str">
        <f>IF(H22=AAeIA!$B$2,AAeIA!$A$2,IF(H22=AAeIA!$B$3,AAeIA!$A$2,IF(H22=AAeIA!$B$4,AAeIA!$A$2,IF(H22=AAeIA!$B$5,AAeIA!$A$2,IF(H22=AAeIA!$B$6,AAeIA!$A$6,IF(H22=AAeIA!$B$7,AAeIA!$A$2,IF(H22=AAeIA!$B$8,AAeIA!$A$2,IF(H22=AAeIA!$B$9,AAeIA!$A$2,IF(H22=AAeIA!$B$10,AAeIA!$A$10,IF(H22=AAeIA!$B$11,AAeIA!$A$10,IF(H22=AAeIA!$B$12,AAeIA!$A$10,IF(H22=AAeIA!$B$13,AAeIA!$A$10,IF(H22=AAeIA!$B$14,AAeIA!$A$10,IF(H22=AAeIA!$B$15,AAeIA!$A$10,IF(H22=AAeIA!$B$16,AAeIA!$A$10,IF(H22=AAeIA!$B$17,AAeIA!$A$10,IF(H22=AAeIA!$B$18,AAeIA!$A$10,IF(H22=AAeIA!$B$19,AAeIA!$A$10,IF(H22=AAeIA!$B$20,AAeIA!$A$10,IF(H22=AAeIA!$B$21,AAeIA!$A$10,IF(H22=AAeIA!$B$22,AAeIA!$A$10,IF(H22=AAeIA!$B$23,AAeIA!$A$10,IF(H22=AAeIA!$B$24,AAeIA!$A$24,IF(H22=AAeIA!$B$25,AAeIA!$A$24,IF(H22=AAeIA!$B$26,AAeIA!$A$24,IF(H22=AAeIA!$B$27,AAeIA!$A$24,IF(H22=AAeIA!$B$28,AAeIA!$A$24,IF(H22=AAeIA!$B$29,AAeIA!$A$24,IF(H22=AAeIA!$B$30,AAeIA!$A$24,IF(H22=AAeIA!$B$31,AAeIA!$A$31,IF(H22=AAeIA!$B$32,AAeIA!$A$31,IF(H22=AAeIA!$B$33,AAeIA!$A$31,IF(H22=AAeIA!$B$34,AAeIA!$A$31,IF(H22=AAeIA!$B$35,AAeIA!$A$31,IF(H22=AAeIA!$B$36,AAeIA!$A$31,IF(H22=AAeIA!$B$37,AAeIA!$A$31,IF(H22=AAeIA!$B$38,AAeIA!$A$31,IF(H22=AAeIA!$B$39,AAeIA!$A$31,IF(H22=AAeIA!$B$40,AAeIA!$A$40,IF(H22=AAeIA!$B$41,AAeIA!$A$40,IF(H22=AAeIA!$B$42,AAeIA!$A$42,IF(H22=AAeIA!$B$43,AAeIA!$A$43,IF(H22=AAeIA!$B$44,AAeIA!$A$43,IF(H22=AAeIA!$B$45,AAeIA!$A$43,0))))))))))))))))))))))))))))))))))))))))))))</f>
        <v>SUELO</v>
      </c>
      <c r="H22" s="69" t="s">
        <v>64</v>
      </c>
      <c r="I22" s="69" t="str">
        <f>VLOOKUP("*"&amp;H22&amp;"*",AAeIA!$B$1:$D$45,2,FALSE)</f>
        <v>Negativo</v>
      </c>
      <c r="J22" s="72" t="s">
        <v>394</v>
      </c>
      <c r="K22" s="73" t="s">
        <v>336</v>
      </c>
      <c r="L22" s="69" t="str">
        <f>VLOOKUP("*"&amp;H22&amp;"*",AAeIA!$B$1:$D$45,3,FALSE)</f>
        <v>Contaminación_del_Agua_y/o_el_suelo_y/o_el_aire,_Daño_a_las_personas</v>
      </c>
      <c r="M22" s="74">
        <v>3</v>
      </c>
      <c r="N22" s="74">
        <v>3</v>
      </c>
      <c r="O22" s="75" t="str">
        <f>VLOOKUP(M22&amp;" - "&amp;N22,'VALORACIÓN '!$C$4:$D$28,2,FALSE)</f>
        <v>Medio Aceptable</v>
      </c>
      <c r="P22" s="72" t="s">
        <v>378</v>
      </c>
      <c r="Q22" s="72" t="s">
        <v>379</v>
      </c>
      <c r="R22" s="72" t="s">
        <v>381</v>
      </c>
      <c r="S22" s="72">
        <v>1</v>
      </c>
      <c r="T22" s="75" t="str">
        <f>VLOOKUP(S22&amp;" / "&amp;O22,'VALORACIÓN '!$C$39:$D$63,2,FALSE)</f>
        <v>Admisible</v>
      </c>
      <c r="U22" s="76" t="str">
        <f>VLOOKUP("*"&amp;T22&amp;"*",'VALORACIÓN '!$O$3:$P$7,2,FALSE)</f>
        <v>BAJA</v>
      </c>
      <c r="V22" s="73" t="s">
        <v>340</v>
      </c>
      <c r="W22" s="72" t="s">
        <v>827</v>
      </c>
      <c r="X22" s="72" t="s">
        <v>317</v>
      </c>
    </row>
    <row r="23" spans="1:24" ht="180" x14ac:dyDescent="0.3">
      <c r="A23" s="98">
        <v>14</v>
      </c>
      <c r="B23" s="71" t="s">
        <v>490</v>
      </c>
      <c r="C23" s="72" t="s">
        <v>383</v>
      </c>
      <c r="D23" s="73"/>
      <c r="E23" s="73" t="s">
        <v>498</v>
      </c>
      <c r="F23" s="69" t="s">
        <v>384</v>
      </c>
      <c r="G23" s="70" t="str">
        <f>IF(H23=AAeIA!$B$2,AAeIA!$A$2,IF(H23=AAeIA!$B$3,AAeIA!$A$2,IF(H23=AAeIA!$B$4,AAeIA!$A$2,IF(H23=AAeIA!$B$5,AAeIA!$A$2,IF(H23=AAeIA!$B$6,AAeIA!$A$6,IF(H23=AAeIA!$B$7,AAeIA!$A$2,IF(H23=AAeIA!$B$8,AAeIA!$A$2,IF(H23=AAeIA!$B$9,AAeIA!$A$2,IF(H23=AAeIA!$B$10,AAeIA!$A$10,IF(H23=AAeIA!$B$11,AAeIA!$A$10,IF(H23=AAeIA!$B$12,AAeIA!$A$10,IF(H23=AAeIA!$B$13,AAeIA!$A$10,IF(H23=AAeIA!$B$14,AAeIA!$A$10,IF(H23=AAeIA!$B$15,AAeIA!$A$10,IF(H23=AAeIA!$B$16,AAeIA!$A$10,IF(H23=AAeIA!$B$17,AAeIA!$A$10,IF(H23=AAeIA!$B$18,AAeIA!$A$10,IF(H23=AAeIA!$B$19,AAeIA!$A$10,IF(H23=AAeIA!$B$20,AAeIA!$A$10,IF(H23=AAeIA!$B$21,AAeIA!$A$10,IF(H23=AAeIA!$B$22,AAeIA!$A$10,IF(H23=AAeIA!$B$23,AAeIA!$A$10,IF(H23=AAeIA!$B$24,AAeIA!$A$24,IF(H23=AAeIA!$B$25,AAeIA!$A$24,IF(H23=AAeIA!$B$26,AAeIA!$A$24,IF(H23=AAeIA!$B$27,AAeIA!$A$24,IF(H23=AAeIA!$B$28,AAeIA!$A$24,IF(H23=AAeIA!$B$29,AAeIA!$A$24,IF(H23=AAeIA!$B$30,AAeIA!$A$24,IF(H23=AAeIA!$B$31,AAeIA!$A$31,IF(H23=AAeIA!$B$32,AAeIA!$A$31,IF(H23=AAeIA!$B$33,AAeIA!$A$31,IF(H23=AAeIA!$B$34,AAeIA!$A$31,IF(H23=AAeIA!$B$35,AAeIA!$A$31,IF(H23=AAeIA!$B$36,AAeIA!$A$31,IF(H23=AAeIA!$B$37,AAeIA!$A$31,IF(H23=AAeIA!$B$38,AAeIA!$A$31,IF(H23=AAeIA!$B$39,AAeIA!$A$31,IF(H23=AAeIA!$B$40,AAeIA!$A$40,IF(H23=AAeIA!$B$41,AAeIA!$A$40,IF(H23=AAeIA!$B$42,AAeIA!$A$42,IF(H23=AAeIA!$B$43,AAeIA!$A$43,IF(H23=AAeIA!$B$44,AAeIA!$A$43,IF(H23=AAeIA!$B$45,AAeIA!$A$43,0))))))))))))))))))))))))))))))))))))))))))))</f>
        <v>SUELO</v>
      </c>
      <c r="H23" s="69" t="s">
        <v>59</v>
      </c>
      <c r="I23" s="69" t="str">
        <f>VLOOKUP("*"&amp;H23&amp;"*",AAeIA!$B$1:$D$45,2,FALSE)</f>
        <v>Positivo</v>
      </c>
      <c r="J23" s="72" t="s">
        <v>395</v>
      </c>
      <c r="K23" s="73" t="s">
        <v>336</v>
      </c>
      <c r="L23" s="69" t="str">
        <f>VLOOKUP("*"&amp;H23&amp;"*",AAeIA!$B$1:$D$45,3,FALSE)</f>
        <v>Disminución_de_residuos_a_tratar</v>
      </c>
      <c r="M23" s="74">
        <v>2</v>
      </c>
      <c r="N23" s="74">
        <v>2</v>
      </c>
      <c r="O23" s="75" t="str">
        <f>VLOOKUP(M23&amp;" - "&amp;N23,'VALORACIÓN '!$C$4:$D$28,2,FALSE)</f>
        <v>Mínimo Aceptable</v>
      </c>
      <c r="P23" s="72" t="s">
        <v>378</v>
      </c>
      <c r="Q23" s="72" t="s">
        <v>379</v>
      </c>
      <c r="R23" s="72" t="s">
        <v>481</v>
      </c>
      <c r="S23" s="72">
        <v>2</v>
      </c>
      <c r="T23" s="75" t="str">
        <f>VLOOKUP(S23&amp;" / "&amp;O23,'VALORACIÓN '!$C$39:$D$63,2,FALSE)</f>
        <v>Admisible</v>
      </c>
      <c r="U23" s="76" t="str">
        <f>VLOOKUP("*"&amp;T23&amp;"*",'VALORACIÓN '!$O$3:$P$7,2,FALSE)</f>
        <v>BAJA</v>
      </c>
      <c r="V23" s="73" t="s">
        <v>340</v>
      </c>
      <c r="W23" s="72" t="s">
        <v>396</v>
      </c>
      <c r="X23" s="72" t="s">
        <v>317</v>
      </c>
    </row>
    <row r="24" spans="1:24" ht="390.75" x14ac:dyDescent="0.3">
      <c r="A24" s="98">
        <v>15</v>
      </c>
      <c r="B24" s="71" t="s">
        <v>330</v>
      </c>
      <c r="C24" s="72" t="s">
        <v>397</v>
      </c>
      <c r="D24" s="73" t="s">
        <v>496</v>
      </c>
      <c r="E24" s="73" t="s">
        <v>498</v>
      </c>
      <c r="F24" s="69" t="s">
        <v>398</v>
      </c>
      <c r="G24" s="70" t="str">
        <f>IF(H24=AAeIA!$B$2,AAeIA!$A$2,IF(H24=AAeIA!$B$3,AAeIA!$A$2,IF(H24=AAeIA!$B$4,AAeIA!$A$2,IF(H24=AAeIA!$B$5,AAeIA!$A$2,IF(H24=AAeIA!$B$6,AAeIA!$A$6,IF(H24=AAeIA!$B$7,AAeIA!$A$2,IF(H24=AAeIA!$B$8,AAeIA!$A$2,IF(H24=AAeIA!$B$9,AAeIA!$A$2,IF(H24=AAeIA!$B$10,AAeIA!$A$10,IF(H24=AAeIA!$B$11,AAeIA!$A$10,IF(H24=AAeIA!$B$12,AAeIA!$A$10,IF(H24=AAeIA!$B$13,AAeIA!$A$10,IF(H24=AAeIA!$B$14,AAeIA!$A$10,IF(H24=AAeIA!$B$15,AAeIA!$A$10,IF(H24=AAeIA!$B$16,AAeIA!$A$10,IF(H24=AAeIA!$B$17,AAeIA!$A$10,IF(H24=AAeIA!$B$18,AAeIA!$A$10,IF(H24=AAeIA!$B$19,AAeIA!$A$10,IF(H24=AAeIA!$B$20,AAeIA!$A$10,IF(H24=AAeIA!$B$21,AAeIA!$A$10,IF(H24=AAeIA!$B$22,AAeIA!$A$10,IF(H24=AAeIA!$B$23,AAeIA!$A$10,IF(H24=AAeIA!$B$24,AAeIA!$A$24,IF(H24=AAeIA!$B$25,AAeIA!$A$24,IF(H24=AAeIA!$B$26,AAeIA!$A$24,IF(H24=AAeIA!$B$27,AAeIA!$A$24,IF(H24=AAeIA!$B$28,AAeIA!$A$24,IF(H24=AAeIA!$B$29,AAeIA!$A$24,IF(H24=AAeIA!$B$30,AAeIA!$A$24,IF(H24=AAeIA!$B$31,AAeIA!$A$31,IF(H24=AAeIA!$B$32,AAeIA!$A$31,IF(H24=AAeIA!$B$33,AAeIA!$A$31,IF(H24=AAeIA!$B$34,AAeIA!$A$31,IF(H24=AAeIA!$B$35,AAeIA!$A$31,IF(H24=AAeIA!$B$36,AAeIA!$A$31,IF(H24=AAeIA!$B$37,AAeIA!$A$31,IF(H24=AAeIA!$B$38,AAeIA!$A$31,IF(H24=AAeIA!$B$39,AAeIA!$A$31,IF(H24=AAeIA!$B$40,AAeIA!$A$40,IF(H24=AAeIA!$B$41,AAeIA!$A$40,IF(H24=AAeIA!$B$42,AAeIA!$A$42,IF(H24=AAeIA!$B$43,AAeIA!$A$43,IF(H24=AAeIA!$B$44,AAeIA!$A$43,IF(H24=AAeIA!$B$45,AAeIA!$A$43,0))))))))))))))))))))))))))))))))))))))))))))</f>
        <v>USO DE RECURSOS</v>
      </c>
      <c r="H24" s="69" t="s">
        <v>51</v>
      </c>
      <c r="I24" s="69" t="str">
        <f>VLOOKUP("*"&amp;H24&amp;"*",AAeIA!$B$1:$D$45,2,FALSE)</f>
        <v>Negativo</v>
      </c>
      <c r="J24" s="72" t="s">
        <v>399</v>
      </c>
      <c r="K24" s="73" t="s">
        <v>336</v>
      </c>
      <c r="L24" s="69" t="str">
        <f>VLOOKUP("*"&amp;H24&amp;"*",AAeIA!$B$1:$D$45,3,FALSE)</f>
        <v>Agotamiento_de_recursos_naturales</v>
      </c>
      <c r="M24" s="74">
        <v>3</v>
      </c>
      <c r="N24" s="74">
        <v>4</v>
      </c>
      <c r="O24" s="75" t="str">
        <f>VLOOKUP(M24&amp;" - "&amp;N24,'VALORACIÓN '!$C$4:$D$28,2,FALSE)</f>
        <v>Alto No Aceptable</v>
      </c>
      <c r="P24" s="72" t="s">
        <v>683</v>
      </c>
      <c r="Q24" s="72" t="s">
        <v>369</v>
      </c>
      <c r="R24" s="72" t="s">
        <v>400</v>
      </c>
      <c r="S24" s="72">
        <v>2</v>
      </c>
      <c r="T24" s="75" t="str">
        <f>VLOOKUP(S24&amp;" / "&amp;O24,'VALORACIÓN '!$C$39:$D$63,2,FALSE)</f>
        <v>Aceptable condicionado</v>
      </c>
      <c r="U24" s="76" t="str">
        <f>VLOOKUP("*"&amp;T24&amp;"*",'VALORACIÓN '!$O$3:$P$7,2,FALSE)</f>
        <v>BAJA</v>
      </c>
      <c r="V24" s="73" t="s">
        <v>340</v>
      </c>
      <c r="W24" s="72" t="s">
        <v>401</v>
      </c>
      <c r="X24" s="72" t="s">
        <v>319</v>
      </c>
    </row>
    <row r="25" spans="1:24" ht="390.75" x14ac:dyDescent="0.3">
      <c r="A25" s="98">
        <v>16</v>
      </c>
      <c r="B25" s="71" t="s">
        <v>330</v>
      </c>
      <c r="C25" s="72" t="s">
        <v>397</v>
      </c>
      <c r="D25" s="73" t="s">
        <v>496</v>
      </c>
      <c r="E25" s="73" t="s">
        <v>498</v>
      </c>
      <c r="F25" s="69" t="s">
        <v>398</v>
      </c>
      <c r="G25" s="70" t="str">
        <f>IF(H25=AAeIA!$B$2,AAeIA!$A$2,IF(H25=AAeIA!$B$3,AAeIA!$A$2,IF(H25=AAeIA!$B$4,AAeIA!$A$2,IF(H25=AAeIA!$B$5,AAeIA!$A$2,IF(H25=AAeIA!$B$6,AAeIA!$A$6,IF(H25=AAeIA!$B$7,AAeIA!$A$2,IF(H25=AAeIA!$B$8,AAeIA!$A$2,IF(H25=AAeIA!$B$9,AAeIA!$A$2,IF(H25=AAeIA!$B$10,AAeIA!$A$10,IF(H25=AAeIA!$B$11,AAeIA!$A$10,IF(H25=AAeIA!$B$12,AAeIA!$A$10,IF(H25=AAeIA!$B$13,AAeIA!$A$10,IF(H25=AAeIA!$B$14,AAeIA!$A$10,IF(H25=AAeIA!$B$15,AAeIA!$A$10,IF(H25=AAeIA!$B$16,AAeIA!$A$10,IF(H25=AAeIA!$B$17,AAeIA!$A$10,IF(H25=AAeIA!$B$18,AAeIA!$A$10,IF(H25=AAeIA!$B$19,AAeIA!$A$10,IF(H25=AAeIA!$B$20,AAeIA!$A$10,IF(H25=AAeIA!$B$21,AAeIA!$A$10,IF(H25=AAeIA!$B$22,AAeIA!$A$10,IF(H25=AAeIA!$B$23,AAeIA!$A$10,IF(H25=AAeIA!$B$24,AAeIA!$A$24,IF(H25=AAeIA!$B$25,AAeIA!$A$24,IF(H25=AAeIA!$B$26,AAeIA!$A$24,IF(H25=AAeIA!$B$27,AAeIA!$A$24,IF(H25=AAeIA!$B$28,AAeIA!$A$24,IF(H25=AAeIA!$B$29,AAeIA!$A$24,IF(H25=AAeIA!$B$30,AAeIA!$A$24,IF(H25=AAeIA!$B$31,AAeIA!$A$31,IF(H25=AAeIA!$B$32,AAeIA!$A$31,IF(H25=AAeIA!$B$33,AAeIA!$A$31,IF(H25=AAeIA!$B$34,AAeIA!$A$31,IF(H25=AAeIA!$B$35,AAeIA!$A$31,IF(H25=AAeIA!$B$36,AAeIA!$A$31,IF(H25=AAeIA!$B$37,AAeIA!$A$31,IF(H25=AAeIA!$B$38,AAeIA!$A$31,IF(H25=AAeIA!$B$39,AAeIA!$A$31,IF(H25=AAeIA!$B$40,AAeIA!$A$40,IF(H25=AAeIA!$B$41,AAeIA!$A$40,IF(H25=AAeIA!$B$42,AAeIA!$A$42,IF(H25=AAeIA!$B$43,AAeIA!$A$43,IF(H25=AAeIA!$B$44,AAeIA!$A$43,IF(H25=AAeIA!$B$45,AAeIA!$A$43,0))))))))))))))))))))))))))))))))))))))))))))</f>
        <v>USO DE RECURSOS</v>
      </c>
      <c r="H25" s="69" t="s">
        <v>46</v>
      </c>
      <c r="I25" s="69" t="str">
        <f>VLOOKUP("*"&amp;H25&amp;"*",AAeIA!$B$1:$D$45,2,FALSE)</f>
        <v>Negativo</v>
      </c>
      <c r="J25" s="72" t="s">
        <v>385</v>
      </c>
      <c r="K25" s="73" t="s">
        <v>336</v>
      </c>
      <c r="L25" s="69" t="str">
        <f>VLOOKUP("*"&amp;H25&amp;"*",AAeIA!$B$1:$D$45,3,FALSE)</f>
        <v>Agotamiento_de_recursos_naturales</v>
      </c>
      <c r="M25" s="74">
        <v>5</v>
      </c>
      <c r="N25" s="74">
        <v>4</v>
      </c>
      <c r="O25" s="75" t="str">
        <f>VLOOKUP(M25&amp;" - "&amp;N25,'VALORACIÓN '!$C$4:$D$28,2,FALSE)</f>
        <v>Muy Alto Inaceptable</v>
      </c>
      <c r="P25" s="72" t="s">
        <v>403</v>
      </c>
      <c r="Q25" s="72" t="s">
        <v>402</v>
      </c>
      <c r="R25" s="72" t="s">
        <v>404</v>
      </c>
      <c r="S25" s="72">
        <v>3</v>
      </c>
      <c r="T25" s="75" t="str">
        <f>VLOOKUP(S25&amp;" / "&amp;O25,'VALORACIÓN '!$C$39:$D$63,2,FALSE)</f>
        <v>Alto no aceptable</v>
      </c>
      <c r="U25" s="76" t="str">
        <f>VLOOKUP("*"&amp;T25&amp;"*",'VALORACIÓN '!$O$3:$P$7,2,FALSE)</f>
        <v xml:space="preserve">MEDIA </v>
      </c>
      <c r="V25" s="73" t="s">
        <v>340</v>
      </c>
      <c r="W25" s="72" t="s">
        <v>389</v>
      </c>
      <c r="X25" s="72" t="s">
        <v>320</v>
      </c>
    </row>
    <row r="26" spans="1:24" ht="390.75" x14ac:dyDescent="0.3">
      <c r="A26" s="98">
        <v>17</v>
      </c>
      <c r="B26" s="71" t="s">
        <v>330</v>
      </c>
      <c r="C26" s="72" t="s">
        <v>397</v>
      </c>
      <c r="D26" s="73" t="s">
        <v>496</v>
      </c>
      <c r="E26" s="73" t="s">
        <v>498</v>
      </c>
      <c r="F26" s="69" t="s">
        <v>398</v>
      </c>
      <c r="G26" s="70" t="str">
        <f>IF(H26=AAeIA!$B$2,AAeIA!$A$2,IF(H26=AAeIA!$B$3,AAeIA!$A$2,IF(H26=AAeIA!$B$4,AAeIA!$A$2,IF(H26=AAeIA!$B$5,AAeIA!$A$2,IF(H26=AAeIA!$B$6,AAeIA!$A$6,IF(H26=AAeIA!$B$7,AAeIA!$A$2,IF(H26=AAeIA!$B$8,AAeIA!$A$2,IF(H26=AAeIA!$B$9,AAeIA!$A$2,IF(H26=AAeIA!$B$10,AAeIA!$A$10,IF(H26=AAeIA!$B$11,AAeIA!$A$10,IF(H26=AAeIA!$B$12,AAeIA!$A$10,IF(H26=AAeIA!$B$13,AAeIA!$A$10,IF(H26=AAeIA!$B$14,AAeIA!$A$10,IF(H26=AAeIA!$B$15,AAeIA!$A$10,IF(H26=AAeIA!$B$16,AAeIA!$A$10,IF(H26=AAeIA!$B$17,AAeIA!$A$10,IF(H26=AAeIA!$B$18,AAeIA!$A$10,IF(H26=AAeIA!$B$19,AAeIA!$A$10,IF(H26=AAeIA!$B$20,AAeIA!$A$10,IF(H26=AAeIA!$B$21,AAeIA!$A$10,IF(H26=AAeIA!$B$22,AAeIA!$A$10,IF(H26=AAeIA!$B$23,AAeIA!$A$10,IF(H26=AAeIA!$B$24,AAeIA!$A$24,IF(H26=AAeIA!$B$25,AAeIA!$A$24,IF(H26=AAeIA!$B$26,AAeIA!$A$24,IF(H26=AAeIA!$B$27,AAeIA!$A$24,IF(H26=AAeIA!$B$28,AAeIA!$A$24,IF(H26=AAeIA!$B$29,AAeIA!$A$24,IF(H26=AAeIA!$B$30,AAeIA!$A$24,IF(H26=AAeIA!$B$31,AAeIA!$A$31,IF(H26=AAeIA!$B$32,AAeIA!$A$31,IF(H26=AAeIA!$B$33,AAeIA!$A$31,IF(H26=AAeIA!$B$34,AAeIA!$A$31,IF(H26=AAeIA!$B$35,AAeIA!$A$31,IF(H26=AAeIA!$B$36,AAeIA!$A$31,IF(H26=AAeIA!$B$37,AAeIA!$A$31,IF(H26=AAeIA!$B$38,AAeIA!$A$31,IF(H26=AAeIA!$B$39,AAeIA!$A$31,IF(H26=AAeIA!$B$40,AAeIA!$A$40,IF(H26=AAeIA!$B$41,AAeIA!$A$40,IF(H26=AAeIA!$B$42,AAeIA!$A$42,IF(H26=AAeIA!$B$43,AAeIA!$A$43,IF(H26=AAeIA!$B$44,AAeIA!$A$43,IF(H26=AAeIA!$B$45,AAeIA!$A$43,0))))))))))))))))))))))))))))))))))))))))))))</f>
        <v>USO DE RECURSOS</v>
      </c>
      <c r="H26" s="69" t="s">
        <v>49</v>
      </c>
      <c r="I26" s="69" t="str">
        <f>VLOOKUP("*"&amp;H26&amp;"*",AAeIA!$B$1:$D$45,2,FALSE)</f>
        <v>Negativo</v>
      </c>
      <c r="J26" s="72" t="s">
        <v>405</v>
      </c>
      <c r="K26" s="73" t="s">
        <v>336</v>
      </c>
      <c r="L26" s="69" t="str">
        <f>VLOOKUP("*"&amp;H26&amp;"*",AAeIA!$B$1:$D$45,3,FALSE)</f>
        <v>Agotamiento_de_recursos_naturales</v>
      </c>
      <c r="M26" s="74">
        <v>4</v>
      </c>
      <c r="N26" s="74">
        <v>3</v>
      </c>
      <c r="O26" s="75" t="str">
        <f>VLOOKUP(M26&amp;" - "&amp;N26,'VALORACIÓN '!$C$4:$D$28,2,FALSE)</f>
        <v>Alto No Aceptable</v>
      </c>
      <c r="P26" s="72"/>
      <c r="Q26" s="72" t="s">
        <v>406</v>
      </c>
      <c r="R26" s="72" t="s">
        <v>374</v>
      </c>
      <c r="S26" s="72">
        <v>2</v>
      </c>
      <c r="T26" s="75" t="str">
        <f>VLOOKUP(S26&amp;" / "&amp;O26,'VALORACIÓN '!$C$39:$D$63,2,FALSE)</f>
        <v>Aceptable condicionado</v>
      </c>
      <c r="U26" s="76" t="str">
        <f>VLOOKUP("*"&amp;T26&amp;"*",'VALORACIÓN '!$O$3:$P$7,2,FALSE)</f>
        <v>BAJA</v>
      </c>
      <c r="V26" s="73" t="s">
        <v>346</v>
      </c>
      <c r="W26" s="72" t="s">
        <v>407</v>
      </c>
      <c r="X26" s="77" t="s">
        <v>317</v>
      </c>
    </row>
    <row r="27" spans="1:24" ht="390.75" x14ac:dyDescent="0.3">
      <c r="A27" s="98">
        <v>18</v>
      </c>
      <c r="B27" s="71" t="s">
        <v>330</v>
      </c>
      <c r="C27" s="72" t="s">
        <v>397</v>
      </c>
      <c r="D27" s="73" t="s">
        <v>496</v>
      </c>
      <c r="E27" s="73" t="s">
        <v>498</v>
      </c>
      <c r="F27" s="69" t="s">
        <v>398</v>
      </c>
      <c r="G27" s="70" t="str">
        <f>IF(H27=AAeIA!$B$2,AAeIA!$A$2,IF(H27=AAeIA!$B$3,AAeIA!$A$2,IF(H27=AAeIA!$B$4,AAeIA!$A$2,IF(H27=AAeIA!$B$5,AAeIA!$A$2,IF(H27=AAeIA!$B$6,AAeIA!$A$6,IF(H27=AAeIA!$B$7,AAeIA!$A$2,IF(H27=AAeIA!$B$8,AAeIA!$A$2,IF(H27=AAeIA!$B$9,AAeIA!$A$2,IF(H27=AAeIA!$B$10,AAeIA!$A$10,IF(H27=AAeIA!$B$11,AAeIA!$A$10,IF(H27=AAeIA!$B$12,AAeIA!$A$10,IF(H27=AAeIA!$B$13,AAeIA!$A$10,IF(H27=AAeIA!$B$14,AAeIA!$A$10,IF(H27=AAeIA!$B$15,AAeIA!$A$10,IF(H27=AAeIA!$B$16,AAeIA!$A$10,IF(H27=AAeIA!$B$17,AAeIA!$A$10,IF(H27=AAeIA!$B$18,AAeIA!$A$10,IF(H27=AAeIA!$B$19,AAeIA!$A$10,IF(H27=AAeIA!$B$20,AAeIA!$A$10,IF(H27=AAeIA!$B$21,AAeIA!$A$10,IF(H27=AAeIA!$B$22,AAeIA!$A$10,IF(H27=AAeIA!$B$23,AAeIA!$A$10,IF(H27=AAeIA!$B$24,AAeIA!$A$24,IF(H27=AAeIA!$B$25,AAeIA!$A$24,IF(H27=AAeIA!$B$26,AAeIA!$A$24,IF(H27=AAeIA!$B$27,AAeIA!$A$24,IF(H27=AAeIA!$B$28,AAeIA!$A$24,IF(H27=AAeIA!$B$29,AAeIA!$A$24,IF(H27=AAeIA!$B$30,AAeIA!$A$24,IF(H27=AAeIA!$B$31,AAeIA!$A$31,IF(H27=AAeIA!$B$32,AAeIA!$A$31,IF(H27=AAeIA!$B$33,AAeIA!$A$31,IF(H27=AAeIA!$B$34,AAeIA!$A$31,IF(H27=AAeIA!$B$35,AAeIA!$A$31,IF(H27=AAeIA!$B$36,AAeIA!$A$31,IF(H27=AAeIA!$B$37,AAeIA!$A$31,IF(H27=AAeIA!$B$38,AAeIA!$A$31,IF(H27=AAeIA!$B$39,AAeIA!$A$31,IF(H27=AAeIA!$B$40,AAeIA!$A$40,IF(H27=AAeIA!$B$41,AAeIA!$A$40,IF(H27=AAeIA!$B$42,AAeIA!$A$42,IF(H27=AAeIA!$B$43,AAeIA!$A$43,IF(H27=AAeIA!$B$44,AAeIA!$A$43,IF(H27=AAeIA!$B$45,AAeIA!$A$43,0))))))))))))))))))))))))))))))))))))))))))))</f>
        <v>SUELO</v>
      </c>
      <c r="H27" s="69" t="s">
        <v>59</v>
      </c>
      <c r="I27" s="69" t="str">
        <f>VLOOKUP("*"&amp;H27&amp;"*",AAeIA!$B$1:$D$45,2,FALSE)</f>
        <v>Positivo</v>
      </c>
      <c r="J27" s="72" t="s">
        <v>408</v>
      </c>
      <c r="K27" s="73" t="s">
        <v>336</v>
      </c>
      <c r="L27" s="69" t="str">
        <f>VLOOKUP("*"&amp;H27&amp;"*",AAeIA!$B$1:$D$45,3,FALSE)</f>
        <v>Disminución_de_residuos_a_tratar</v>
      </c>
      <c r="M27" s="74">
        <v>2</v>
      </c>
      <c r="N27" s="74">
        <v>2</v>
      </c>
      <c r="O27" s="75" t="str">
        <f>VLOOKUP(M27&amp;" - "&amp;N27,'VALORACIÓN '!$C$4:$D$28,2,FALSE)</f>
        <v>Mínimo Aceptable</v>
      </c>
      <c r="P27" s="72" t="s">
        <v>378</v>
      </c>
      <c r="Q27" s="72" t="s">
        <v>379</v>
      </c>
      <c r="R27" s="72" t="s">
        <v>382</v>
      </c>
      <c r="S27" s="72">
        <v>2</v>
      </c>
      <c r="T27" s="75" t="str">
        <f>VLOOKUP(S27&amp;" / "&amp;O27,'VALORACIÓN '!$C$39:$D$63,2,FALSE)</f>
        <v>Admisible</v>
      </c>
      <c r="U27" s="76" t="str">
        <f>VLOOKUP("*"&amp;T27&amp;"*",'VALORACIÓN '!$O$3:$P$7,2,FALSE)</f>
        <v>BAJA</v>
      </c>
      <c r="V27" s="73" t="s">
        <v>340</v>
      </c>
      <c r="W27" s="72" t="s">
        <v>396</v>
      </c>
      <c r="X27" s="72" t="s">
        <v>317</v>
      </c>
    </row>
    <row r="28" spans="1:24" ht="390.75" x14ac:dyDescent="0.3">
      <c r="A28" s="98">
        <v>19</v>
      </c>
      <c r="B28" s="71" t="s">
        <v>330</v>
      </c>
      <c r="C28" s="72" t="s">
        <v>397</v>
      </c>
      <c r="D28" s="73" t="s">
        <v>496</v>
      </c>
      <c r="E28" s="73" t="s">
        <v>498</v>
      </c>
      <c r="F28" s="69" t="s">
        <v>398</v>
      </c>
      <c r="G28" s="70" t="str">
        <f>IF(H28=AAeIA!$B$2,AAeIA!$A$2,IF(H28=AAeIA!$B$3,AAeIA!$A$2,IF(H28=AAeIA!$B$4,AAeIA!$A$2,IF(H28=AAeIA!$B$5,AAeIA!$A$2,IF(H28=AAeIA!$B$6,AAeIA!$A$6,IF(H28=AAeIA!$B$7,AAeIA!$A$2,IF(H28=AAeIA!$B$8,AAeIA!$A$2,IF(H28=AAeIA!$B$9,AAeIA!$A$2,IF(H28=AAeIA!$B$10,AAeIA!$A$10,IF(H28=AAeIA!$B$11,AAeIA!$A$10,IF(H28=AAeIA!$B$12,AAeIA!$A$10,IF(H28=AAeIA!$B$13,AAeIA!$A$10,IF(H28=AAeIA!$B$14,AAeIA!$A$10,IF(H28=AAeIA!$B$15,AAeIA!$A$10,IF(H28=AAeIA!$B$16,AAeIA!$A$10,IF(H28=AAeIA!$B$17,AAeIA!$A$10,IF(H28=AAeIA!$B$18,AAeIA!$A$10,IF(H28=AAeIA!$B$19,AAeIA!$A$10,IF(H28=AAeIA!$B$20,AAeIA!$A$10,IF(H28=AAeIA!$B$21,AAeIA!$A$10,IF(H28=AAeIA!$B$22,AAeIA!$A$10,IF(H28=AAeIA!$B$23,AAeIA!$A$10,IF(H28=AAeIA!$B$24,AAeIA!$A$24,IF(H28=AAeIA!$B$25,AAeIA!$A$24,IF(H28=AAeIA!$B$26,AAeIA!$A$24,IF(H28=AAeIA!$B$27,AAeIA!$A$24,IF(H28=AAeIA!$B$28,AAeIA!$A$24,IF(H28=AAeIA!$B$29,AAeIA!$A$24,IF(H28=AAeIA!$B$30,AAeIA!$A$24,IF(H28=AAeIA!$B$31,AAeIA!$A$31,IF(H28=AAeIA!$B$32,AAeIA!$A$31,IF(H28=AAeIA!$B$33,AAeIA!$A$31,IF(H28=AAeIA!$B$34,AAeIA!$A$31,IF(H28=AAeIA!$B$35,AAeIA!$A$31,IF(H28=AAeIA!$B$36,AAeIA!$A$31,IF(H28=AAeIA!$B$37,AAeIA!$A$31,IF(H28=AAeIA!$B$38,AAeIA!$A$31,IF(H28=AAeIA!$B$39,AAeIA!$A$31,IF(H28=AAeIA!$B$40,AAeIA!$A$40,IF(H28=AAeIA!$B$41,AAeIA!$A$40,IF(H28=AAeIA!$B$42,AAeIA!$A$42,IF(H28=AAeIA!$B$43,AAeIA!$A$43,IF(H28=AAeIA!$B$44,AAeIA!$A$43,IF(H28=AAeIA!$B$45,AAeIA!$A$43,0))))))))))))))))))))))))))))))))))))))))))))</f>
        <v>SUELO</v>
      </c>
      <c r="H28" s="69" t="s">
        <v>64</v>
      </c>
      <c r="I28" s="69" t="str">
        <f>VLOOKUP("*"&amp;H28&amp;"*",AAeIA!$B$1:$D$45,2,FALSE)</f>
        <v>Negativo</v>
      </c>
      <c r="J28" s="72" t="s">
        <v>409</v>
      </c>
      <c r="K28" s="73" t="s">
        <v>336</v>
      </c>
      <c r="L28" s="69" t="str">
        <f>VLOOKUP("*"&amp;H28&amp;"*",AAeIA!$B$1:$D$45,3,FALSE)</f>
        <v>Contaminación_del_Agua_y/o_el_suelo_y/o_el_aire,_Daño_a_las_personas</v>
      </c>
      <c r="M28" s="74">
        <v>3</v>
      </c>
      <c r="N28" s="74">
        <v>3</v>
      </c>
      <c r="O28" s="75" t="str">
        <f>VLOOKUP(M28&amp;" - "&amp;N28,'VALORACIÓN '!$C$4:$D$28,2,FALSE)</f>
        <v>Medio Aceptable</v>
      </c>
      <c r="P28" s="72" t="s">
        <v>378</v>
      </c>
      <c r="Q28" s="72" t="s">
        <v>379</v>
      </c>
      <c r="R28" s="72" t="s">
        <v>410</v>
      </c>
      <c r="S28" s="72">
        <v>1</v>
      </c>
      <c r="T28" s="75" t="str">
        <f>VLOOKUP(S28&amp;" / "&amp;O28,'VALORACIÓN '!$C$39:$D$63,2,FALSE)</f>
        <v>Admisible</v>
      </c>
      <c r="U28" s="76" t="str">
        <f>VLOOKUP("*"&amp;T28&amp;"*",'VALORACIÓN '!$O$3:$P$7,2,FALSE)</f>
        <v>BAJA</v>
      </c>
      <c r="V28" s="73" t="s">
        <v>340</v>
      </c>
      <c r="W28" s="72" t="s">
        <v>827</v>
      </c>
      <c r="X28" s="72" t="s">
        <v>317</v>
      </c>
    </row>
    <row r="29" spans="1:24" ht="390.75" x14ac:dyDescent="0.3">
      <c r="A29" s="98">
        <v>20</v>
      </c>
      <c r="B29" s="71" t="s">
        <v>330</v>
      </c>
      <c r="C29" s="72" t="s">
        <v>397</v>
      </c>
      <c r="D29" s="73" t="s">
        <v>496</v>
      </c>
      <c r="E29" s="73" t="s">
        <v>498</v>
      </c>
      <c r="F29" s="69" t="s">
        <v>398</v>
      </c>
      <c r="G29" s="70" t="str">
        <f>IF(H29=AAeIA!$B$2,AAeIA!$A$2,IF(H29=AAeIA!$B$3,AAeIA!$A$2,IF(H29=AAeIA!$B$4,AAeIA!$A$2,IF(H29=AAeIA!$B$5,AAeIA!$A$2,IF(H29=AAeIA!$B$6,AAeIA!$A$6,IF(H29=AAeIA!$B$7,AAeIA!$A$2,IF(H29=AAeIA!$B$8,AAeIA!$A$2,IF(H29=AAeIA!$B$9,AAeIA!$A$2,IF(H29=AAeIA!$B$10,AAeIA!$A$10,IF(H29=AAeIA!$B$11,AAeIA!$A$10,IF(H29=AAeIA!$B$12,AAeIA!$A$10,IF(H29=AAeIA!$B$13,AAeIA!$A$10,IF(H29=AAeIA!$B$14,AAeIA!$A$10,IF(H29=AAeIA!$B$15,AAeIA!$A$10,IF(H29=AAeIA!$B$16,AAeIA!$A$10,IF(H29=AAeIA!$B$17,AAeIA!$A$10,IF(H29=AAeIA!$B$18,AAeIA!$A$10,IF(H29=AAeIA!$B$19,AAeIA!$A$10,IF(H29=AAeIA!$B$20,AAeIA!$A$10,IF(H29=AAeIA!$B$21,AAeIA!$A$10,IF(H29=AAeIA!$B$22,AAeIA!$A$10,IF(H29=AAeIA!$B$23,AAeIA!$A$10,IF(H29=AAeIA!$B$24,AAeIA!$A$24,IF(H29=AAeIA!$B$25,AAeIA!$A$24,IF(H29=AAeIA!$B$26,AAeIA!$A$24,IF(H29=AAeIA!$B$27,AAeIA!$A$24,IF(H29=AAeIA!$B$28,AAeIA!$A$24,IF(H29=AAeIA!$B$29,AAeIA!$A$24,IF(H29=AAeIA!$B$30,AAeIA!$A$24,IF(H29=AAeIA!$B$31,AAeIA!$A$31,IF(H29=AAeIA!$B$32,AAeIA!$A$31,IF(H29=AAeIA!$B$33,AAeIA!$A$31,IF(H29=AAeIA!$B$34,AAeIA!$A$31,IF(H29=AAeIA!$B$35,AAeIA!$A$31,IF(H29=AAeIA!$B$36,AAeIA!$A$31,IF(H29=AAeIA!$B$37,AAeIA!$A$31,IF(H29=AAeIA!$B$38,AAeIA!$A$31,IF(H29=AAeIA!$B$39,AAeIA!$A$31,IF(H29=AAeIA!$B$40,AAeIA!$A$40,IF(H29=AAeIA!$B$41,AAeIA!$A$40,IF(H29=AAeIA!$B$42,AAeIA!$A$42,IF(H29=AAeIA!$B$43,AAeIA!$A$43,IF(H29=AAeIA!$B$44,AAeIA!$A$43,IF(H29=AAeIA!$B$45,AAeIA!$A$43,0))))))))))))))))))))))))))))))))))))))))))))</f>
        <v>USO DE RECURSOS</v>
      </c>
      <c r="H29" s="69" t="s">
        <v>55</v>
      </c>
      <c r="I29" s="69" t="str">
        <f>VLOOKUP("*"&amp;H29&amp;"*",AAeIA!$B$1:$D$45,2,FALSE)</f>
        <v>Negativo</v>
      </c>
      <c r="J29" s="72" t="s">
        <v>411</v>
      </c>
      <c r="K29" s="73" t="s">
        <v>336</v>
      </c>
      <c r="L29" s="69" t="str">
        <f>VLOOKUP("*"&amp;H29&amp;"*",AAeIA!$B$1:$D$45,3,FALSE)</f>
        <v>Afectación_del_suelo,_afectación_del_agua_o_afectación_al_personal</v>
      </c>
      <c r="M29" s="74">
        <v>4</v>
      </c>
      <c r="N29" s="74">
        <v>3</v>
      </c>
      <c r="O29" s="75" t="str">
        <f>VLOOKUP(M29&amp;" - "&amp;N29,'VALORACIÓN '!$C$4:$D$28,2,FALSE)</f>
        <v>Alto No Aceptable</v>
      </c>
      <c r="P29" s="72"/>
      <c r="Q29" s="72" t="s">
        <v>412</v>
      </c>
      <c r="R29" s="72" t="s">
        <v>413</v>
      </c>
      <c r="S29" s="72">
        <v>2</v>
      </c>
      <c r="T29" s="75" t="str">
        <f>VLOOKUP(S29&amp;" / "&amp;O29,'VALORACIÓN '!$C$39:$D$63,2,FALSE)</f>
        <v>Aceptable condicionado</v>
      </c>
      <c r="U29" s="76" t="str">
        <f>VLOOKUP("*"&amp;T29&amp;"*",'VALORACIÓN '!$O$3:$P$7,2,FALSE)</f>
        <v>BAJA</v>
      </c>
      <c r="V29" s="73" t="s">
        <v>347</v>
      </c>
      <c r="W29" s="72" t="s">
        <v>414</v>
      </c>
      <c r="X29" s="72" t="s">
        <v>342</v>
      </c>
    </row>
    <row r="30" spans="1:24" ht="234.75" x14ac:dyDescent="0.3">
      <c r="A30" s="98">
        <v>21</v>
      </c>
      <c r="B30" s="71" t="s">
        <v>330</v>
      </c>
      <c r="C30" s="72" t="s">
        <v>397</v>
      </c>
      <c r="D30" s="73" t="s">
        <v>496</v>
      </c>
      <c r="E30" s="73" t="s">
        <v>498</v>
      </c>
      <c r="F30" s="69" t="s">
        <v>415</v>
      </c>
      <c r="G30" s="70" t="str">
        <f>IF(H30=AAeIA!$B$2,AAeIA!$A$2,IF(H30=AAeIA!$B$3,AAeIA!$A$2,IF(H30=AAeIA!$B$4,AAeIA!$A$2,IF(H30=AAeIA!$B$5,AAeIA!$A$2,IF(H30=AAeIA!$B$6,AAeIA!$A$6,IF(H30=AAeIA!$B$7,AAeIA!$A$2,IF(H30=AAeIA!$B$8,AAeIA!$A$2,IF(H30=AAeIA!$B$9,AAeIA!$A$2,IF(H30=AAeIA!$B$10,AAeIA!$A$10,IF(H30=AAeIA!$B$11,AAeIA!$A$10,IF(H30=AAeIA!$B$12,AAeIA!$A$10,IF(H30=AAeIA!$B$13,AAeIA!$A$10,IF(H30=AAeIA!$B$14,AAeIA!$A$10,IF(H30=AAeIA!$B$15,AAeIA!$A$10,IF(H30=AAeIA!$B$16,AAeIA!$A$10,IF(H30=AAeIA!$B$17,AAeIA!$A$10,IF(H30=AAeIA!$B$18,AAeIA!$A$10,IF(H30=AAeIA!$B$19,AAeIA!$A$10,IF(H30=AAeIA!$B$20,AAeIA!$A$10,IF(H30=AAeIA!$B$21,AAeIA!$A$10,IF(H30=AAeIA!$B$22,AAeIA!$A$10,IF(H30=AAeIA!$B$23,AAeIA!$A$10,IF(H30=AAeIA!$B$24,AAeIA!$A$24,IF(H30=AAeIA!$B$25,AAeIA!$A$24,IF(H30=AAeIA!$B$26,AAeIA!$A$24,IF(H30=AAeIA!$B$27,AAeIA!$A$24,IF(H30=AAeIA!$B$28,AAeIA!$A$24,IF(H30=AAeIA!$B$29,AAeIA!$A$24,IF(H30=AAeIA!$B$30,AAeIA!$A$24,IF(H30=AAeIA!$B$31,AAeIA!$A$31,IF(H30=AAeIA!$B$32,AAeIA!$A$31,IF(H30=AAeIA!$B$33,AAeIA!$A$31,IF(H30=AAeIA!$B$34,AAeIA!$A$31,IF(H30=AAeIA!$B$35,AAeIA!$A$31,IF(H30=AAeIA!$B$36,AAeIA!$A$31,IF(H30=AAeIA!$B$37,AAeIA!$A$31,IF(H30=AAeIA!$B$38,AAeIA!$A$31,IF(H30=AAeIA!$B$39,AAeIA!$A$31,IF(H30=AAeIA!$B$40,AAeIA!$A$40,IF(H30=AAeIA!$B$41,AAeIA!$A$40,IF(H30=AAeIA!$B$42,AAeIA!$A$42,IF(H30=AAeIA!$B$43,AAeIA!$A$43,IF(H30=AAeIA!$B$44,AAeIA!$A$43,IF(H30=AAeIA!$B$45,AAeIA!$A$43,0))))))))))))))))))))))))))))))))))))))))))))</f>
        <v>SUELO</v>
      </c>
      <c r="H30" s="69" t="s">
        <v>66</v>
      </c>
      <c r="I30" s="69" t="str">
        <f>VLOOKUP("*"&amp;H30&amp;"*",AAeIA!$B$1:$D$45,2,FALSE)</f>
        <v>Negativo</v>
      </c>
      <c r="J30" s="72" t="s">
        <v>416</v>
      </c>
      <c r="K30" s="73" t="s">
        <v>336</v>
      </c>
      <c r="L30" s="69" t="str">
        <f>VLOOKUP("*"&amp;H30&amp;"*",AAeIA!$B$1:$D$45,3,FALSE)</f>
        <v>Contaminación_del_suelo</v>
      </c>
      <c r="M30" s="74">
        <v>3</v>
      </c>
      <c r="N30" s="74">
        <v>4</v>
      </c>
      <c r="O30" s="75" t="str">
        <f>VLOOKUP(M30&amp;" - "&amp;N30,'VALORACIÓN '!$C$4:$D$28,2,FALSE)</f>
        <v>Alto No Aceptable</v>
      </c>
      <c r="P30" s="72" t="s">
        <v>378</v>
      </c>
      <c r="Q30" s="72" t="s">
        <v>379</v>
      </c>
      <c r="R30" s="72" t="s">
        <v>817</v>
      </c>
      <c r="S30" s="72">
        <v>2</v>
      </c>
      <c r="T30" s="75" t="str">
        <f>VLOOKUP(S30&amp;" / "&amp;O30,'VALORACIÓN '!$C$39:$D$63,2,FALSE)</f>
        <v>Aceptable condicionado</v>
      </c>
      <c r="U30" s="76" t="str">
        <f>VLOOKUP("*"&amp;T30&amp;"*",'VALORACIÓN '!$O$3:$P$7,2,FALSE)</f>
        <v>BAJA</v>
      </c>
      <c r="V30" s="73" t="s">
        <v>346</v>
      </c>
      <c r="W30" s="72" t="s">
        <v>439</v>
      </c>
      <c r="X30" s="72" t="s">
        <v>317</v>
      </c>
    </row>
    <row r="31" spans="1:24" ht="189" customHeight="1" x14ac:dyDescent="0.3">
      <c r="A31" s="98">
        <v>22</v>
      </c>
      <c r="B31" s="71" t="s">
        <v>330</v>
      </c>
      <c r="C31" s="72" t="s">
        <v>397</v>
      </c>
      <c r="D31" s="73" t="s">
        <v>496</v>
      </c>
      <c r="E31" s="73" t="s">
        <v>498</v>
      </c>
      <c r="F31" s="69" t="s">
        <v>417</v>
      </c>
      <c r="G31" s="70" t="str">
        <f>IF(H31=AAeIA!$B$2,AAeIA!$A$2,IF(H31=AAeIA!$B$3,AAeIA!$A$2,IF(H31=AAeIA!$B$4,AAeIA!$A$2,IF(H31=AAeIA!$B$5,AAeIA!$A$2,IF(H31=AAeIA!$B$6,AAeIA!$A$6,IF(H31=AAeIA!$B$7,AAeIA!$A$2,IF(H31=AAeIA!$B$8,AAeIA!$A$2,IF(H31=AAeIA!$B$9,AAeIA!$A$2,IF(H31=AAeIA!$B$10,AAeIA!$A$10,IF(H31=AAeIA!$B$11,AAeIA!$A$10,IF(H31=AAeIA!$B$12,AAeIA!$A$10,IF(H31=AAeIA!$B$13,AAeIA!$A$10,IF(H31=AAeIA!$B$14,AAeIA!$A$10,IF(H31=AAeIA!$B$15,AAeIA!$A$10,IF(H31=AAeIA!$B$16,AAeIA!$A$10,IF(H31=AAeIA!$B$17,AAeIA!$A$10,IF(H31=AAeIA!$B$18,AAeIA!$A$10,IF(H31=AAeIA!$B$19,AAeIA!$A$10,IF(H31=AAeIA!$B$20,AAeIA!$A$10,IF(H31=AAeIA!$B$21,AAeIA!$A$10,IF(H31=AAeIA!$B$22,AAeIA!$A$10,IF(H31=AAeIA!$B$23,AAeIA!$A$10,IF(H31=AAeIA!$B$24,AAeIA!$A$24,IF(H31=AAeIA!$B$25,AAeIA!$A$24,IF(H31=AAeIA!$B$26,AAeIA!$A$24,IF(H31=AAeIA!$B$27,AAeIA!$A$24,IF(H31=AAeIA!$B$28,AAeIA!$A$24,IF(H31=AAeIA!$B$29,AAeIA!$A$24,IF(H31=AAeIA!$B$30,AAeIA!$A$24,IF(H31=AAeIA!$B$31,AAeIA!$A$31,IF(H31=AAeIA!$B$32,AAeIA!$A$31,IF(H31=AAeIA!$B$33,AAeIA!$A$31,IF(H31=AAeIA!$B$34,AAeIA!$A$31,IF(H31=AAeIA!$B$35,AAeIA!$A$31,IF(H31=AAeIA!$B$36,AAeIA!$A$31,IF(H31=AAeIA!$B$37,AAeIA!$A$31,IF(H31=AAeIA!$B$38,AAeIA!$A$31,IF(H31=AAeIA!$B$39,AAeIA!$A$31,IF(H31=AAeIA!$B$40,AAeIA!$A$40,IF(H31=AAeIA!$B$41,AAeIA!$A$40,IF(H31=AAeIA!$B$42,AAeIA!$A$42,IF(H31=AAeIA!$B$43,AAeIA!$A$43,IF(H31=AAeIA!$B$44,AAeIA!$A$43,IF(H31=AAeIA!$B$45,AAeIA!$A$43,0))))))))))))))))))))))))))))))))))))))))))))</f>
        <v>USO DE RECURSOS</v>
      </c>
      <c r="H31" s="69" t="s">
        <v>49</v>
      </c>
      <c r="I31" s="69" t="str">
        <f>VLOOKUP("*"&amp;H31&amp;"*",AAeIA!$B$1:$D$45,2,FALSE)</f>
        <v>Negativo</v>
      </c>
      <c r="J31" s="72" t="s">
        <v>418</v>
      </c>
      <c r="K31" s="73" t="s">
        <v>336</v>
      </c>
      <c r="L31" s="69" t="str">
        <f>VLOOKUP("*"&amp;H31&amp;"*",AAeIA!$B$1:$D$45,3,FALSE)</f>
        <v>Agotamiento_de_recursos_naturales</v>
      </c>
      <c r="M31" s="74">
        <v>3</v>
      </c>
      <c r="N31" s="74">
        <v>4</v>
      </c>
      <c r="O31" s="75" t="str">
        <f>VLOOKUP(M31&amp;" - "&amp;N31,'VALORACIÓN '!$C$4:$D$28,2,FALSE)</f>
        <v>Alto No Aceptable</v>
      </c>
      <c r="P31" s="72" t="s">
        <v>378</v>
      </c>
      <c r="Q31" s="72" t="s">
        <v>379</v>
      </c>
      <c r="R31" s="72" t="s">
        <v>419</v>
      </c>
      <c r="S31" s="72">
        <v>2</v>
      </c>
      <c r="T31" s="75" t="str">
        <f>VLOOKUP(S31&amp;" / "&amp;O31,'VALORACIÓN '!$C$39:$D$63,2,FALSE)</f>
        <v>Aceptable condicionado</v>
      </c>
      <c r="U31" s="76" t="str">
        <f>VLOOKUP("*"&amp;T31&amp;"*",'VALORACIÓN '!$O$3:$P$7,2,FALSE)</f>
        <v>BAJA</v>
      </c>
      <c r="V31" s="73" t="s">
        <v>346</v>
      </c>
      <c r="W31" s="72" t="s">
        <v>420</v>
      </c>
      <c r="X31" s="72" t="s">
        <v>317</v>
      </c>
    </row>
    <row r="32" spans="1:24" ht="257.25" x14ac:dyDescent="0.3">
      <c r="A32" s="98">
        <v>23</v>
      </c>
      <c r="B32" s="71" t="s">
        <v>330</v>
      </c>
      <c r="C32" s="72" t="s">
        <v>397</v>
      </c>
      <c r="D32" s="73" t="s">
        <v>496</v>
      </c>
      <c r="E32" s="73" t="s">
        <v>498</v>
      </c>
      <c r="F32" s="69" t="s">
        <v>417</v>
      </c>
      <c r="G32" s="70" t="str">
        <f>IF(H32=AAeIA!$B$2,AAeIA!$A$2,IF(H32=AAeIA!$B$3,AAeIA!$A$2,IF(H32=AAeIA!$B$4,AAeIA!$A$2,IF(H32=AAeIA!$B$5,AAeIA!$A$2,IF(H32=AAeIA!$B$6,AAeIA!$A$6,IF(H32=AAeIA!$B$7,AAeIA!$A$2,IF(H32=AAeIA!$B$8,AAeIA!$A$2,IF(H32=AAeIA!$B$9,AAeIA!$A$2,IF(H32=AAeIA!$B$10,AAeIA!$A$10,IF(H32=AAeIA!$B$11,AAeIA!$A$10,IF(H32=AAeIA!$B$12,AAeIA!$A$10,IF(H32=AAeIA!$B$13,AAeIA!$A$10,IF(H32=AAeIA!$B$14,AAeIA!$A$10,IF(H32=AAeIA!$B$15,AAeIA!$A$10,IF(H32=AAeIA!$B$16,AAeIA!$A$10,IF(H32=AAeIA!$B$17,AAeIA!$A$10,IF(H32=AAeIA!$B$18,AAeIA!$A$10,IF(H32=AAeIA!$B$19,AAeIA!$A$10,IF(H32=AAeIA!$B$20,AAeIA!$A$10,IF(H32=AAeIA!$B$21,AAeIA!$A$10,IF(H32=AAeIA!$B$22,AAeIA!$A$10,IF(H32=AAeIA!$B$23,AAeIA!$A$10,IF(H32=AAeIA!$B$24,AAeIA!$A$24,IF(H32=AAeIA!$B$25,AAeIA!$A$24,IF(H32=AAeIA!$B$26,AAeIA!$A$24,IF(H32=AAeIA!$B$27,AAeIA!$A$24,IF(H32=AAeIA!$B$28,AAeIA!$A$24,IF(H32=AAeIA!$B$29,AAeIA!$A$24,IF(H32=AAeIA!$B$30,AAeIA!$A$24,IF(H32=AAeIA!$B$31,AAeIA!$A$31,IF(H32=AAeIA!$B$32,AAeIA!$A$31,IF(H32=AAeIA!$B$33,AAeIA!$A$31,IF(H32=AAeIA!$B$34,AAeIA!$A$31,IF(H32=AAeIA!$B$35,AAeIA!$A$31,IF(H32=AAeIA!$B$36,AAeIA!$A$31,IF(H32=AAeIA!$B$37,AAeIA!$A$31,IF(H32=AAeIA!$B$38,AAeIA!$A$31,IF(H32=AAeIA!$B$39,AAeIA!$A$31,IF(H32=AAeIA!$B$40,AAeIA!$A$40,IF(H32=AAeIA!$B$41,AAeIA!$A$40,IF(H32=AAeIA!$B$42,AAeIA!$A$42,IF(H32=AAeIA!$B$43,AAeIA!$A$43,IF(H32=AAeIA!$B$44,AAeIA!$A$43,IF(H32=AAeIA!$B$45,AAeIA!$A$43,0))))))))))))))))))))))))))))))))))))))))))))</f>
        <v>SUELO</v>
      </c>
      <c r="H32" s="69" t="s">
        <v>64</v>
      </c>
      <c r="I32" s="69" t="str">
        <f>VLOOKUP("*"&amp;H32&amp;"*",AAeIA!$B$1:$D$45,2,FALSE)</f>
        <v>Negativo</v>
      </c>
      <c r="J32" s="72" t="s">
        <v>418</v>
      </c>
      <c r="K32" s="73" t="s">
        <v>336</v>
      </c>
      <c r="L32" s="69" t="str">
        <f>VLOOKUP("*"&amp;H32&amp;"*",AAeIA!$B$1:$D$45,3,FALSE)</f>
        <v>Contaminación_del_Agua_y/o_el_suelo_y/o_el_aire,_Daño_a_las_personas</v>
      </c>
      <c r="M32" s="74">
        <v>2</v>
      </c>
      <c r="N32" s="74">
        <v>3</v>
      </c>
      <c r="O32" s="75" t="str">
        <f>VLOOKUP(M32&amp;" - "&amp;N32,'VALORACIÓN '!$C$4:$D$28,2,FALSE)</f>
        <v>Bajo Aceptable</v>
      </c>
      <c r="P32" s="72" t="s">
        <v>378</v>
      </c>
      <c r="Q32" s="72" t="s">
        <v>379</v>
      </c>
      <c r="R32" s="72" t="s">
        <v>421</v>
      </c>
      <c r="S32" s="72">
        <v>2</v>
      </c>
      <c r="T32" s="75" t="str">
        <f>VLOOKUP(S32&amp;" / "&amp;O32,'VALORACIÓN '!$C$39:$D$63,2,FALSE)</f>
        <v>Admisible</v>
      </c>
      <c r="U32" s="76" t="str">
        <f>VLOOKUP("*"&amp;T32&amp;"*",'VALORACIÓN '!$O$3:$P$7,2,FALSE)</f>
        <v>BAJA</v>
      </c>
      <c r="V32" s="73" t="s">
        <v>346</v>
      </c>
      <c r="W32" s="72" t="s">
        <v>422</v>
      </c>
      <c r="X32" s="72" t="s">
        <v>317</v>
      </c>
    </row>
    <row r="33" spans="1:24" ht="316.5" x14ac:dyDescent="0.3">
      <c r="A33" s="98">
        <v>24</v>
      </c>
      <c r="B33" s="71" t="s">
        <v>330</v>
      </c>
      <c r="C33" s="72" t="s">
        <v>397</v>
      </c>
      <c r="D33" s="73" t="s">
        <v>496</v>
      </c>
      <c r="E33" s="73" t="s">
        <v>498</v>
      </c>
      <c r="F33" s="69" t="s">
        <v>417</v>
      </c>
      <c r="G33" s="70" t="str">
        <f>IF(H33=AAeIA!$B$2,AAeIA!$A$2,IF(H33=AAeIA!$B$3,AAeIA!$A$2,IF(H33=AAeIA!$B$4,AAeIA!$A$2,IF(H33=AAeIA!$B$5,AAeIA!$A$2,IF(H33=AAeIA!$B$6,AAeIA!$A$6,IF(H33=AAeIA!$B$7,AAeIA!$A$2,IF(H33=AAeIA!$B$8,AAeIA!$A$2,IF(H33=AAeIA!$B$9,AAeIA!$A$2,IF(H33=AAeIA!$B$10,AAeIA!$A$10,IF(H33=AAeIA!$B$11,AAeIA!$A$10,IF(H33=AAeIA!$B$12,AAeIA!$A$10,IF(H33=AAeIA!$B$13,AAeIA!$A$10,IF(H33=AAeIA!$B$14,AAeIA!$A$10,IF(H33=AAeIA!$B$15,AAeIA!$A$10,IF(H33=AAeIA!$B$16,AAeIA!$A$10,IF(H33=AAeIA!$B$17,AAeIA!$A$10,IF(H33=AAeIA!$B$18,AAeIA!$A$10,IF(H33=AAeIA!$B$19,AAeIA!$A$10,IF(H33=AAeIA!$B$20,AAeIA!$A$10,IF(H33=AAeIA!$B$21,AAeIA!$A$10,IF(H33=AAeIA!$B$22,AAeIA!$A$10,IF(H33=AAeIA!$B$23,AAeIA!$A$10,IF(H33=AAeIA!$B$24,AAeIA!$A$24,IF(H33=AAeIA!$B$25,AAeIA!$A$24,IF(H33=AAeIA!$B$26,AAeIA!$A$24,IF(H33=AAeIA!$B$27,AAeIA!$A$24,IF(H33=AAeIA!$B$28,AAeIA!$A$24,IF(H33=AAeIA!$B$29,AAeIA!$A$24,IF(H33=AAeIA!$B$30,AAeIA!$A$24,IF(H33=AAeIA!$B$31,AAeIA!$A$31,IF(H33=AAeIA!$B$32,AAeIA!$A$31,IF(H33=AAeIA!$B$33,AAeIA!$A$31,IF(H33=AAeIA!$B$34,AAeIA!$A$31,IF(H33=AAeIA!$B$35,AAeIA!$A$31,IF(H33=AAeIA!$B$36,AAeIA!$A$31,IF(H33=AAeIA!$B$37,AAeIA!$A$31,IF(H33=AAeIA!$B$38,AAeIA!$A$31,IF(H33=AAeIA!$B$39,AAeIA!$A$31,IF(H33=AAeIA!$B$40,AAeIA!$A$40,IF(H33=AAeIA!$B$41,AAeIA!$A$40,IF(H33=AAeIA!$B$42,AAeIA!$A$42,IF(H33=AAeIA!$B$43,AAeIA!$A$43,IF(H33=AAeIA!$B$44,AAeIA!$A$43,IF(H33=AAeIA!$B$45,AAeIA!$A$43,0))))))))))))))))))))))))))))))))))))))))))))</f>
        <v>SUELO</v>
      </c>
      <c r="H33" s="69" t="s">
        <v>66</v>
      </c>
      <c r="I33" s="69" t="str">
        <f>VLOOKUP("*"&amp;H33&amp;"*",AAeIA!$B$1:$D$45,2,FALSE)</f>
        <v>Negativo</v>
      </c>
      <c r="J33" s="72" t="s">
        <v>418</v>
      </c>
      <c r="K33" s="73" t="s">
        <v>336</v>
      </c>
      <c r="L33" s="69" t="str">
        <f>VLOOKUP("*"&amp;H33&amp;"*",AAeIA!$B$1:$D$45,3,FALSE)</f>
        <v>Contaminación_del_suelo</v>
      </c>
      <c r="M33" s="74">
        <v>3</v>
      </c>
      <c r="N33" s="74">
        <v>4</v>
      </c>
      <c r="O33" s="75" t="str">
        <f>VLOOKUP(M33&amp;" - "&amp;N33,'VALORACIÓN '!$C$4:$D$28,2,FALSE)</f>
        <v>Alto No Aceptable</v>
      </c>
      <c r="P33" s="72" t="s">
        <v>378</v>
      </c>
      <c r="Q33" s="72" t="s">
        <v>379</v>
      </c>
      <c r="R33" s="72" t="s">
        <v>423</v>
      </c>
      <c r="S33" s="72">
        <v>2</v>
      </c>
      <c r="T33" s="75" t="str">
        <f>VLOOKUP(S33&amp;" / "&amp;O33,'VALORACIÓN '!$C$39:$D$63,2,FALSE)</f>
        <v>Aceptable condicionado</v>
      </c>
      <c r="U33" s="76" t="str">
        <f>VLOOKUP("*"&amp;T33&amp;"*",'VALORACIÓN '!$O$3:$P$7,2,FALSE)</f>
        <v>BAJA</v>
      </c>
      <c r="V33" s="73" t="s">
        <v>347</v>
      </c>
      <c r="W33" s="72" t="s">
        <v>424</v>
      </c>
      <c r="X33" s="72" t="s">
        <v>317</v>
      </c>
    </row>
    <row r="34" spans="1:24" ht="252" x14ac:dyDescent="0.3">
      <c r="A34" s="98">
        <v>25</v>
      </c>
      <c r="B34" s="71" t="s">
        <v>491</v>
      </c>
      <c r="C34" s="72" t="s">
        <v>425</v>
      </c>
      <c r="D34" s="73" t="s">
        <v>496</v>
      </c>
      <c r="E34" s="73" t="s">
        <v>498</v>
      </c>
      <c r="F34" s="69" t="s">
        <v>426</v>
      </c>
      <c r="G34" s="70" t="str">
        <f>IF(H34=AAeIA!$B$2,AAeIA!$A$2,IF(H34=AAeIA!$B$3,AAeIA!$A$2,IF(H34=AAeIA!$B$4,AAeIA!$A$2,IF(H34=AAeIA!$B$5,AAeIA!$A$2,IF(H34=AAeIA!$B$6,AAeIA!$A$6,IF(H34=AAeIA!$B$7,AAeIA!$A$2,IF(H34=AAeIA!$B$8,AAeIA!$A$2,IF(H34=AAeIA!$B$9,AAeIA!$A$2,IF(H34=AAeIA!$B$10,AAeIA!$A$10,IF(H34=AAeIA!$B$11,AAeIA!$A$10,IF(H34=AAeIA!$B$12,AAeIA!$A$10,IF(H34=AAeIA!$B$13,AAeIA!$A$10,IF(H34=AAeIA!$B$14,AAeIA!$A$10,IF(H34=AAeIA!$B$15,AAeIA!$A$10,IF(H34=AAeIA!$B$16,AAeIA!$A$10,IF(H34=AAeIA!$B$17,AAeIA!$A$10,IF(H34=AAeIA!$B$18,AAeIA!$A$10,IF(H34=AAeIA!$B$19,AAeIA!$A$10,IF(H34=AAeIA!$B$20,AAeIA!$A$10,IF(H34=AAeIA!$B$21,AAeIA!$A$10,IF(H34=AAeIA!$B$22,AAeIA!$A$10,IF(H34=AAeIA!$B$23,AAeIA!$A$10,IF(H34=AAeIA!$B$24,AAeIA!$A$24,IF(H34=AAeIA!$B$25,AAeIA!$A$24,IF(H34=AAeIA!$B$26,AAeIA!$A$24,IF(H34=AAeIA!$B$27,AAeIA!$A$24,IF(H34=AAeIA!$B$28,AAeIA!$A$24,IF(H34=AAeIA!$B$29,AAeIA!$A$24,IF(H34=AAeIA!$B$30,AAeIA!$A$24,IF(H34=AAeIA!$B$31,AAeIA!$A$31,IF(H34=AAeIA!$B$32,AAeIA!$A$31,IF(H34=AAeIA!$B$33,AAeIA!$A$31,IF(H34=AAeIA!$B$34,AAeIA!$A$31,IF(H34=AAeIA!$B$35,AAeIA!$A$31,IF(H34=AAeIA!$B$36,AAeIA!$A$31,IF(H34=AAeIA!$B$37,AAeIA!$A$31,IF(H34=AAeIA!$B$38,AAeIA!$A$31,IF(H34=AAeIA!$B$39,AAeIA!$A$31,IF(H34=AAeIA!$B$40,AAeIA!$A$40,IF(H34=AAeIA!$B$41,AAeIA!$A$40,IF(H34=AAeIA!$B$42,AAeIA!$A$42,IF(H34=AAeIA!$B$43,AAeIA!$A$43,IF(H34=AAeIA!$B$44,AAeIA!$A$43,IF(H34=AAeIA!$B$45,AAeIA!$A$43,0))))))))))))))))))))))))))))))))))))))))))))</f>
        <v>USO DE RECURSOS</v>
      </c>
      <c r="H34" s="69" t="s">
        <v>46</v>
      </c>
      <c r="I34" s="69" t="str">
        <f>VLOOKUP("*"&amp;H34&amp;"*",AAeIA!$B$1:$D$45,2,FALSE)</f>
        <v>Negativo</v>
      </c>
      <c r="J34" s="72" t="s">
        <v>427</v>
      </c>
      <c r="K34" s="73" t="s">
        <v>336</v>
      </c>
      <c r="L34" s="69" t="str">
        <f>VLOOKUP("*"&amp;H34&amp;"*",AAeIA!$B$1:$D$45,3,FALSE)</f>
        <v>Agotamiento_de_recursos_naturales</v>
      </c>
      <c r="M34" s="74">
        <v>4</v>
      </c>
      <c r="N34" s="74">
        <v>4</v>
      </c>
      <c r="O34" s="75" t="str">
        <f>VLOOKUP(M34&amp;" - "&amp;N34,'VALORACIÓN '!$C$4:$D$28,2,FALSE)</f>
        <v>Muy Alto Inaceptable</v>
      </c>
      <c r="P34" s="72" t="s">
        <v>387</v>
      </c>
      <c r="Q34" s="72" t="s">
        <v>428</v>
      </c>
      <c r="R34" s="72" t="s">
        <v>388</v>
      </c>
      <c r="S34" s="72">
        <v>3</v>
      </c>
      <c r="T34" s="75" t="str">
        <f>VLOOKUP(S34&amp;" / "&amp;O34,'VALORACIÓN '!$C$39:$D$63,2,FALSE)</f>
        <v>Alto no aceptable</v>
      </c>
      <c r="U34" s="76" t="str">
        <f>VLOOKUP("*"&amp;T34&amp;"*",'VALORACIÓN '!$O$3:$P$7,2,FALSE)</f>
        <v xml:space="preserve">MEDIA </v>
      </c>
      <c r="V34" s="73" t="s">
        <v>340</v>
      </c>
      <c r="W34" s="72" t="s">
        <v>389</v>
      </c>
      <c r="X34" s="72" t="s">
        <v>320</v>
      </c>
    </row>
    <row r="35" spans="1:24" ht="252" x14ac:dyDescent="0.3">
      <c r="A35" s="98">
        <v>26</v>
      </c>
      <c r="B35" s="71" t="s">
        <v>491</v>
      </c>
      <c r="C35" s="72" t="s">
        <v>436</v>
      </c>
      <c r="D35" s="73" t="s">
        <v>496</v>
      </c>
      <c r="E35" s="73" t="s">
        <v>498</v>
      </c>
      <c r="F35" s="69" t="s">
        <v>426</v>
      </c>
      <c r="G35" s="70" t="str">
        <f>IF(H35=AAeIA!$B$2,AAeIA!$A$2,IF(H35=AAeIA!$B$3,AAeIA!$A$2,IF(H35=AAeIA!$B$4,AAeIA!$A$2,IF(H35=AAeIA!$B$5,AAeIA!$A$2,IF(H35=AAeIA!$B$6,AAeIA!$A$6,IF(H35=AAeIA!$B$7,AAeIA!$A$2,IF(H35=AAeIA!$B$8,AAeIA!$A$2,IF(H35=AAeIA!$B$9,AAeIA!$A$2,IF(H35=AAeIA!$B$10,AAeIA!$A$10,IF(H35=AAeIA!$B$11,AAeIA!$A$10,IF(H35=AAeIA!$B$12,AAeIA!$A$10,IF(H35=AAeIA!$B$13,AAeIA!$A$10,IF(H35=AAeIA!$B$14,AAeIA!$A$10,IF(H35=AAeIA!$B$15,AAeIA!$A$10,IF(H35=AAeIA!$B$16,AAeIA!$A$10,IF(H35=AAeIA!$B$17,AAeIA!$A$10,IF(H35=AAeIA!$B$18,AAeIA!$A$10,IF(H35=AAeIA!$B$19,AAeIA!$A$10,IF(H35=AAeIA!$B$20,AAeIA!$A$10,IF(H35=AAeIA!$B$21,AAeIA!$A$10,IF(H35=AAeIA!$B$22,AAeIA!$A$10,IF(H35=AAeIA!$B$23,AAeIA!$A$10,IF(H35=AAeIA!$B$24,AAeIA!$A$24,IF(H35=AAeIA!$B$25,AAeIA!$A$24,IF(H35=AAeIA!$B$26,AAeIA!$A$24,IF(H35=AAeIA!$B$27,AAeIA!$A$24,IF(H35=AAeIA!$B$28,AAeIA!$A$24,IF(H35=AAeIA!$B$29,AAeIA!$A$24,IF(H35=AAeIA!$B$30,AAeIA!$A$24,IF(H35=AAeIA!$B$31,AAeIA!$A$31,IF(H35=AAeIA!$B$32,AAeIA!$A$31,IF(H35=AAeIA!$B$33,AAeIA!$A$31,IF(H35=AAeIA!$B$34,AAeIA!$A$31,IF(H35=AAeIA!$B$35,AAeIA!$A$31,IF(H35=AAeIA!$B$36,AAeIA!$A$31,IF(H35=AAeIA!$B$37,AAeIA!$A$31,IF(H35=AAeIA!$B$38,AAeIA!$A$31,IF(H35=AAeIA!$B$39,AAeIA!$A$31,IF(H35=AAeIA!$B$40,AAeIA!$A$40,IF(H35=AAeIA!$B$41,AAeIA!$A$40,IF(H35=AAeIA!$B$42,AAeIA!$A$42,IF(H35=AAeIA!$B$43,AAeIA!$A$43,IF(H35=AAeIA!$B$44,AAeIA!$A$43,IF(H35=AAeIA!$B$45,AAeIA!$A$43,0))))))))))))))))))))))))))))))))))))))))))))</f>
        <v>USO DE RECURSOS</v>
      </c>
      <c r="H35" s="69" t="s">
        <v>49</v>
      </c>
      <c r="I35" s="69" t="str">
        <f>VLOOKUP("*"&amp;H35&amp;"*",AAeIA!$B$1:$D$45,2,FALSE)</f>
        <v>Negativo</v>
      </c>
      <c r="J35" s="72" t="s">
        <v>430</v>
      </c>
      <c r="K35" s="73" t="s">
        <v>336</v>
      </c>
      <c r="L35" s="69" t="str">
        <f>VLOOKUP("*"&amp;H35&amp;"*",AAeIA!$B$1:$D$45,3,FALSE)</f>
        <v>Agotamiento_de_recursos_naturales</v>
      </c>
      <c r="M35" s="74">
        <v>3</v>
      </c>
      <c r="N35" s="74">
        <v>3</v>
      </c>
      <c r="O35" s="75" t="str">
        <f>VLOOKUP(M35&amp;" - "&amp;N35,'VALORACIÓN '!$C$4:$D$28,2,FALSE)</f>
        <v>Medio Aceptable</v>
      </c>
      <c r="P35" s="72"/>
      <c r="Q35" s="72" t="s">
        <v>373</v>
      </c>
      <c r="R35" s="72" t="s">
        <v>431</v>
      </c>
      <c r="S35" s="72">
        <v>1</v>
      </c>
      <c r="T35" s="75" t="str">
        <f>VLOOKUP(S35&amp;" / "&amp;O35,'VALORACIÓN '!$C$39:$D$63,2,FALSE)</f>
        <v>Admisible</v>
      </c>
      <c r="U35" s="76" t="str">
        <f>VLOOKUP("*"&amp;T35&amp;"*",'VALORACIÓN '!$O$3:$P$7,2,FALSE)</f>
        <v>BAJA</v>
      </c>
      <c r="V35" s="73" t="s">
        <v>347</v>
      </c>
      <c r="W35" s="72" t="s">
        <v>392</v>
      </c>
      <c r="X35" s="72" t="s">
        <v>318</v>
      </c>
    </row>
    <row r="36" spans="1:24" ht="267.75" x14ac:dyDescent="0.3">
      <c r="A36" s="98">
        <v>27</v>
      </c>
      <c r="B36" s="71" t="s">
        <v>491</v>
      </c>
      <c r="C36" s="72" t="s">
        <v>425</v>
      </c>
      <c r="D36" s="73" t="s">
        <v>496</v>
      </c>
      <c r="E36" s="73" t="s">
        <v>498</v>
      </c>
      <c r="F36" s="69" t="s">
        <v>426</v>
      </c>
      <c r="G36" s="70" t="str">
        <f>IF(H36=AAeIA!$B$2,AAeIA!$A$2,IF(H36=AAeIA!$B$3,AAeIA!$A$2,IF(H36=AAeIA!$B$4,AAeIA!$A$2,IF(H36=AAeIA!$B$5,AAeIA!$A$2,IF(H36=AAeIA!$B$6,AAeIA!$A$6,IF(H36=AAeIA!$B$7,AAeIA!$A$2,IF(H36=AAeIA!$B$8,AAeIA!$A$2,IF(H36=AAeIA!$B$9,AAeIA!$A$2,IF(H36=AAeIA!$B$10,AAeIA!$A$10,IF(H36=AAeIA!$B$11,AAeIA!$A$10,IF(H36=AAeIA!$B$12,AAeIA!$A$10,IF(H36=AAeIA!$B$13,AAeIA!$A$10,IF(H36=AAeIA!$B$14,AAeIA!$A$10,IF(H36=AAeIA!$B$15,AAeIA!$A$10,IF(H36=AAeIA!$B$16,AAeIA!$A$10,IF(H36=AAeIA!$B$17,AAeIA!$A$10,IF(H36=AAeIA!$B$18,AAeIA!$A$10,IF(H36=AAeIA!$B$19,AAeIA!$A$10,IF(H36=AAeIA!$B$20,AAeIA!$A$10,IF(H36=AAeIA!$B$21,AAeIA!$A$10,IF(H36=AAeIA!$B$22,AAeIA!$A$10,IF(H36=AAeIA!$B$23,AAeIA!$A$10,IF(H36=AAeIA!$B$24,AAeIA!$A$24,IF(H36=AAeIA!$B$25,AAeIA!$A$24,IF(H36=AAeIA!$B$26,AAeIA!$A$24,IF(H36=AAeIA!$B$27,AAeIA!$A$24,IF(H36=AAeIA!$B$28,AAeIA!$A$24,IF(H36=AAeIA!$B$29,AAeIA!$A$24,IF(H36=AAeIA!$B$30,AAeIA!$A$24,IF(H36=AAeIA!$B$31,AAeIA!$A$31,IF(H36=AAeIA!$B$32,AAeIA!$A$31,IF(H36=AAeIA!$B$33,AAeIA!$A$31,IF(H36=AAeIA!$B$34,AAeIA!$A$31,IF(H36=AAeIA!$B$35,AAeIA!$A$31,IF(H36=AAeIA!$B$36,AAeIA!$A$31,IF(H36=AAeIA!$B$37,AAeIA!$A$31,IF(H36=AAeIA!$B$38,AAeIA!$A$31,IF(H36=AAeIA!$B$39,AAeIA!$A$31,IF(H36=AAeIA!$B$40,AAeIA!$A$40,IF(H36=AAeIA!$B$41,AAeIA!$A$40,IF(H36=AAeIA!$B$42,AAeIA!$A$42,IF(H36=AAeIA!$B$43,AAeIA!$A$43,IF(H36=AAeIA!$B$44,AAeIA!$A$43,IF(H36=AAeIA!$B$45,AAeIA!$A$43,0))))))))))))))))))))))))))))))))))))))))))))</f>
        <v>USO DE RECURSOS</v>
      </c>
      <c r="H36" s="69" t="s">
        <v>51</v>
      </c>
      <c r="I36" s="69" t="str">
        <f>VLOOKUP("*"&amp;H36&amp;"*",AAeIA!$B$1:$D$45,2,FALSE)</f>
        <v>Negativo</v>
      </c>
      <c r="J36" s="72" t="s">
        <v>432</v>
      </c>
      <c r="K36" s="73" t="s">
        <v>336</v>
      </c>
      <c r="L36" s="69" t="str">
        <f>VLOOKUP("*"&amp;H36&amp;"*",AAeIA!$B$1:$D$45,3,FALSE)</f>
        <v>Agotamiento_de_recursos_naturales</v>
      </c>
      <c r="M36" s="74">
        <v>4</v>
      </c>
      <c r="N36" s="74">
        <v>4</v>
      </c>
      <c r="O36" s="75" t="str">
        <f>VLOOKUP(M36&amp;" - "&amp;N36,'VALORACIÓN '!$C$4:$D$28,2,FALSE)</f>
        <v>Muy Alto Inaceptable</v>
      </c>
      <c r="P36" s="72" t="s">
        <v>683</v>
      </c>
      <c r="Q36" s="72" t="s">
        <v>433</v>
      </c>
      <c r="R36" s="72" t="s">
        <v>434</v>
      </c>
      <c r="S36" s="72">
        <v>3</v>
      </c>
      <c r="T36" s="75" t="str">
        <f>VLOOKUP(S36&amp;" / "&amp;O36,'VALORACIÓN '!$C$39:$D$63,2,FALSE)</f>
        <v>Alto no aceptable</v>
      </c>
      <c r="U36" s="76" t="str">
        <f>VLOOKUP("*"&amp;T36&amp;"*",'VALORACIÓN '!$O$3:$P$7,2,FALSE)</f>
        <v xml:space="preserve">MEDIA </v>
      </c>
      <c r="V36" s="73" t="s">
        <v>340</v>
      </c>
      <c r="W36" s="72" t="s">
        <v>435</v>
      </c>
      <c r="X36" s="72" t="s">
        <v>319</v>
      </c>
    </row>
    <row r="37" spans="1:24" ht="256.5" x14ac:dyDescent="0.3">
      <c r="A37" s="98">
        <v>28</v>
      </c>
      <c r="B37" s="71" t="s">
        <v>491</v>
      </c>
      <c r="C37" s="72" t="s">
        <v>425</v>
      </c>
      <c r="D37" s="73" t="s">
        <v>496</v>
      </c>
      <c r="E37" s="73" t="s">
        <v>498</v>
      </c>
      <c r="F37" s="69" t="s">
        <v>426</v>
      </c>
      <c r="G37" s="70" t="str">
        <f>IF(H37=AAeIA!$B$2,AAeIA!$A$2,IF(H37=AAeIA!$B$3,AAeIA!$A$2,IF(H37=AAeIA!$B$4,AAeIA!$A$2,IF(H37=AAeIA!$B$5,AAeIA!$A$2,IF(H37=AAeIA!$B$6,AAeIA!$A$6,IF(H37=AAeIA!$B$7,AAeIA!$A$2,IF(H37=AAeIA!$B$8,AAeIA!$A$2,IF(H37=AAeIA!$B$9,AAeIA!$A$2,IF(H37=AAeIA!$B$10,AAeIA!$A$10,IF(H37=AAeIA!$B$11,AAeIA!$A$10,IF(H37=AAeIA!$B$12,AAeIA!$A$10,IF(H37=AAeIA!$B$13,AAeIA!$A$10,IF(H37=AAeIA!$B$14,AAeIA!$A$10,IF(H37=AAeIA!$B$15,AAeIA!$A$10,IF(H37=AAeIA!$B$16,AAeIA!$A$10,IF(H37=AAeIA!$B$17,AAeIA!$A$10,IF(H37=AAeIA!$B$18,AAeIA!$A$10,IF(H37=AAeIA!$B$19,AAeIA!$A$10,IF(H37=AAeIA!$B$20,AAeIA!$A$10,IF(H37=AAeIA!$B$21,AAeIA!$A$10,IF(H37=AAeIA!$B$22,AAeIA!$A$10,IF(H37=AAeIA!$B$23,AAeIA!$A$10,IF(H37=AAeIA!$B$24,AAeIA!$A$24,IF(H37=AAeIA!$B$25,AAeIA!$A$24,IF(H37=AAeIA!$B$26,AAeIA!$A$24,IF(H37=AAeIA!$B$27,AAeIA!$A$24,IF(H37=AAeIA!$B$28,AAeIA!$A$24,IF(H37=AAeIA!$B$29,AAeIA!$A$24,IF(H37=AAeIA!$B$30,AAeIA!$A$24,IF(H37=AAeIA!$B$31,AAeIA!$A$31,IF(H37=AAeIA!$B$32,AAeIA!$A$31,IF(H37=AAeIA!$B$33,AAeIA!$A$31,IF(H37=AAeIA!$B$34,AAeIA!$A$31,IF(H37=AAeIA!$B$35,AAeIA!$A$31,IF(H37=AAeIA!$B$36,AAeIA!$A$31,IF(H37=AAeIA!$B$37,AAeIA!$A$31,IF(H37=AAeIA!$B$38,AAeIA!$A$31,IF(H37=AAeIA!$B$39,AAeIA!$A$31,IF(H37=AAeIA!$B$40,AAeIA!$A$40,IF(H37=AAeIA!$B$41,AAeIA!$A$40,IF(H37=AAeIA!$B$42,AAeIA!$A$42,IF(H37=AAeIA!$B$43,AAeIA!$A$43,IF(H37=AAeIA!$B$44,AAeIA!$A$43,IF(H37=AAeIA!$B$45,AAeIA!$A$43,0))))))))))))))))))))))))))))))))))))))))))))</f>
        <v>SUELO</v>
      </c>
      <c r="H37" s="69" t="s">
        <v>64</v>
      </c>
      <c r="I37" s="69" t="str">
        <f>VLOOKUP("*"&amp;H37&amp;"*",AAeIA!$B$1:$D$45,2,FALSE)</f>
        <v>Negativo</v>
      </c>
      <c r="J37" s="72" t="s">
        <v>437</v>
      </c>
      <c r="K37" s="73" t="s">
        <v>336</v>
      </c>
      <c r="L37" s="69" t="str">
        <f>VLOOKUP("*"&amp;H37&amp;"*",AAeIA!$B$1:$D$45,3,FALSE)</f>
        <v>Contaminación_del_Agua_y/o_el_suelo_y/o_el_aire,_Daño_a_las_personas</v>
      </c>
      <c r="M37" s="74">
        <v>4</v>
      </c>
      <c r="N37" s="74">
        <v>3</v>
      </c>
      <c r="O37" s="75" t="str">
        <f>VLOOKUP(M37&amp;" - "&amp;N37,'VALORACIÓN '!$C$4:$D$28,2,FALSE)</f>
        <v>Alto No Aceptable</v>
      </c>
      <c r="P37" s="72" t="s">
        <v>378</v>
      </c>
      <c r="Q37" s="72" t="s">
        <v>379</v>
      </c>
      <c r="R37" s="72" t="s">
        <v>438</v>
      </c>
      <c r="S37" s="72">
        <v>2</v>
      </c>
      <c r="T37" s="75" t="str">
        <f>VLOOKUP(S37&amp;" / "&amp;O37,'VALORACIÓN '!$C$39:$D$63,2,FALSE)</f>
        <v>Aceptable condicionado</v>
      </c>
      <c r="U37" s="76" t="str">
        <f>VLOOKUP("*"&amp;T37&amp;"*",'VALORACIÓN '!$O$3:$P$7,2,FALSE)</f>
        <v>BAJA</v>
      </c>
      <c r="V37" s="73" t="s">
        <v>340</v>
      </c>
      <c r="W37" s="72" t="s">
        <v>440</v>
      </c>
      <c r="X37" s="72" t="s">
        <v>317</v>
      </c>
    </row>
    <row r="38" spans="1:24" ht="345.75" x14ac:dyDescent="0.3">
      <c r="A38" s="98">
        <v>29</v>
      </c>
      <c r="B38" s="71" t="s">
        <v>491</v>
      </c>
      <c r="C38" s="72" t="s">
        <v>429</v>
      </c>
      <c r="D38" s="73" t="s">
        <v>496</v>
      </c>
      <c r="E38" s="73" t="s">
        <v>498</v>
      </c>
      <c r="F38" s="69" t="s">
        <v>426</v>
      </c>
      <c r="G38" s="70" t="str">
        <f>IF(H38=AAeIA!$B$2,AAeIA!$A$2,IF(H38=AAeIA!$B$3,AAeIA!$A$2,IF(H38=AAeIA!$B$4,AAeIA!$A$2,IF(H38=AAeIA!$B$5,AAeIA!$A$2,IF(H38=AAeIA!$B$6,AAeIA!$A$6,IF(H38=AAeIA!$B$7,AAeIA!$A$2,IF(H38=AAeIA!$B$8,AAeIA!$A$2,IF(H38=AAeIA!$B$9,AAeIA!$A$2,IF(H38=AAeIA!$B$10,AAeIA!$A$10,IF(H38=AAeIA!$B$11,AAeIA!$A$10,IF(H38=AAeIA!$B$12,AAeIA!$A$10,IF(H38=AAeIA!$B$13,AAeIA!$A$10,IF(H38=AAeIA!$B$14,AAeIA!$A$10,IF(H38=AAeIA!$B$15,AAeIA!$A$10,IF(H38=AAeIA!$B$16,AAeIA!$A$10,IF(H38=AAeIA!$B$17,AAeIA!$A$10,IF(H38=AAeIA!$B$18,AAeIA!$A$10,IF(H38=AAeIA!$B$19,AAeIA!$A$10,IF(H38=AAeIA!$B$20,AAeIA!$A$10,IF(H38=AAeIA!$B$21,AAeIA!$A$10,IF(H38=AAeIA!$B$22,AAeIA!$A$10,IF(H38=AAeIA!$B$23,AAeIA!$A$10,IF(H38=AAeIA!$B$24,AAeIA!$A$24,IF(H38=AAeIA!$B$25,AAeIA!$A$24,IF(H38=AAeIA!$B$26,AAeIA!$A$24,IF(H38=AAeIA!$B$27,AAeIA!$A$24,IF(H38=AAeIA!$B$28,AAeIA!$A$24,IF(H38=AAeIA!$B$29,AAeIA!$A$24,IF(H38=AAeIA!$B$30,AAeIA!$A$24,IF(H38=AAeIA!$B$31,AAeIA!$A$31,IF(H38=AAeIA!$B$32,AAeIA!$A$31,IF(H38=AAeIA!$B$33,AAeIA!$A$31,IF(H38=AAeIA!$B$34,AAeIA!$A$31,IF(H38=AAeIA!$B$35,AAeIA!$A$31,IF(H38=AAeIA!$B$36,AAeIA!$A$31,IF(H38=AAeIA!$B$37,AAeIA!$A$31,IF(H38=AAeIA!$B$38,AAeIA!$A$31,IF(H38=AAeIA!$B$39,AAeIA!$A$31,IF(H38=AAeIA!$B$40,AAeIA!$A$40,IF(H38=AAeIA!$B$41,AAeIA!$A$40,IF(H38=AAeIA!$B$42,AAeIA!$A$42,IF(H38=AAeIA!$B$43,AAeIA!$A$43,IF(H38=AAeIA!$B$44,AAeIA!$A$43,IF(H38=AAeIA!$B$45,AAeIA!$A$43,0))))))))))))))))))))))))))))))))))))))))))))</f>
        <v>SUELO</v>
      </c>
      <c r="H38" s="69" t="s">
        <v>66</v>
      </c>
      <c r="I38" s="69" t="str">
        <f>VLOOKUP("*"&amp;H38&amp;"*",AAeIA!$B$1:$D$45,2,FALSE)</f>
        <v>Negativo</v>
      </c>
      <c r="J38" s="72" t="s">
        <v>441</v>
      </c>
      <c r="K38" s="73" t="s">
        <v>336</v>
      </c>
      <c r="L38" s="69" t="str">
        <f>VLOOKUP("*"&amp;H38&amp;"*",AAeIA!$B$1:$D$45,3,FALSE)</f>
        <v>Contaminación_del_suelo</v>
      </c>
      <c r="M38" s="74">
        <v>5</v>
      </c>
      <c r="N38" s="74">
        <v>2</v>
      </c>
      <c r="O38" s="75" t="str">
        <f>VLOOKUP(M38&amp;" - "&amp;N38,'VALORACIÓN '!$C$4:$D$28,2,FALSE)</f>
        <v>Medio Aceptable</v>
      </c>
      <c r="P38" s="72" t="s">
        <v>442</v>
      </c>
      <c r="Q38" s="72" t="s">
        <v>379</v>
      </c>
      <c r="R38" s="72" t="s">
        <v>443</v>
      </c>
      <c r="S38" s="72">
        <v>4</v>
      </c>
      <c r="T38" s="75" t="str">
        <f>VLOOKUP(S38&amp;" / "&amp;O38,'VALORACIÓN '!$C$39:$D$63,2,FALSE)</f>
        <v>Alto no aceptable</v>
      </c>
      <c r="U38" s="76" t="str">
        <f>VLOOKUP("*"&amp;T38&amp;"*",'VALORACIÓN '!$O$3:$P$7,2,FALSE)</f>
        <v xml:space="preserve">MEDIA </v>
      </c>
      <c r="V38" s="73"/>
      <c r="W38" s="72" t="s">
        <v>444</v>
      </c>
      <c r="X38" s="72" t="s">
        <v>317</v>
      </c>
    </row>
    <row r="39" spans="1:24" ht="220.5" customHeight="1" x14ac:dyDescent="0.3">
      <c r="A39" s="98">
        <v>30</v>
      </c>
      <c r="B39" s="71" t="s">
        <v>491</v>
      </c>
      <c r="C39" s="72" t="s">
        <v>429</v>
      </c>
      <c r="D39" s="73" t="s">
        <v>496</v>
      </c>
      <c r="E39" s="73" t="s">
        <v>498</v>
      </c>
      <c r="F39" s="69" t="s">
        <v>426</v>
      </c>
      <c r="G39" s="70" t="str">
        <f>IF(H39=AAeIA!$B$2,AAeIA!$A$2,IF(H39=AAeIA!$B$3,AAeIA!$A$2,IF(H39=AAeIA!$B$4,AAeIA!$A$2,IF(H39=AAeIA!$B$5,AAeIA!$A$2,IF(H39=AAeIA!$B$6,AAeIA!$A$6,IF(H39=AAeIA!$B$7,AAeIA!$A$2,IF(H39=AAeIA!$B$8,AAeIA!$A$2,IF(H39=AAeIA!$B$9,AAeIA!$A$2,IF(H39=AAeIA!$B$10,AAeIA!$A$10,IF(H39=AAeIA!$B$11,AAeIA!$A$10,IF(H39=AAeIA!$B$12,AAeIA!$A$10,IF(H39=AAeIA!$B$13,AAeIA!$A$10,IF(H39=AAeIA!$B$14,AAeIA!$A$10,IF(H39=AAeIA!$B$15,AAeIA!$A$10,IF(H39=AAeIA!$B$16,AAeIA!$A$10,IF(H39=AAeIA!$B$17,AAeIA!$A$10,IF(H39=AAeIA!$B$18,AAeIA!$A$10,IF(H39=AAeIA!$B$19,AAeIA!$A$10,IF(H39=AAeIA!$B$20,AAeIA!$A$10,IF(H39=AAeIA!$B$21,AAeIA!$A$10,IF(H39=AAeIA!$B$22,AAeIA!$A$10,IF(H39=AAeIA!$B$23,AAeIA!$A$10,IF(H39=AAeIA!$B$24,AAeIA!$A$24,IF(H39=AAeIA!$B$25,AAeIA!$A$24,IF(H39=AAeIA!$B$26,AAeIA!$A$24,IF(H39=AAeIA!$B$27,AAeIA!$A$24,IF(H39=AAeIA!$B$28,AAeIA!$A$24,IF(H39=AAeIA!$B$29,AAeIA!$A$24,IF(H39=AAeIA!$B$30,AAeIA!$A$24,IF(H39=AAeIA!$B$31,AAeIA!$A$31,IF(H39=AAeIA!$B$32,AAeIA!$A$31,IF(H39=AAeIA!$B$33,AAeIA!$A$31,IF(H39=AAeIA!$B$34,AAeIA!$A$31,IF(H39=AAeIA!$B$35,AAeIA!$A$31,IF(H39=AAeIA!$B$36,AAeIA!$A$31,IF(H39=AAeIA!$B$37,AAeIA!$A$31,IF(H39=AAeIA!$B$38,AAeIA!$A$31,IF(H39=AAeIA!$B$39,AAeIA!$A$31,IF(H39=AAeIA!$B$40,AAeIA!$A$40,IF(H39=AAeIA!$B$41,AAeIA!$A$40,IF(H39=AAeIA!$B$42,AAeIA!$A$42,IF(H39=AAeIA!$B$43,AAeIA!$A$43,IF(H39=AAeIA!$B$44,AAeIA!$A$43,IF(H39=AAeIA!$B$45,AAeIA!$A$43,0))))))))))))))))))))))))))))))))))))))))))))</f>
        <v>SUELO</v>
      </c>
      <c r="H39" s="69" t="s">
        <v>59</v>
      </c>
      <c r="I39" s="69" t="str">
        <f>VLOOKUP("*"&amp;H39&amp;"*",AAeIA!$B$1:$D$45,2,FALSE)</f>
        <v>Positivo</v>
      </c>
      <c r="J39" s="72" t="s">
        <v>445</v>
      </c>
      <c r="K39" s="73" t="s">
        <v>336</v>
      </c>
      <c r="L39" s="69" t="str">
        <f>VLOOKUP("*"&amp;H39&amp;"*",AAeIA!$B$1:$D$45,3,FALSE)</f>
        <v>Disminución_de_residuos_a_tratar</v>
      </c>
      <c r="M39" s="74">
        <v>2</v>
      </c>
      <c r="N39" s="74">
        <v>2</v>
      </c>
      <c r="O39" s="75" t="str">
        <f>VLOOKUP(M39&amp;" - "&amp;N39,'VALORACIÓN '!$C$4:$D$28,2,FALSE)</f>
        <v>Mínimo Aceptable</v>
      </c>
      <c r="P39" s="72" t="s">
        <v>446</v>
      </c>
      <c r="Q39" s="72" t="s">
        <v>379</v>
      </c>
      <c r="R39" s="72" t="s">
        <v>447</v>
      </c>
      <c r="S39" s="72">
        <v>2</v>
      </c>
      <c r="T39" s="75" t="str">
        <f>VLOOKUP(S39&amp;" / "&amp;O39,'VALORACIÓN '!$C$39:$D$63,2,FALSE)</f>
        <v>Admisible</v>
      </c>
      <c r="U39" s="76" t="str">
        <f>VLOOKUP("*"&amp;T39&amp;"*",'VALORACIÓN '!$O$3:$P$7,2,FALSE)</f>
        <v>BAJA</v>
      </c>
      <c r="V39" s="73" t="s">
        <v>340</v>
      </c>
      <c r="W39" s="72" t="s">
        <v>396</v>
      </c>
      <c r="X39" s="72" t="s">
        <v>317</v>
      </c>
    </row>
    <row r="40" spans="1:24" ht="233.25" x14ac:dyDescent="0.3">
      <c r="A40" s="98">
        <v>31</v>
      </c>
      <c r="B40" s="71" t="s">
        <v>491</v>
      </c>
      <c r="C40" s="72" t="s">
        <v>429</v>
      </c>
      <c r="D40" s="73" t="s">
        <v>496</v>
      </c>
      <c r="E40" s="73" t="s">
        <v>498</v>
      </c>
      <c r="F40" s="69" t="s">
        <v>426</v>
      </c>
      <c r="G40" s="70" t="str">
        <f>IF(H40=AAeIA!$B$2,AAeIA!$A$2,IF(H40=AAeIA!$B$3,AAeIA!$A$2,IF(H40=AAeIA!$B$4,AAeIA!$A$2,IF(H40=AAeIA!$B$5,AAeIA!$A$2,IF(H40=AAeIA!$B$6,AAeIA!$A$6,IF(H40=AAeIA!$B$7,AAeIA!$A$2,IF(H40=AAeIA!$B$8,AAeIA!$A$2,IF(H40=AAeIA!$B$9,AAeIA!$A$2,IF(H40=AAeIA!$B$10,AAeIA!$A$10,IF(H40=AAeIA!$B$11,AAeIA!$A$10,IF(H40=AAeIA!$B$12,AAeIA!$A$10,IF(H40=AAeIA!$B$13,AAeIA!$A$10,IF(H40=AAeIA!$B$14,AAeIA!$A$10,IF(H40=AAeIA!$B$15,AAeIA!$A$10,IF(H40=AAeIA!$B$16,AAeIA!$A$10,IF(H40=AAeIA!$B$17,AAeIA!$A$10,IF(H40=AAeIA!$B$18,AAeIA!$A$10,IF(H40=AAeIA!$B$19,AAeIA!$A$10,IF(H40=AAeIA!$B$20,AAeIA!$A$10,IF(H40=AAeIA!$B$21,AAeIA!$A$10,IF(H40=AAeIA!$B$22,AAeIA!$A$10,IF(H40=AAeIA!$B$23,AAeIA!$A$10,IF(H40=AAeIA!$B$24,AAeIA!$A$24,IF(H40=AAeIA!$B$25,AAeIA!$A$24,IF(H40=AAeIA!$B$26,AAeIA!$A$24,IF(H40=AAeIA!$B$27,AAeIA!$A$24,IF(H40=AAeIA!$B$28,AAeIA!$A$24,IF(H40=AAeIA!$B$29,AAeIA!$A$24,IF(H40=AAeIA!$B$30,AAeIA!$A$24,IF(H40=AAeIA!$B$31,AAeIA!$A$31,IF(H40=AAeIA!$B$32,AAeIA!$A$31,IF(H40=AAeIA!$B$33,AAeIA!$A$31,IF(H40=AAeIA!$B$34,AAeIA!$A$31,IF(H40=AAeIA!$B$35,AAeIA!$A$31,IF(H40=AAeIA!$B$36,AAeIA!$A$31,IF(H40=AAeIA!$B$37,AAeIA!$A$31,IF(H40=AAeIA!$B$38,AAeIA!$A$31,IF(H40=AAeIA!$B$39,AAeIA!$A$31,IF(H40=AAeIA!$B$40,AAeIA!$A$40,IF(H40=AAeIA!$B$41,AAeIA!$A$40,IF(H40=AAeIA!$B$42,AAeIA!$A$42,IF(H40=AAeIA!$B$43,AAeIA!$A$43,IF(H40=AAeIA!$B$44,AAeIA!$A$43,IF(H40=AAeIA!$B$45,AAeIA!$A$43,0))))))))))))))))))))))))))))))))))))))))))))</f>
        <v>USO DE RECURSOS</v>
      </c>
      <c r="H40" s="69" t="s">
        <v>55</v>
      </c>
      <c r="I40" s="69" t="str">
        <f>VLOOKUP("*"&amp;H40&amp;"*",AAeIA!$B$1:$D$45,2,FALSE)</f>
        <v>Negativo</v>
      </c>
      <c r="J40" s="72" t="s">
        <v>448</v>
      </c>
      <c r="K40" s="73" t="s">
        <v>336</v>
      </c>
      <c r="L40" s="69" t="str">
        <f>VLOOKUP("*"&amp;H40&amp;"*",AAeIA!$B$1:$D$45,3,FALSE)</f>
        <v>Afectación_del_suelo,_afectación_del_agua_o_afectación_al_personal</v>
      </c>
      <c r="M40" s="74">
        <v>3</v>
      </c>
      <c r="N40" s="74">
        <v>4</v>
      </c>
      <c r="O40" s="75" t="str">
        <f>VLOOKUP(M40&amp;" - "&amp;N40,'VALORACIÓN '!$C$4:$D$28,2,FALSE)</f>
        <v>Alto No Aceptable</v>
      </c>
      <c r="P40" s="72" t="s">
        <v>449</v>
      </c>
      <c r="Q40" s="72" t="s">
        <v>412</v>
      </c>
      <c r="R40" s="72" t="s">
        <v>699</v>
      </c>
      <c r="S40" s="72">
        <v>2</v>
      </c>
      <c r="T40" s="75" t="str">
        <f>VLOOKUP(S40&amp;" / "&amp;O40,'VALORACIÓN '!$C$39:$D$63,2,FALSE)</f>
        <v>Aceptable condicionado</v>
      </c>
      <c r="U40" s="76" t="str">
        <f>VLOOKUP("*"&amp;T40&amp;"*",'VALORACIÓN '!$O$3:$P$7,2,FALSE)</f>
        <v>BAJA</v>
      </c>
      <c r="V40" s="73" t="s">
        <v>340</v>
      </c>
      <c r="W40" s="72" t="s">
        <v>367</v>
      </c>
      <c r="X40" s="72" t="s">
        <v>342</v>
      </c>
    </row>
    <row r="41" spans="1:24" ht="178.5" x14ac:dyDescent="0.3">
      <c r="A41" s="98">
        <v>32</v>
      </c>
      <c r="B41" s="71" t="s">
        <v>491</v>
      </c>
      <c r="C41" s="72" t="s">
        <v>451</v>
      </c>
      <c r="D41" s="73"/>
      <c r="E41" s="73" t="s">
        <v>498</v>
      </c>
      <c r="F41" s="69" t="s">
        <v>452</v>
      </c>
      <c r="G41" s="70" t="str">
        <f>IF(H41=AAeIA!$B$2,AAeIA!$A$2,IF(H41=AAeIA!$B$3,AAeIA!$A$2,IF(H41=AAeIA!$B$4,AAeIA!$A$2,IF(H41=AAeIA!$B$5,AAeIA!$A$2,IF(H41=AAeIA!$B$6,AAeIA!$A$6,IF(H41=AAeIA!$B$7,AAeIA!$A$2,IF(H41=AAeIA!$B$8,AAeIA!$A$2,IF(H41=AAeIA!$B$9,AAeIA!$A$2,IF(H41=AAeIA!$B$10,AAeIA!$A$10,IF(H41=AAeIA!$B$11,AAeIA!$A$10,IF(H41=AAeIA!$B$12,AAeIA!$A$10,IF(H41=AAeIA!$B$13,AAeIA!$A$10,IF(H41=AAeIA!$B$14,AAeIA!$A$10,IF(H41=AAeIA!$B$15,AAeIA!$A$10,IF(H41=AAeIA!$B$16,AAeIA!$A$10,IF(H41=AAeIA!$B$17,AAeIA!$A$10,IF(H41=AAeIA!$B$18,AAeIA!$A$10,IF(H41=AAeIA!$B$19,AAeIA!$A$10,IF(H41=AAeIA!$B$20,AAeIA!$A$10,IF(H41=AAeIA!$B$21,AAeIA!$A$10,IF(H41=AAeIA!$B$22,AAeIA!$A$10,IF(H41=AAeIA!$B$23,AAeIA!$A$10,IF(H41=AAeIA!$B$24,AAeIA!$A$24,IF(H41=AAeIA!$B$25,AAeIA!$A$24,IF(H41=AAeIA!$B$26,AAeIA!$A$24,IF(H41=AAeIA!$B$27,AAeIA!$A$24,IF(H41=AAeIA!$B$28,AAeIA!$A$24,IF(H41=AAeIA!$B$29,AAeIA!$A$24,IF(H41=AAeIA!$B$30,AAeIA!$A$24,IF(H41=AAeIA!$B$31,AAeIA!$A$31,IF(H41=AAeIA!$B$32,AAeIA!$A$31,IF(H41=AAeIA!$B$33,AAeIA!$A$31,IF(H41=AAeIA!$B$34,AAeIA!$A$31,IF(H41=AAeIA!$B$35,AAeIA!$A$31,IF(H41=AAeIA!$B$36,AAeIA!$A$31,IF(H41=AAeIA!$B$37,AAeIA!$A$31,IF(H41=AAeIA!$B$38,AAeIA!$A$31,IF(H41=AAeIA!$B$39,AAeIA!$A$31,IF(H41=AAeIA!$B$40,AAeIA!$A$40,IF(H41=AAeIA!$B$41,AAeIA!$A$40,IF(H41=AAeIA!$B$42,AAeIA!$A$42,IF(H41=AAeIA!$B$43,AAeIA!$A$43,IF(H41=AAeIA!$B$44,AAeIA!$A$43,IF(H41=AAeIA!$B$45,AAeIA!$A$43,0))))))))))))))))))))))))))))))))))))))))))))</f>
        <v>USO DE RECURSOS</v>
      </c>
      <c r="H41" s="69" t="s">
        <v>46</v>
      </c>
      <c r="I41" s="69" t="str">
        <f>VLOOKUP("*"&amp;H41&amp;"*",AAeIA!$B$1:$D$45,2,FALSE)</f>
        <v>Negativo</v>
      </c>
      <c r="J41" s="72" t="s">
        <v>385</v>
      </c>
      <c r="K41" s="73" t="s">
        <v>336</v>
      </c>
      <c r="L41" s="69" t="str">
        <f>VLOOKUP("*"&amp;H41&amp;"*",AAeIA!$B$1:$D$45,3,FALSE)</f>
        <v>Agotamiento_de_recursos_naturales</v>
      </c>
      <c r="M41" s="74">
        <v>3</v>
      </c>
      <c r="N41" s="74">
        <v>4</v>
      </c>
      <c r="O41" s="75" t="str">
        <f>VLOOKUP(M41&amp;" - "&amp;N41,'VALORACIÓN '!$C$4:$D$28,2,FALSE)</f>
        <v>Alto No Aceptable</v>
      </c>
      <c r="P41" s="72" t="s">
        <v>387</v>
      </c>
      <c r="Q41" s="72" t="s">
        <v>453</v>
      </c>
      <c r="R41" s="72" t="s">
        <v>388</v>
      </c>
      <c r="S41" s="72">
        <v>3</v>
      </c>
      <c r="T41" s="75" t="str">
        <f>VLOOKUP(S41&amp;" / "&amp;O41,'VALORACIÓN '!$C$39:$D$63,2,FALSE)</f>
        <v>Alto no aceptable</v>
      </c>
      <c r="U41" s="76" t="str">
        <f>VLOOKUP("*"&amp;T41&amp;"*",'VALORACIÓN '!$O$3:$P$7,2,FALSE)</f>
        <v xml:space="preserve">MEDIA </v>
      </c>
      <c r="V41" s="73" t="s">
        <v>340</v>
      </c>
      <c r="W41" s="72" t="s">
        <v>389</v>
      </c>
      <c r="X41" s="72" t="s">
        <v>320</v>
      </c>
    </row>
    <row r="42" spans="1:24" ht="378" x14ac:dyDescent="0.3">
      <c r="A42" s="98">
        <v>33</v>
      </c>
      <c r="B42" s="71" t="s">
        <v>491</v>
      </c>
      <c r="C42" s="72" t="s">
        <v>451</v>
      </c>
      <c r="D42" s="73" t="s">
        <v>496</v>
      </c>
      <c r="E42" s="73" t="s">
        <v>498</v>
      </c>
      <c r="F42" s="69" t="s">
        <v>452</v>
      </c>
      <c r="G42" s="70" t="str">
        <f>IF(H42=AAeIA!$B$2,AAeIA!$A$2,IF(H42=AAeIA!$B$3,AAeIA!$A$2,IF(H42=AAeIA!$B$4,AAeIA!$A$2,IF(H42=AAeIA!$B$5,AAeIA!$A$2,IF(H42=AAeIA!$B$6,AAeIA!$A$6,IF(H42=AAeIA!$B$7,AAeIA!$A$2,IF(H42=AAeIA!$B$8,AAeIA!$A$2,IF(H42=AAeIA!$B$9,AAeIA!$A$2,IF(H42=AAeIA!$B$10,AAeIA!$A$10,IF(H42=AAeIA!$B$11,AAeIA!$A$10,IF(H42=AAeIA!$B$12,AAeIA!$A$10,IF(H42=AAeIA!$B$13,AAeIA!$A$10,IF(H42=AAeIA!$B$14,AAeIA!$A$10,IF(H42=AAeIA!$B$15,AAeIA!$A$10,IF(H42=AAeIA!$B$16,AAeIA!$A$10,IF(H42=AAeIA!$B$17,AAeIA!$A$10,IF(H42=AAeIA!$B$18,AAeIA!$A$10,IF(H42=AAeIA!$B$19,AAeIA!$A$10,IF(H42=AAeIA!$B$20,AAeIA!$A$10,IF(H42=AAeIA!$B$21,AAeIA!$A$10,IF(H42=AAeIA!$B$22,AAeIA!$A$10,IF(H42=AAeIA!$B$23,AAeIA!$A$10,IF(H42=AAeIA!$B$24,AAeIA!$A$24,IF(H42=AAeIA!$B$25,AAeIA!$A$24,IF(H42=AAeIA!$B$26,AAeIA!$A$24,IF(H42=AAeIA!$B$27,AAeIA!$A$24,IF(H42=AAeIA!$B$28,AAeIA!$A$24,IF(H42=AAeIA!$B$29,AAeIA!$A$24,IF(H42=AAeIA!$B$30,AAeIA!$A$24,IF(H42=AAeIA!$B$31,AAeIA!$A$31,IF(H42=AAeIA!$B$32,AAeIA!$A$31,IF(H42=AAeIA!$B$33,AAeIA!$A$31,IF(H42=AAeIA!$B$34,AAeIA!$A$31,IF(H42=AAeIA!$B$35,AAeIA!$A$31,IF(H42=AAeIA!$B$36,AAeIA!$A$31,IF(H42=AAeIA!$B$37,AAeIA!$A$31,IF(H42=AAeIA!$B$38,AAeIA!$A$31,IF(H42=AAeIA!$B$39,AAeIA!$A$31,IF(H42=AAeIA!$B$40,AAeIA!$A$40,IF(H42=AAeIA!$B$41,AAeIA!$A$40,IF(H42=AAeIA!$B$42,AAeIA!$A$42,IF(H42=AAeIA!$B$43,AAeIA!$A$43,IF(H42=AAeIA!$B$44,AAeIA!$A$43,IF(H42=AAeIA!$B$45,AAeIA!$A$43,0))))))))))))))))))))))))))))))))))))))))))))</f>
        <v>USO DE RECURSOS</v>
      </c>
      <c r="H42" s="69" t="s">
        <v>51</v>
      </c>
      <c r="I42" s="69" t="str">
        <f>VLOOKUP("*"&amp;H42&amp;"*",AAeIA!$B$1:$D$45,2,FALSE)</f>
        <v>Negativo</v>
      </c>
      <c r="J42" s="72" t="s">
        <v>454</v>
      </c>
      <c r="K42" s="73" t="s">
        <v>336</v>
      </c>
      <c r="L42" s="69" t="str">
        <f>VLOOKUP("*"&amp;H42&amp;"*",AAeIA!$B$1:$D$45,3,FALSE)</f>
        <v>Agotamiento_de_recursos_naturales</v>
      </c>
      <c r="M42" s="74">
        <v>4</v>
      </c>
      <c r="N42" s="74">
        <v>4</v>
      </c>
      <c r="O42" s="75" t="str">
        <f>VLOOKUP(M42&amp;" - "&amp;N42,'VALORACIÓN '!$C$4:$D$28,2,FALSE)</f>
        <v>Muy Alto Inaceptable</v>
      </c>
      <c r="P42" s="72" t="s">
        <v>683</v>
      </c>
      <c r="Q42" s="72" t="s">
        <v>369</v>
      </c>
      <c r="R42" s="72" t="s">
        <v>393</v>
      </c>
      <c r="S42" s="72">
        <v>2</v>
      </c>
      <c r="T42" s="75" t="str">
        <f>VLOOKUP(S42&amp;" / "&amp;O42,'VALORACIÓN '!$C$39:$D$63,2,FALSE)</f>
        <v>Alto no aceptable</v>
      </c>
      <c r="U42" s="76" t="str">
        <f>VLOOKUP("*"&amp;T42&amp;"*",'VALORACIÓN '!$O$3:$P$7,2,FALSE)</f>
        <v xml:space="preserve">MEDIA </v>
      </c>
      <c r="V42" s="73" t="s">
        <v>340</v>
      </c>
      <c r="W42" s="72" t="s">
        <v>695</v>
      </c>
      <c r="X42" s="72" t="s">
        <v>319</v>
      </c>
    </row>
    <row r="43" spans="1:24" ht="189" customHeight="1" x14ac:dyDescent="0.3">
      <c r="A43" s="98">
        <v>34</v>
      </c>
      <c r="B43" s="71" t="s">
        <v>491</v>
      </c>
      <c r="C43" s="72" t="s">
        <v>451</v>
      </c>
      <c r="D43" s="73" t="s">
        <v>496</v>
      </c>
      <c r="E43" s="73" t="s">
        <v>498</v>
      </c>
      <c r="F43" s="69" t="s">
        <v>452</v>
      </c>
      <c r="G43" s="70" t="str">
        <f>IF(H43=AAeIA!$B$2,AAeIA!$A$2,IF(H43=AAeIA!$B$3,AAeIA!$A$2,IF(H43=AAeIA!$B$4,AAeIA!$A$2,IF(H43=AAeIA!$B$5,AAeIA!$A$2,IF(H43=AAeIA!$B$6,AAeIA!$A$6,IF(H43=AAeIA!$B$7,AAeIA!$A$2,IF(H43=AAeIA!$B$8,AAeIA!$A$2,IF(H43=AAeIA!$B$9,AAeIA!$A$2,IF(H43=AAeIA!$B$10,AAeIA!$A$10,IF(H43=AAeIA!$B$11,AAeIA!$A$10,IF(H43=AAeIA!$B$12,AAeIA!$A$10,IF(H43=AAeIA!$B$13,AAeIA!$A$10,IF(H43=AAeIA!$B$14,AAeIA!$A$10,IF(H43=AAeIA!$B$15,AAeIA!$A$10,IF(H43=AAeIA!$B$16,AAeIA!$A$10,IF(H43=AAeIA!$B$17,AAeIA!$A$10,IF(H43=AAeIA!$B$18,AAeIA!$A$10,IF(H43=AAeIA!$B$19,AAeIA!$A$10,IF(H43=AAeIA!$B$20,AAeIA!$A$10,IF(H43=AAeIA!$B$21,AAeIA!$A$10,IF(H43=AAeIA!$B$22,AAeIA!$A$10,IF(H43=AAeIA!$B$23,AAeIA!$A$10,IF(H43=AAeIA!$B$24,AAeIA!$A$24,IF(H43=AAeIA!$B$25,AAeIA!$A$24,IF(H43=AAeIA!$B$26,AAeIA!$A$24,IF(H43=AAeIA!$B$27,AAeIA!$A$24,IF(H43=AAeIA!$B$28,AAeIA!$A$24,IF(H43=AAeIA!$B$29,AAeIA!$A$24,IF(H43=AAeIA!$B$30,AAeIA!$A$24,IF(H43=AAeIA!$B$31,AAeIA!$A$31,IF(H43=AAeIA!$B$32,AAeIA!$A$31,IF(H43=AAeIA!$B$33,AAeIA!$A$31,IF(H43=AAeIA!$B$34,AAeIA!$A$31,IF(H43=AAeIA!$B$35,AAeIA!$A$31,IF(H43=AAeIA!$B$36,AAeIA!$A$31,IF(H43=AAeIA!$B$37,AAeIA!$A$31,IF(H43=AAeIA!$B$38,AAeIA!$A$31,IF(H43=AAeIA!$B$39,AAeIA!$A$31,IF(H43=AAeIA!$B$40,AAeIA!$A$40,IF(H43=AAeIA!$B$41,AAeIA!$A$40,IF(H43=AAeIA!$B$42,AAeIA!$A$42,IF(H43=AAeIA!$B$43,AAeIA!$A$43,IF(H43=AAeIA!$B$44,AAeIA!$A$43,IF(H43=AAeIA!$B$45,AAeIA!$A$43,0))))))))))))))))))))))))))))))))))))))))))))</f>
        <v>USO DE RECURSOS</v>
      </c>
      <c r="H43" s="69" t="s">
        <v>49</v>
      </c>
      <c r="I43" s="69" t="str">
        <f>VLOOKUP("*"&amp;H43&amp;"*",AAeIA!$B$1:$D$45,2,FALSE)</f>
        <v>Negativo</v>
      </c>
      <c r="J43" s="72" t="s">
        <v>455</v>
      </c>
      <c r="K43" s="73" t="s">
        <v>336</v>
      </c>
      <c r="L43" s="69" t="str">
        <f>VLOOKUP("*"&amp;H43&amp;"*",AAeIA!$B$1:$D$45,3,FALSE)</f>
        <v>Agotamiento_de_recursos_naturales</v>
      </c>
      <c r="M43" s="74">
        <v>4</v>
      </c>
      <c r="N43" s="74">
        <v>3</v>
      </c>
      <c r="O43" s="75" t="str">
        <f>VLOOKUP(M43&amp;" - "&amp;N43,'VALORACIÓN '!$C$4:$D$28,2,FALSE)</f>
        <v>Alto No Aceptable</v>
      </c>
      <c r="P43" s="72"/>
      <c r="Q43" s="72" t="s">
        <v>373</v>
      </c>
      <c r="R43" s="72" t="s">
        <v>431</v>
      </c>
      <c r="S43" s="72">
        <v>2</v>
      </c>
      <c r="T43" s="75" t="str">
        <f>VLOOKUP(S43&amp;" / "&amp;O43,'VALORACIÓN '!$C$39:$D$63,2,FALSE)</f>
        <v>Aceptable condicionado</v>
      </c>
      <c r="U43" s="76" t="str">
        <f>VLOOKUP("*"&amp;T43&amp;"*",'VALORACIÓN '!$O$3:$P$7,2,FALSE)</f>
        <v>BAJA</v>
      </c>
      <c r="V43" s="73" t="s">
        <v>347</v>
      </c>
      <c r="W43" s="72" t="s">
        <v>392</v>
      </c>
      <c r="X43" s="72" t="s">
        <v>318</v>
      </c>
    </row>
    <row r="44" spans="1:24" ht="257.25" x14ac:dyDescent="0.3">
      <c r="A44" s="98">
        <v>35</v>
      </c>
      <c r="B44" s="71" t="s">
        <v>491</v>
      </c>
      <c r="C44" s="72" t="s">
        <v>451</v>
      </c>
      <c r="D44" s="73" t="s">
        <v>496</v>
      </c>
      <c r="E44" s="73" t="s">
        <v>498</v>
      </c>
      <c r="F44" s="69" t="s">
        <v>452</v>
      </c>
      <c r="G44" s="70" t="str">
        <f>IF(H44=AAeIA!$B$2,AAeIA!$A$2,IF(H44=AAeIA!$B$3,AAeIA!$A$2,IF(H44=AAeIA!$B$4,AAeIA!$A$2,IF(H44=AAeIA!$B$5,AAeIA!$A$2,IF(H44=AAeIA!$B$6,AAeIA!$A$6,IF(H44=AAeIA!$B$7,AAeIA!$A$2,IF(H44=AAeIA!$B$8,AAeIA!$A$2,IF(H44=AAeIA!$B$9,AAeIA!$A$2,IF(H44=AAeIA!$B$10,AAeIA!$A$10,IF(H44=AAeIA!$B$11,AAeIA!$A$10,IF(H44=AAeIA!$B$12,AAeIA!$A$10,IF(H44=AAeIA!$B$13,AAeIA!$A$10,IF(H44=AAeIA!$B$14,AAeIA!$A$10,IF(H44=AAeIA!$B$15,AAeIA!$A$10,IF(H44=AAeIA!$B$16,AAeIA!$A$10,IF(H44=AAeIA!$B$17,AAeIA!$A$10,IF(H44=AAeIA!$B$18,AAeIA!$A$10,IF(H44=AAeIA!$B$19,AAeIA!$A$10,IF(H44=AAeIA!$B$20,AAeIA!$A$10,IF(H44=AAeIA!$B$21,AAeIA!$A$10,IF(H44=AAeIA!$B$22,AAeIA!$A$10,IF(H44=AAeIA!$B$23,AAeIA!$A$10,IF(H44=AAeIA!$B$24,AAeIA!$A$24,IF(H44=AAeIA!$B$25,AAeIA!$A$24,IF(H44=AAeIA!$B$26,AAeIA!$A$24,IF(H44=AAeIA!$B$27,AAeIA!$A$24,IF(H44=AAeIA!$B$28,AAeIA!$A$24,IF(H44=AAeIA!$B$29,AAeIA!$A$24,IF(H44=AAeIA!$B$30,AAeIA!$A$24,IF(H44=AAeIA!$B$31,AAeIA!$A$31,IF(H44=AAeIA!$B$32,AAeIA!$A$31,IF(H44=AAeIA!$B$33,AAeIA!$A$31,IF(H44=AAeIA!$B$34,AAeIA!$A$31,IF(H44=AAeIA!$B$35,AAeIA!$A$31,IF(H44=AAeIA!$B$36,AAeIA!$A$31,IF(H44=AAeIA!$B$37,AAeIA!$A$31,IF(H44=AAeIA!$B$38,AAeIA!$A$31,IF(H44=AAeIA!$B$39,AAeIA!$A$31,IF(H44=AAeIA!$B$40,AAeIA!$A$40,IF(H44=AAeIA!$B$41,AAeIA!$A$40,IF(H44=AAeIA!$B$42,AAeIA!$A$42,IF(H44=AAeIA!$B$43,AAeIA!$A$43,IF(H44=AAeIA!$B$44,AAeIA!$A$43,IF(H44=AAeIA!$B$45,AAeIA!$A$43,0))))))))))))))))))))))))))))))))))))))))))))</f>
        <v>SUELO</v>
      </c>
      <c r="H44" s="69" t="s">
        <v>64</v>
      </c>
      <c r="I44" s="69" t="str">
        <f>VLOOKUP("*"&amp;H44&amp;"*",AAeIA!$B$1:$D$45,2,FALSE)</f>
        <v>Negativo</v>
      </c>
      <c r="J44" s="72" t="s">
        <v>456</v>
      </c>
      <c r="K44" s="73" t="s">
        <v>336</v>
      </c>
      <c r="L44" s="69" t="str">
        <f>VLOOKUP("*"&amp;H44&amp;"*",AAeIA!$B$1:$D$45,3,FALSE)</f>
        <v>Contaminación_del_Agua_y/o_el_suelo_y/o_el_aire,_Daño_a_las_personas</v>
      </c>
      <c r="M44" s="74">
        <v>4</v>
      </c>
      <c r="N44" s="74">
        <v>3</v>
      </c>
      <c r="O44" s="75" t="str">
        <f>VLOOKUP(M44&amp;" - "&amp;N44,'VALORACIÓN '!$C$4:$D$28,2,FALSE)</f>
        <v>Alto No Aceptable</v>
      </c>
      <c r="P44" s="72" t="s">
        <v>457</v>
      </c>
      <c r="Q44" s="72" t="s">
        <v>379</v>
      </c>
      <c r="R44" s="72" t="s">
        <v>480</v>
      </c>
      <c r="S44" s="72">
        <v>1</v>
      </c>
      <c r="T44" s="75" t="str">
        <f>VLOOKUP(S44&amp;" / "&amp;O44,'VALORACIÓN '!$C$39:$D$63,2,FALSE)</f>
        <v>Admisible</v>
      </c>
      <c r="U44" s="76" t="str">
        <f>VLOOKUP("*"&amp;T44&amp;"*",'VALORACIÓN '!$O$3:$P$7,2,FALSE)</f>
        <v>BAJA</v>
      </c>
      <c r="V44" s="73" t="s">
        <v>340</v>
      </c>
      <c r="W44" s="72" t="s">
        <v>458</v>
      </c>
      <c r="X44" s="72" t="s">
        <v>317</v>
      </c>
    </row>
    <row r="45" spans="1:24" ht="306" x14ac:dyDescent="0.3">
      <c r="A45" s="98">
        <v>36</v>
      </c>
      <c r="B45" s="71" t="s">
        <v>491</v>
      </c>
      <c r="C45" s="72" t="s">
        <v>451</v>
      </c>
      <c r="D45" s="73" t="s">
        <v>496</v>
      </c>
      <c r="E45" s="73" t="s">
        <v>498</v>
      </c>
      <c r="F45" s="69" t="s">
        <v>452</v>
      </c>
      <c r="G45" s="70" t="str">
        <f>IF(H45=AAeIA!$B$2,AAeIA!$A$2,IF(H45=AAeIA!$B$3,AAeIA!$A$2,IF(H45=AAeIA!$B$4,AAeIA!$A$2,IF(H45=AAeIA!$B$5,AAeIA!$A$2,IF(H45=AAeIA!$B$6,AAeIA!$A$6,IF(H45=AAeIA!$B$7,AAeIA!$A$2,IF(H45=AAeIA!$B$8,AAeIA!$A$2,IF(H45=AAeIA!$B$9,AAeIA!$A$2,IF(H45=AAeIA!$B$10,AAeIA!$A$10,IF(H45=AAeIA!$B$11,AAeIA!$A$10,IF(H45=AAeIA!$B$12,AAeIA!$A$10,IF(H45=AAeIA!$B$13,AAeIA!$A$10,IF(H45=AAeIA!$B$14,AAeIA!$A$10,IF(H45=AAeIA!$B$15,AAeIA!$A$10,IF(H45=AAeIA!$B$16,AAeIA!$A$10,IF(H45=AAeIA!$B$17,AAeIA!$A$10,IF(H45=AAeIA!$B$18,AAeIA!$A$10,IF(H45=AAeIA!$B$19,AAeIA!$A$10,IF(H45=AAeIA!$B$20,AAeIA!$A$10,IF(H45=AAeIA!$B$21,AAeIA!$A$10,IF(H45=AAeIA!$B$22,AAeIA!$A$10,IF(H45=AAeIA!$B$23,AAeIA!$A$10,IF(H45=AAeIA!$B$24,AAeIA!$A$24,IF(H45=AAeIA!$B$25,AAeIA!$A$24,IF(H45=AAeIA!$B$26,AAeIA!$A$24,IF(H45=AAeIA!$B$27,AAeIA!$A$24,IF(H45=AAeIA!$B$28,AAeIA!$A$24,IF(H45=AAeIA!$B$29,AAeIA!$A$24,IF(H45=AAeIA!$B$30,AAeIA!$A$24,IF(H45=AAeIA!$B$31,AAeIA!$A$31,IF(H45=AAeIA!$B$32,AAeIA!$A$31,IF(H45=AAeIA!$B$33,AAeIA!$A$31,IF(H45=AAeIA!$B$34,AAeIA!$A$31,IF(H45=AAeIA!$B$35,AAeIA!$A$31,IF(H45=AAeIA!$B$36,AAeIA!$A$31,IF(H45=AAeIA!$B$37,AAeIA!$A$31,IF(H45=AAeIA!$B$38,AAeIA!$A$31,IF(H45=AAeIA!$B$39,AAeIA!$A$31,IF(H45=AAeIA!$B$40,AAeIA!$A$40,IF(H45=AAeIA!$B$41,AAeIA!$A$40,IF(H45=AAeIA!$B$42,AAeIA!$A$42,IF(H45=AAeIA!$B$43,AAeIA!$A$43,IF(H45=AAeIA!$B$44,AAeIA!$A$43,IF(H45=AAeIA!$B$45,AAeIA!$A$43,0))))))))))))))))))))))))))))))))))))))))))))</f>
        <v>SUELO</v>
      </c>
      <c r="H45" s="69" t="s">
        <v>66</v>
      </c>
      <c r="I45" s="69" t="str">
        <f>VLOOKUP("*"&amp;H45&amp;"*",AAeIA!$B$1:$D$45,2,FALSE)</f>
        <v>Negativo</v>
      </c>
      <c r="J45" s="72" t="s">
        <v>459</v>
      </c>
      <c r="K45" s="73" t="s">
        <v>336</v>
      </c>
      <c r="L45" s="69" t="str">
        <f>VLOOKUP("*"&amp;H45&amp;"*",AAeIA!$B$1:$D$45,3,FALSE)</f>
        <v>Contaminación_del_suelo</v>
      </c>
      <c r="M45" s="74">
        <v>3</v>
      </c>
      <c r="N45" s="74">
        <v>4</v>
      </c>
      <c r="O45" s="75" t="str">
        <f>VLOOKUP(M45&amp;" - "&amp;N45,'VALORACIÓN '!$C$4:$D$28,2,FALSE)</f>
        <v>Alto No Aceptable</v>
      </c>
      <c r="P45" s="72" t="s">
        <v>442</v>
      </c>
      <c r="Q45" s="72" t="s">
        <v>379</v>
      </c>
      <c r="R45" s="72" t="s">
        <v>460</v>
      </c>
      <c r="S45" s="72">
        <v>1</v>
      </c>
      <c r="T45" s="75" t="str">
        <f>VLOOKUP(S45&amp;" / "&amp;O45,'VALORACIÓN '!$C$39:$D$63,2,FALSE)</f>
        <v>Admisible</v>
      </c>
      <c r="U45" s="76" t="str">
        <f>VLOOKUP("*"&amp;T45&amp;"*",'VALORACIÓN '!$O$3:$P$7,2,FALSE)</f>
        <v>BAJA</v>
      </c>
      <c r="V45" s="73" t="s">
        <v>347</v>
      </c>
      <c r="W45" s="72" t="s">
        <v>396</v>
      </c>
      <c r="X45" s="72" t="s">
        <v>317</v>
      </c>
    </row>
    <row r="46" spans="1:24" ht="220.5" x14ac:dyDescent="0.3">
      <c r="A46" s="98">
        <v>37</v>
      </c>
      <c r="B46" s="71" t="s">
        <v>491</v>
      </c>
      <c r="C46" s="72" t="s">
        <v>451</v>
      </c>
      <c r="D46" s="73" t="s">
        <v>496</v>
      </c>
      <c r="E46" s="73" t="s">
        <v>498</v>
      </c>
      <c r="F46" s="69" t="s">
        <v>452</v>
      </c>
      <c r="G46" s="70" t="str">
        <f>IF(H46=AAeIA!$B$2,AAeIA!$A$2,IF(H46=AAeIA!$B$3,AAeIA!$A$2,IF(H46=AAeIA!$B$4,AAeIA!$A$2,IF(H46=AAeIA!$B$5,AAeIA!$A$2,IF(H46=AAeIA!$B$6,AAeIA!$A$6,IF(H46=AAeIA!$B$7,AAeIA!$A$2,IF(H46=AAeIA!$B$8,AAeIA!$A$2,IF(H46=AAeIA!$B$9,AAeIA!$A$2,IF(H46=AAeIA!$B$10,AAeIA!$A$10,IF(H46=AAeIA!$B$11,AAeIA!$A$10,IF(H46=AAeIA!$B$12,AAeIA!$A$10,IF(H46=AAeIA!$B$13,AAeIA!$A$10,IF(H46=AAeIA!$B$14,AAeIA!$A$10,IF(H46=AAeIA!$B$15,AAeIA!$A$10,IF(H46=AAeIA!$B$16,AAeIA!$A$10,IF(H46=AAeIA!$B$17,AAeIA!$A$10,IF(H46=AAeIA!$B$18,AAeIA!$A$10,IF(H46=AAeIA!$B$19,AAeIA!$A$10,IF(H46=AAeIA!$B$20,AAeIA!$A$10,IF(H46=AAeIA!$B$21,AAeIA!$A$10,IF(H46=AAeIA!$B$22,AAeIA!$A$10,IF(H46=AAeIA!$B$23,AAeIA!$A$10,IF(H46=AAeIA!$B$24,AAeIA!$A$24,IF(H46=AAeIA!$B$25,AAeIA!$A$24,IF(H46=AAeIA!$B$26,AAeIA!$A$24,IF(H46=AAeIA!$B$27,AAeIA!$A$24,IF(H46=AAeIA!$B$28,AAeIA!$A$24,IF(H46=AAeIA!$B$29,AAeIA!$A$24,IF(H46=AAeIA!$B$30,AAeIA!$A$24,IF(H46=AAeIA!$B$31,AAeIA!$A$31,IF(H46=AAeIA!$B$32,AAeIA!$A$31,IF(H46=AAeIA!$B$33,AAeIA!$A$31,IF(H46=AAeIA!$B$34,AAeIA!$A$31,IF(H46=AAeIA!$B$35,AAeIA!$A$31,IF(H46=AAeIA!$B$36,AAeIA!$A$31,IF(H46=AAeIA!$B$37,AAeIA!$A$31,IF(H46=AAeIA!$B$38,AAeIA!$A$31,IF(H46=AAeIA!$B$39,AAeIA!$A$31,IF(H46=AAeIA!$B$40,AAeIA!$A$40,IF(H46=AAeIA!$B$41,AAeIA!$A$40,IF(H46=AAeIA!$B$42,AAeIA!$A$42,IF(H46=AAeIA!$B$43,AAeIA!$A$43,IF(H46=AAeIA!$B$44,AAeIA!$A$43,IF(H46=AAeIA!$B$45,AAeIA!$A$43,0))))))))))))))))))))))))))))))))))))))))))))</f>
        <v>SUELO</v>
      </c>
      <c r="H46" s="69" t="s">
        <v>59</v>
      </c>
      <c r="I46" s="69" t="str">
        <f>VLOOKUP("*"&amp;H46&amp;"*",AAeIA!$B$1:$D$45,2,FALSE)</f>
        <v>Positivo</v>
      </c>
      <c r="J46" s="72" t="s">
        <v>461</v>
      </c>
      <c r="K46" s="73" t="s">
        <v>336</v>
      </c>
      <c r="L46" s="69" t="str">
        <f>VLOOKUP("*"&amp;H46&amp;"*",AAeIA!$B$1:$D$45,3,FALSE)</f>
        <v>Disminución_de_residuos_a_tratar</v>
      </c>
      <c r="M46" s="74">
        <v>2</v>
      </c>
      <c r="N46" s="74">
        <v>2</v>
      </c>
      <c r="O46" s="75" t="str">
        <f>VLOOKUP(M46&amp;" - "&amp;N46,'VALORACIÓN '!$C$4:$D$28,2,FALSE)</f>
        <v>Mínimo Aceptable</v>
      </c>
      <c r="P46" s="72" t="s">
        <v>457</v>
      </c>
      <c r="Q46" s="72" t="s">
        <v>379</v>
      </c>
      <c r="R46" s="72" t="s">
        <v>462</v>
      </c>
      <c r="S46" s="72">
        <v>2</v>
      </c>
      <c r="T46" s="75" t="str">
        <f>VLOOKUP(S46&amp;" / "&amp;O46,'VALORACIÓN '!$C$39:$D$63,2,FALSE)</f>
        <v>Admisible</v>
      </c>
      <c r="U46" s="76" t="str">
        <f>VLOOKUP("*"&amp;T46&amp;"*",'VALORACIÓN '!$O$3:$P$7,2,FALSE)</f>
        <v>BAJA</v>
      </c>
      <c r="V46" s="73" t="s">
        <v>340</v>
      </c>
      <c r="W46" s="72" t="s">
        <v>396</v>
      </c>
      <c r="X46" s="72" t="s">
        <v>317</v>
      </c>
    </row>
    <row r="47" spans="1:24" ht="174.75" x14ac:dyDescent="0.3">
      <c r="A47" s="98">
        <v>38</v>
      </c>
      <c r="B47" s="71" t="s">
        <v>491</v>
      </c>
      <c r="C47" s="72" t="s">
        <v>451</v>
      </c>
      <c r="D47" s="73" t="s">
        <v>496</v>
      </c>
      <c r="E47" s="73" t="s">
        <v>498</v>
      </c>
      <c r="F47" s="69" t="s">
        <v>452</v>
      </c>
      <c r="G47" s="70" t="str">
        <f>IF(H47=AAeIA!$B$2,AAeIA!$A$2,IF(H47=AAeIA!$B$3,AAeIA!$A$2,IF(H47=AAeIA!$B$4,AAeIA!$A$2,IF(H47=AAeIA!$B$5,AAeIA!$A$2,IF(H47=AAeIA!$B$6,AAeIA!$A$6,IF(H47=AAeIA!$B$7,AAeIA!$A$2,IF(H47=AAeIA!$B$8,AAeIA!$A$2,IF(H47=AAeIA!$B$9,AAeIA!$A$2,IF(H47=AAeIA!$B$10,AAeIA!$A$10,IF(H47=AAeIA!$B$11,AAeIA!$A$10,IF(H47=AAeIA!$B$12,AAeIA!$A$10,IF(H47=AAeIA!$B$13,AAeIA!$A$10,IF(H47=AAeIA!$B$14,AAeIA!$A$10,IF(H47=AAeIA!$B$15,AAeIA!$A$10,IF(H47=AAeIA!$B$16,AAeIA!$A$10,IF(H47=AAeIA!$B$17,AAeIA!$A$10,IF(H47=AAeIA!$B$18,AAeIA!$A$10,IF(H47=AAeIA!$B$19,AAeIA!$A$10,IF(H47=AAeIA!$B$20,AAeIA!$A$10,IF(H47=AAeIA!$B$21,AAeIA!$A$10,IF(H47=AAeIA!$B$22,AAeIA!$A$10,IF(H47=AAeIA!$B$23,AAeIA!$A$10,IF(H47=AAeIA!$B$24,AAeIA!$A$24,IF(H47=AAeIA!$B$25,AAeIA!$A$24,IF(H47=AAeIA!$B$26,AAeIA!$A$24,IF(H47=AAeIA!$B$27,AAeIA!$A$24,IF(H47=AAeIA!$B$28,AAeIA!$A$24,IF(H47=AAeIA!$B$29,AAeIA!$A$24,IF(H47=AAeIA!$B$30,AAeIA!$A$24,IF(H47=AAeIA!$B$31,AAeIA!$A$31,IF(H47=AAeIA!$B$32,AAeIA!$A$31,IF(H47=AAeIA!$B$33,AAeIA!$A$31,IF(H47=AAeIA!$B$34,AAeIA!$A$31,IF(H47=AAeIA!$B$35,AAeIA!$A$31,IF(H47=AAeIA!$B$36,AAeIA!$A$31,IF(H47=AAeIA!$B$37,AAeIA!$A$31,IF(H47=AAeIA!$B$38,AAeIA!$A$31,IF(H47=AAeIA!$B$39,AAeIA!$A$31,IF(H47=AAeIA!$B$40,AAeIA!$A$40,IF(H47=AAeIA!$B$41,AAeIA!$A$40,IF(H47=AAeIA!$B$42,AAeIA!$A$42,IF(H47=AAeIA!$B$43,AAeIA!$A$43,IF(H47=AAeIA!$B$44,AAeIA!$A$43,IF(H47=AAeIA!$B$45,AAeIA!$A$43,0))))))))))))))))))))))))))))))))))))))))))))</f>
        <v>USO DE RECURSOS</v>
      </c>
      <c r="H47" s="69" t="s">
        <v>55</v>
      </c>
      <c r="I47" s="69" t="str">
        <f>VLOOKUP("*"&amp;H47&amp;"*",AAeIA!$B$1:$D$45,2,FALSE)</f>
        <v>Negativo</v>
      </c>
      <c r="J47" s="72" t="s">
        <v>463</v>
      </c>
      <c r="K47" s="73" t="s">
        <v>336</v>
      </c>
      <c r="L47" s="69" t="str">
        <f>VLOOKUP("*"&amp;H47&amp;"*",AAeIA!$B$1:$D$45,3,FALSE)</f>
        <v>Afectación_del_suelo,_afectación_del_agua_o_afectación_al_personal</v>
      </c>
      <c r="M47" s="74">
        <v>3</v>
      </c>
      <c r="N47" s="74">
        <v>4</v>
      </c>
      <c r="O47" s="75" t="str">
        <f>VLOOKUP(M47&amp;" - "&amp;N47,'VALORACIÓN '!$C$4:$D$28,2,FALSE)</f>
        <v>Alto No Aceptable</v>
      </c>
      <c r="P47" s="72" t="s">
        <v>464</v>
      </c>
      <c r="Q47" s="72" t="s">
        <v>412</v>
      </c>
      <c r="R47" s="72" t="s">
        <v>699</v>
      </c>
      <c r="S47" s="72">
        <v>3</v>
      </c>
      <c r="T47" s="75" t="str">
        <f>VLOOKUP(S47&amp;" / "&amp;O47,'VALORACIÓN '!$C$39:$D$63,2,FALSE)</f>
        <v>Alto no aceptable</v>
      </c>
      <c r="U47" s="76" t="str">
        <f>VLOOKUP("*"&amp;T47&amp;"*",'VALORACIÓN '!$O$3:$P$7,2,FALSE)</f>
        <v xml:space="preserve">MEDIA </v>
      </c>
      <c r="V47" s="73" t="s">
        <v>340</v>
      </c>
      <c r="W47" s="72" t="s">
        <v>465</v>
      </c>
      <c r="X47" s="72" t="s">
        <v>342</v>
      </c>
    </row>
    <row r="48" spans="1:24" ht="306" x14ac:dyDescent="0.3">
      <c r="A48" s="98">
        <v>39</v>
      </c>
      <c r="B48" s="71" t="s">
        <v>491</v>
      </c>
      <c r="C48" s="72" t="s">
        <v>451</v>
      </c>
      <c r="D48" s="73" t="s">
        <v>496</v>
      </c>
      <c r="E48" s="73" t="s">
        <v>498</v>
      </c>
      <c r="F48" s="69" t="s">
        <v>452</v>
      </c>
      <c r="G48" s="70" t="str">
        <f>IF(H48=AAeIA!$B$2,AAeIA!$A$2,IF(H48=AAeIA!$B$3,AAeIA!$A$2,IF(H48=AAeIA!$B$4,AAeIA!$A$2,IF(H48=AAeIA!$B$5,AAeIA!$A$2,IF(H48=AAeIA!$B$6,AAeIA!$A$6,IF(H48=AAeIA!$B$7,AAeIA!$A$2,IF(H48=AAeIA!$B$8,AAeIA!$A$2,IF(H48=AAeIA!$B$9,AAeIA!$A$2,IF(H48=AAeIA!$B$10,AAeIA!$A$10,IF(H48=AAeIA!$B$11,AAeIA!$A$10,IF(H48=AAeIA!$B$12,AAeIA!$A$10,IF(H48=AAeIA!$B$13,AAeIA!$A$10,IF(H48=AAeIA!$B$14,AAeIA!$A$10,IF(H48=AAeIA!$B$15,AAeIA!$A$10,IF(H48=AAeIA!$B$16,AAeIA!$A$10,IF(H48=AAeIA!$B$17,AAeIA!$A$10,IF(H48=AAeIA!$B$18,AAeIA!$A$10,IF(H48=AAeIA!$B$19,AAeIA!$A$10,IF(H48=AAeIA!$B$20,AAeIA!$A$10,IF(H48=AAeIA!$B$21,AAeIA!$A$10,IF(H48=AAeIA!$B$22,AAeIA!$A$10,IF(H48=AAeIA!$B$23,AAeIA!$A$10,IF(H48=AAeIA!$B$24,AAeIA!$A$24,IF(H48=AAeIA!$B$25,AAeIA!$A$24,IF(H48=AAeIA!$B$26,AAeIA!$A$24,IF(H48=AAeIA!$B$27,AAeIA!$A$24,IF(H48=AAeIA!$B$28,AAeIA!$A$24,IF(H48=AAeIA!$B$29,AAeIA!$A$24,IF(H48=AAeIA!$B$30,AAeIA!$A$24,IF(H48=AAeIA!$B$31,AAeIA!$A$31,IF(H48=AAeIA!$B$32,AAeIA!$A$31,IF(H48=AAeIA!$B$33,AAeIA!$A$31,IF(H48=AAeIA!$B$34,AAeIA!$A$31,IF(H48=AAeIA!$B$35,AAeIA!$A$31,IF(H48=AAeIA!$B$36,AAeIA!$A$31,IF(H48=AAeIA!$B$37,AAeIA!$A$31,IF(H48=AAeIA!$B$38,AAeIA!$A$31,IF(H48=AAeIA!$B$39,AAeIA!$A$31,IF(H48=AAeIA!$B$40,AAeIA!$A$40,IF(H48=AAeIA!$B$41,AAeIA!$A$40,IF(H48=AAeIA!$B$42,AAeIA!$A$42,IF(H48=AAeIA!$B$43,AAeIA!$A$43,IF(H48=AAeIA!$B$44,AAeIA!$A$43,IF(H48=AAeIA!$B$45,AAeIA!$A$43,0))))))))))))))))))))))))))))))))))))))))))))</f>
        <v>SUELO</v>
      </c>
      <c r="H48" s="69" t="s">
        <v>66</v>
      </c>
      <c r="I48" s="69" t="str">
        <f>VLOOKUP("*"&amp;H48&amp;"*",AAeIA!$B$1:$D$45,2,FALSE)</f>
        <v>Negativo</v>
      </c>
      <c r="J48" s="72" t="s">
        <v>466</v>
      </c>
      <c r="K48" s="73" t="s">
        <v>336</v>
      </c>
      <c r="L48" s="69" t="str">
        <f>VLOOKUP("*"&amp;H48&amp;"*",AAeIA!$B$1:$D$45,3,FALSE)</f>
        <v>Contaminación_del_suelo</v>
      </c>
      <c r="M48" s="74">
        <v>4</v>
      </c>
      <c r="N48" s="74">
        <v>4</v>
      </c>
      <c r="O48" s="75" t="str">
        <f>VLOOKUP(M48&amp;" - "&amp;N48,'VALORACIÓN '!$C$4:$D$28,2,FALSE)</f>
        <v>Muy Alto Inaceptable</v>
      </c>
      <c r="P48" s="72" t="s">
        <v>442</v>
      </c>
      <c r="Q48" s="72" t="s">
        <v>471</v>
      </c>
      <c r="R48" s="72" t="s">
        <v>798</v>
      </c>
      <c r="S48" s="72">
        <v>2</v>
      </c>
      <c r="T48" s="75" t="str">
        <f>VLOOKUP(S48&amp;" / "&amp;O48,'VALORACIÓN '!$C$39:$D$63,2,FALSE)</f>
        <v>Alto no aceptable</v>
      </c>
      <c r="U48" s="76" t="str">
        <f>VLOOKUP("*"&amp;T48&amp;"*",'VALORACIÓN '!$O$3:$P$7,2,FALSE)</f>
        <v xml:space="preserve">MEDIA </v>
      </c>
      <c r="V48" s="73" t="s">
        <v>340</v>
      </c>
      <c r="W48" s="72" t="s">
        <v>467</v>
      </c>
      <c r="X48" s="72" t="s">
        <v>317</v>
      </c>
    </row>
    <row r="49" spans="1:24" ht="195" x14ac:dyDescent="0.3">
      <c r="A49" s="98">
        <v>40</v>
      </c>
      <c r="B49" s="71" t="s">
        <v>491</v>
      </c>
      <c r="C49" s="72" t="s">
        <v>468</v>
      </c>
      <c r="D49" s="73" t="s">
        <v>496</v>
      </c>
      <c r="E49" s="73" t="s">
        <v>498</v>
      </c>
      <c r="F49" s="69" t="s">
        <v>469</v>
      </c>
      <c r="G49" s="70" t="str">
        <f>IF(H49=AAeIA!$B$2,AAeIA!$A$2,IF(H49=AAeIA!$B$3,AAeIA!$A$2,IF(H49=AAeIA!$B$4,AAeIA!$A$2,IF(H49=AAeIA!$B$5,AAeIA!$A$2,IF(H49=AAeIA!$B$6,AAeIA!$A$6,IF(H49=AAeIA!$B$7,AAeIA!$A$2,IF(H49=AAeIA!$B$8,AAeIA!$A$2,IF(H49=AAeIA!$B$9,AAeIA!$A$2,IF(H49=AAeIA!$B$10,AAeIA!$A$10,IF(H49=AAeIA!$B$11,AAeIA!$A$10,IF(H49=AAeIA!$B$12,AAeIA!$A$10,IF(H49=AAeIA!$B$13,AAeIA!$A$10,IF(H49=AAeIA!$B$14,AAeIA!$A$10,IF(H49=AAeIA!$B$15,AAeIA!$A$10,IF(H49=AAeIA!$B$16,AAeIA!$A$10,IF(H49=AAeIA!$B$17,AAeIA!$A$10,IF(H49=AAeIA!$B$18,AAeIA!$A$10,IF(H49=AAeIA!$B$19,AAeIA!$A$10,IF(H49=AAeIA!$B$20,AAeIA!$A$10,IF(H49=AAeIA!$B$21,AAeIA!$A$10,IF(H49=AAeIA!$B$22,AAeIA!$A$10,IF(H49=AAeIA!$B$23,AAeIA!$A$10,IF(H49=AAeIA!$B$24,AAeIA!$A$24,IF(H49=AAeIA!$B$25,AAeIA!$A$24,IF(H49=AAeIA!$B$26,AAeIA!$A$24,IF(H49=AAeIA!$B$27,AAeIA!$A$24,IF(H49=AAeIA!$B$28,AAeIA!$A$24,IF(H49=AAeIA!$B$29,AAeIA!$A$24,IF(H49=AAeIA!$B$30,AAeIA!$A$24,IF(H49=AAeIA!$B$31,AAeIA!$A$31,IF(H49=AAeIA!$B$32,AAeIA!$A$31,IF(H49=AAeIA!$B$33,AAeIA!$A$31,IF(H49=AAeIA!$B$34,AAeIA!$A$31,IF(H49=AAeIA!$B$35,AAeIA!$A$31,IF(H49=AAeIA!$B$36,AAeIA!$A$31,IF(H49=AAeIA!$B$37,AAeIA!$A$31,IF(H49=AAeIA!$B$38,AAeIA!$A$31,IF(H49=AAeIA!$B$39,AAeIA!$A$31,IF(H49=AAeIA!$B$40,AAeIA!$A$40,IF(H49=AAeIA!$B$41,AAeIA!$A$40,IF(H49=AAeIA!$B$42,AAeIA!$A$42,IF(H49=AAeIA!$B$43,AAeIA!$A$43,IF(H49=AAeIA!$B$44,AAeIA!$A$43,IF(H49=AAeIA!$B$45,AAeIA!$A$43,0))))))))))))))))))))))))))))))))))))))))))))</f>
        <v>USO DE RECURSOS</v>
      </c>
      <c r="H49" s="69" t="s">
        <v>46</v>
      </c>
      <c r="I49" s="69" t="str">
        <f>VLOOKUP("*"&amp;H49&amp;"*",AAeIA!$B$1:$D$45,2,FALSE)</f>
        <v>Negativo</v>
      </c>
      <c r="J49" s="72" t="s">
        <v>470</v>
      </c>
      <c r="K49" s="73" t="s">
        <v>336</v>
      </c>
      <c r="L49" s="69" t="str">
        <f>VLOOKUP("*"&amp;H49&amp;"*",AAeIA!$B$1:$D$45,3,FALSE)</f>
        <v>Agotamiento_de_recursos_naturales</v>
      </c>
      <c r="M49" s="74">
        <v>5</v>
      </c>
      <c r="N49" s="74">
        <v>4</v>
      </c>
      <c r="O49" s="75" t="str">
        <f>VLOOKUP(M49&amp;" - "&amp;N49,'VALORACIÓN '!$C$4:$D$28,2,FALSE)</f>
        <v>Muy Alto Inaceptable</v>
      </c>
      <c r="P49" s="72" t="s">
        <v>387</v>
      </c>
      <c r="Q49" s="72" t="s">
        <v>453</v>
      </c>
      <c r="R49" s="72" t="s">
        <v>388</v>
      </c>
      <c r="S49" s="72">
        <v>3</v>
      </c>
      <c r="T49" s="75" t="str">
        <f>VLOOKUP(S49&amp;" / "&amp;O49,'VALORACIÓN '!$C$39:$D$63,2,FALSE)</f>
        <v>Alto no aceptable</v>
      </c>
      <c r="U49" s="76" t="str">
        <f>VLOOKUP("*"&amp;T49&amp;"*",'VALORACIÓN '!$O$3:$P$7,2,FALSE)</f>
        <v xml:space="preserve">MEDIA </v>
      </c>
      <c r="V49" s="73" t="s">
        <v>340</v>
      </c>
      <c r="W49" s="72" t="s">
        <v>389</v>
      </c>
      <c r="X49" s="72" t="s">
        <v>320</v>
      </c>
    </row>
    <row r="50" spans="1:24" ht="393.75" x14ac:dyDescent="0.3">
      <c r="A50" s="98">
        <v>41</v>
      </c>
      <c r="B50" s="71" t="s">
        <v>491</v>
      </c>
      <c r="C50" s="72" t="s">
        <v>468</v>
      </c>
      <c r="D50" s="73" t="s">
        <v>496</v>
      </c>
      <c r="E50" s="73" t="s">
        <v>498</v>
      </c>
      <c r="F50" s="69" t="s">
        <v>469</v>
      </c>
      <c r="G50" s="70" t="str">
        <f>IF(H50=AAeIA!$B$2,AAeIA!$A$2,IF(H50=AAeIA!$B$3,AAeIA!$A$2,IF(H50=AAeIA!$B$4,AAeIA!$A$2,IF(H50=AAeIA!$B$5,AAeIA!$A$2,IF(H50=AAeIA!$B$6,AAeIA!$A$6,IF(H50=AAeIA!$B$7,AAeIA!$A$2,IF(H50=AAeIA!$B$8,AAeIA!$A$2,IF(H50=AAeIA!$B$9,AAeIA!$A$2,IF(H50=AAeIA!$B$10,AAeIA!$A$10,IF(H50=AAeIA!$B$11,AAeIA!$A$10,IF(H50=AAeIA!$B$12,AAeIA!$A$10,IF(H50=AAeIA!$B$13,AAeIA!$A$10,IF(H50=AAeIA!$B$14,AAeIA!$A$10,IF(H50=AAeIA!$B$15,AAeIA!$A$10,IF(H50=AAeIA!$B$16,AAeIA!$A$10,IF(H50=AAeIA!$B$17,AAeIA!$A$10,IF(H50=AAeIA!$B$18,AAeIA!$A$10,IF(H50=AAeIA!$B$19,AAeIA!$A$10,IF(H50=AAeIA!$B$20,AAeIA!$A$10,IF(H50=AAeIA!$B$21,AAeIA!$A$10,IF(H50=AAeIA!$B$22,AAeIA!$A$10,IF(H50=AAeIA!$B$23,AAeIA!$A$10,IF(H50=AAeIA!$B$24,AAeIA!$A$24,IF(H50=AAeIA!$B$25,AAeIA!$A$24,IF(H50=AAeIA!$B$26,AAeIA!$A$24,IF(H50=AAeIA!$B$27,AAeIA!$A$24,IF(H50=AAeIA!$B$28,AAeIA!$A$24,IF(H50=AAeIA!$B$29,AAeIA!$A$24,IF(H50=AAeIA!$B$30,AAeIA!$A$24,IF(H50=AAeIA!$B$31,AAeIA!$A$31,IF(H50=AAeIA!$B$32,AAeIA!$A$31,IF(H50=AAeIA!$B$33,AAeIA!$A$31,IF(H50=AAeIA!$B$34,AAeIA!$A$31,IF(H50=AAeIA!$B$35,AAeIA!$A$31,IF(H50=AAeIA!$B$36,AAeIA!$A$31,IF(H50=AAeIA!$B$37,AAeIA!$A$31,IF(H50=AAeIA!$B$38,AAeIA!$A$31,IF(H50=AAeIA!$B$39,AAeIA!$A$31,IF(H50=AAeIA!$B$40,AAeIA!$A$40,IF(H50=AAeIA!$B$41,AAeIA!$A$40,IF(H50=AAeIA!$B$42,AAeIA!$A$42,IF(H50=AAeIA!$B$43,AAeIA!$A$43,IF(H50=AAeIA!$B$44,AAeIA!$A$43,IF(H50=AAeIA!$B$45,AAeIA!$A$43,0))))))))))))))))))))))))))))))))))))))))))))</f>
        <v>USO DE RECURSOS</v>
      </c>
      <c r="H50" s="69" t="s">
        <v>51</v>
      </c>
      <c r="I50" s="69" t="str">
        <f>VLOOKUP("*"&amp;H50&amp;"*",AAeIA!$B$1:$D$45,2,FALSE)</f>
        <v>Negativo</v>
      </c>
      <c r="J50" s="72" t="s">
        <v>472</v>
      </c>
      <c r="K50" s="73" t="s">
        <v>336</v>
      </c>
      <c r="L50" s="69" t="str">
        <f>VLOOKUP("*"&amp;H50&amp;"*",AAeIA!$B$1:$D$45,3,FALSE)</f>
        <v>Agotamiento_de_recursos_naturales</v>
      </c>
      <c r="M50" s="74">
        <v>3</v>
      </c>
      <c r="N50" s="74">
        <v>4</v>
      </c>
      <c r="O50" s="75" t="str">
        <f>VLOOKUP(M50&amp;" - "&amp;N50,'VALORACIÓN '!$C$4:$D$28,2,FALSE)</f>
        <v>Alto No Aceptable</v>
      </c>
      <c r="P50" s="72" t="s">
        <v>683</v>
      </c>
      <c r="Q50" s="72" t="s">
        <v>369</v>
      </c>
      <c r="R50" s="72" t="s">
        <v>393</v>
      </c>
      <c r="S50" s="72">
        <v>2</v>
      </c>
      <c r="T50" s="75" t="str">
        <f>VLOOKUP(S50&amp;" / "&amp;O50,'VALORACIÓN '!$C$39:$D$63,2,FALSE)</f>
        <v>Aceptable condicionado</v>
      </c>
      <c r="U50" s="76" t="str">
        <f>VLOOKUP("*"&amp;T50&amp;"*",'VALORACIÓN '!$O$3:$P$7,2,FALSE)</f>
        <v>BAJA</v>
      </c>
      <c r="V50" s="73" t="s">
        <v>340</v>
      </c>
      <c r="W50" s="72" t="s">
        <v>370</v>
      </c>
      <c r="X50" s="72" t="s">
        <v>319</v>
      </c>
    </row>
    <row r="51" spans="1:24" ht="195" x14ac:dyDescent="0.3">
      <c r="A51" s="98">
        <v>42</v>
      </c>
      <c r="B51" s="71" t="s">
        <v>491</v>
      </c>
      <c r="C51" s="72" t="s">
        <v>468</v>
      </c>
      <c r="D51" s="73" t="s">
        <v>496</v>
      </c>
      <c r="E51" s="73" t="s">
        <v>498</v>
      </c>
      <c r="F51" s="69" t="s">
        <v>469</v>
      </c>
      <c r="G51" s="70" t="str">
        <f>IF(H51=AAeIA!$B$2,AAeIA!$A$2,IF(H51=AAeIA!$B$3,AAeIA!$A$2,IF(H51=AAeIA!$B$4,AAeIA!$A$2,IF(H51=AAeIA!$B$5,AAeIA!$A$2,IF(H51=AAeIA!$B$6,AAeIA!$A$6,IF(H51=AAeIA!$B$7,AAeIA!$A$2,IF(H51=AAeIA!$B$8,AAeIA!$A$2,IF(H51=AAeIA!$B$9,AAeIA!$A$2,IF(H51=AAeIA!$B$10,AAeIA!$A$10,IF(H51=AAeIA!$B$11,AAeIA!$A$10,IF(H51=AAeIA!$B$12,AAeIA!$A$10,IF(H51=AAeIA!$B$13,AAeIA!$A$10,IF(H51=AAeIA!$B$14,AAeIA!$A$10,IF(H51=AAeIA!$B$15,AAeIA!$A$10,IF(H51=AAeIA!$B$16,AAeIA!$A$10,IF(H51=AAeIA!$B$17,AAeIA!$A$10,IF(H51=AAeIA!$B$18,AAeIA!$A$10,IF(H51=AAeIA!$B$19,AAeIA!$A$10,IF(H51=AAeIA!$B$20,AAeIA!$A$10,IF(H51=AAeIA!$B$21,AAeIA!$A$10,IF(H51=AAeIA!$B$22,AAeIA!$A$10,IF(H51=AAeIA!$B$23,AAeIA!$A$10,IF(H51=AAeIA!$B$24,AAeIA!$A$24,IF(H51=AAeIA!$B$25,AAeIA!$A$24,IF(H51=AAeIA!$B$26,AAeIA!$A$24,IF(H51=AAeIA!$B$27,AAeIA!$A$24,IF(H51=AAeIA!$B$28,AAeIA!$A$24,IF(H51=AAeIA!$B$29,AAeIA!$A$24,IF(H51=AAeIA!$B$30,AAeIA!$A$24,IF(H51=AAeIA!$B$31,AAeIA!$A$31,IF(H51=AAeIA!$B$32,AAeIA!$A$31,IF(H51=AAeIA!$B$33,AAeIA!$A$31,IF(H51=AAeIA!$B$34,AAeIA!$A$31,IF(H51=AAeIA!$B$35,AAeIA!$A$31,IF(H51=AAeIA!$B$36,AAeIA!$A$31,IF(H51=AAeIA!$B$37,AAeIA!$A$31,IF(H51=AAeIA!$B$38,AAeIA!$A$31,IF(H51=AAeIA!$B$39,AAeIA!$A$31,IF(H51=AAeIA!$B$40,AAeIA!$A$40,IF(H51=AAeIA!$B$41,AAeIA!$A$40,IF(H51=AAeIA!$B$42,AAeIA!$A$42,IF(H51=AAeIA!$B$43,AAeIA!$A$43,IF(H51=AAeIA!$B$44,AAeIA!$A$43,IF(H51=AAeIA!$B$45,AAeIA!$A$43,0))))))))))))))))))))))))))))))))))))))))))))</f>
        <v>USO DE RECURSOS</v>
      </c>
      <c r="H51" s="69" t="s">
        <v>49</v>
      </c>
      <c r="I51" s="69" t="str">
        <f>VLOOKUP("*"&amp;H51&amp;"*",AAeIA!$B$1:$D$45,2,FALSE)</f>
        <v>Negativo</v>
      </c>
      <c r="J51" s="72" t="s">
        <v>473</v>
      </c>
      <c r="K51" s="73" t="s">
        <v>336</v>
      </c>
      <c r="L51" s="69" t="str">
        <f>VLOOKUP("*"&amp;H51&amp;"*",AAeIA!$B$1:$D$45,3,FALSE)</f>
        <v>Agotamiento_de_recursos_naturales</v>
      </c>
      <c r="M51" s="74">
        <v>4</v>
      </c>
      <c r="N51" s="74">
        <v>3</v>
      </c>
      <c r="O51" s="75" t="str">
        <f>VLOOKUP(M51&amp;" - "&amp;N51,'VALORACIÓN '!$C$4:$D$28,2,FALSE)</f>
        <v>Alto No Aceptable</v>
      </c>
      <c r="P51" s="72"/>
      <c r="Q51" s="72" t="s">
        <v>373</v>
      </c>
      <c r="R51" s="72" t="s">
        <v>374</v>
      </c>
      <c r="S51" s="72">
        <v>3</v>
      </c>
      <c r="T51" s="75" t="str">
        <f>VLOOKUP(S51&amp;" / "&amp;O51,'VALORACIÓN '!$C$39:$D$63,2,FALSE)</f>
        <v>Alto no aceptable</v>
      </c>
      <c r="U51" s="76" t="str">
        <f>VLOOKUP("*"&amp;T51&amp;"*",'VALORACIÓN '!$O$3:$P$7,2,FALSE)</f>
        <v xml:space="preserve">MEDIA </v>
      </c>
      <c r="V51" s="73" t="s">
        <v>347</v>
      </c>
      <c r="W51" s="72" t="s">
        <v>474</v>
      </c>
      <c r="X51" s="72" t="s">
        <v>318</v>
      </c>
    </row>
    <row r="52" spans="1:24" ht="257.25" x14ac:dyDescent="0.3">
      <c r="A52" s="98">
        <v>43</v>
      </c>
      <c r="B52" s="71" t="s">
        <v>491</v>
      </c>
      <c r="C52" s="72" t="s">
        <v>468</v>
      </c>
      <c r="D52" s="73" t="s">
        <v>496</v>
      </c>
      <c r="E52" s="73" t="s">
        <v>498</v>
      </c>
      <c r="F52" s="69" t="s">
        <v>469</v>
      </c>
      <c r="G52" s="70" t="str">
        <f>IF(H52=AAeIA!$B$2,AAeIA!$A$2,IF(H52=AAeIA!$B$3,AAeIA!$A$2,IF(H52=AAeIA!$B$4,AAeIA!$A$2,IF(H52=AAeIA!$B$5,AAeIA!$A$2,IF(H52=AAeIA!$B$6,AAeIA!$A$6,IF(H52=AAeIA!$B$7,AAeIA!$A$2,IF(H52=AAeIA!$B$8,AAeIA!$A$2,IF(H52=AAeIA!$B$9,AAeIA!$A$2,IF(H52=AAeIA!$B$10,AAeIA!$A$10,IF(H52=AAeIA!$B$11,AAeIA!$A$10,IF(H52=AAeIA!$B$12,AAeIA!$A$10,IF(H52=AAeIA!$B$13,AAeIA!$A$10,IF(H52=AAeIA!$B$14,AAeIA!$A$10,IF(H52=AAeIA!$B$15,AAeIA!$A$10,IF(H52=AAeIA!$B$16,AAeIA!$A$10,IF(H52=AAeIA!$B$17,AAeIA!$A$10,IF(H52=AAeIA!$B$18,AAeIA!$A$10,IF(H52=AAeIA!$B$19,AAeIA!$A$10,IF(H52=AAeIA!$B$20,AAeIA!$A$10,IF(H52=AAeIA!$B$21,AAeIA!$A$10,IF(H52=AAeIA!$B$22,AAeIA!$A$10,IF(H52=AAeIA!$B$23,AAeIA!$A$10,IF(H52=AAeIA!$B$24,AAeIA!$A$24,IF(H52=AAeIA!$B$25,AAeIA!$A$24,IF(H52=AAeIA!$B$26,AAeIA!$A$24,IF(H52=AAeIA!$B$27,AAeIA!$A$24,IF(H52=AAeIA!$B$28,AAeIA!$A$24,IF(H52=AAeIA!$B$29,AAeIA!$A$24,IF(H52=AAeIA!$B$30,AAeIA!$A$24,IF(H52=AAeIA!$B$31,AAeIA!$A$31,IF(H52=AAeIA!$B$32,AAeIA!$A$31,IF(H52=AAeIA!$B$33,AAeIA!$A$31,IF(H52=AAeIA!$B$34,AAeIA!$A$31,IF(H52=AAeIA!$B$35,AAeIA!$A$31,IF(H52=AAeIA!$B$36,AAeIA!$A$31,IF(H52=AAeIA!$B$37,AAeIA!$A$31,IF(H52=AAeIA!$B$38,AAeIA!$A$31,IF(H52=AAeIA!$B$39,AAeIA!$A$31,IF(H52=AAeIA!$B$40,AAeIA!$A$40,IF(H52=AAeIA!$B$41,AAeIA!$A$40,IF(H52=AAeIA!$B$42,AAeIA!$A$42,IF(H52=AAeIA!$B$43,AAeIA!$A$43,IF(H52=AAeIA!$B$44,AAeIA!$A$43,IF(H52=AAeIA!$B$45,AAeIA!$A$43,0))))))))))))))))))))))))))))))))))))))))))))</f>
        <v>SUELO</v>
      </c>
      <c r="H52" s="69" t="s">
        <v>64</v>
      </c>
      <c r="I52" s="69" t="str">
        <f>VLOOKUP("*"&amp;H52&amp;"*",AAeIA!$B$1:$D$45,2,FALSE)</f>
        <v>Negativo</v>
      </c>
      <c r="J52" s="72" t="s">
        <v>475</v>
      </c>
      <c r="K52" s="73" t="s">
        <v>336</v>
      </c>
      <c r="L52" s="69" t="str">
        <f>VLOOKUP("*"&amp;H52&amp;"*",AAeIA!$B$1:$D$45,3,FALSE)</f>
        <v>Contaminación_del_Agua_y/o_el_suelo_y/o_el_aire,_Daño_a_las_personas</v>
      </c>
      <c r="M52" s="74">
        <v>5</v>
      </c>
      <c r="N52" s="74">
        <v>4</v>
      </c>
      <c r="O52" s="75" t="str">
        <f>VLOOKUP(M52&amp;" - "&amp;N52,'VALORACIÓN '!$C$4:$D$28,2,FALSE)</f>
        <v>Muy Alto Inaceptable</v>
      </c>
      <c r="P52" s="72" t="s">
        <v>457</v>
      </c>
      <c r="Q52" s="72" t="s">
        <v>379</v>
      </c>
      <c r="R52" s="72" t="s">
        <v>479</v>
      </c>
      <c r="S52" s="72">
        <v>1</v>
      </c>
      <c r="T52" s="75" t="str">
        <f>VLOOKUP(S52&amp;" / "&amp;O52,'VALORACIÓN '!$C$39:$D$63,2,FALSE)</f>
        <v>Aceptable condicionado</v>
      </c>
      <c r="U52" s="76" t="str">
        <f>VLOOKUP("*"&amp;T52&amp;"*",'VALORACIÓN '!$O$3:$P$7,2,FALSE)</f>
        <v>BAJA</v>
      </c>
      <c r="V52" s="73" t="s">
        <v>340</v>
      </c>
      <c r="W52" s="72" t="s">
        <v>827</v>
      </c>
      <c r="X52" s="72" t="s">
        <v>317</v>
      </c>
    </row>
    <row r="53" spans="1:24" ht="236.25" x14ac:dyDescent="0.3">
      <c r="A53" s="98">
        <v>44</v>
      </c>
      <c r="B53" s="71" t="s">
        <v>491</v>
      </c>
      <c r="C53" s="72" t="s">
        <v>468</v>
      </c>
      <c r="D53" s="73" t="s">
        <v>496</v>
      </c>
      <c r="E53" s="73" t="s">
        <v>498</v>
      </c>
      <c r="F53" s="69" t="s">
        <v>469</v>
      </c>
      <c r="G53" s="70" t="str">
        <f>IF(H53=AAeIA!$B$2,AAeIA!$A$2,IF(H53=AAeIA!$B$3,AAeIA!$A$2,IF(H53=AAeIA!$B$4,AAeIA!$A$2,IF(H53=AAeIA!$B$5,AAeIA!$A$2,IF(H53=AAeIA!$B$6,AAeIA!$A$6,IF(H53=AAeIA!$B$7,AAeIA!$A$2,IF(H53=AAeIA!$B$8,AAeIA!$A$2,IF(H53=AAeIA!$B$9,AAeIA!$A$2,IF(H53=AAeIA!$B$10,AAeIA!$A$10,IF(H53=AAeIA!$B$11,AAeIA!$A$10,IF(H53=AAeIA!$B$12,AAeIA!$A$10,IF(H53=AAeIA!$B$13,AAeIA!$A$10,IF(H53=AAeIA!$B$14,AAeIA!$A$10,IF(H53=AAeIA!$B$15,AAeIA!$A$10,IF(H53=AAeIA!$B$16,AAeIA!$A$10,IF(H53=AAeIA!$B$17,AAeIA!$A$10,IF(H53=AAeIA!$B$18,AAeIA!$A$10,IF(H53=AAeIA!$B$19,AAeIA!$A$10,IF(H53=AAeIA!$B$20,AAeIA!$A$10,IF(H53=AAeIA!$B$21,AAeIA!$A$10,IF(H53=AAeIA!$B$22,AAeIA!$A$10,IF(H53=AAeIA!$B$23,AAeIA!$A$10,IF(H53=AAeIA!$B$24,AAeIA!$A$24,IF(H53=AAeIA!$B$25,AAeIA!$A$24,IF(H53=AAeIA!$B$26,AAeIA!$A$24,IF(H53=AAeIA!$B$27,AAeIA!$A$24,IF(H53=AAeIA!$B$28,AAeIA!$A$24,IF(H53=AAeIA!$B$29,AAeIA!$A$24,IF(H53=AAeIA!$B$30,AAeIA!$A$24,IF(H53=AAeIA!$B$31,AAeIA!$A$31,IF(H53=AAeIA!$B$32,AAeIA!$A$31,IF(H53=AAeIA!$B$33,AAeIA!$A$31,IF(H53=AAeIA!$B$34,AAeIA!$A$31,IF(H53=AAeIA!$B$35,AAeIA!$A$31,IF(H53=AAeIA!$B$36,AAeIA!$A$31,IF(H53=AAeIA!$B$37,AAeIA!$A$31,IF(H53=AAeIA!$B$38,AAeIA!$A$31,IF(H53=AAeIA!$B$39,AAeIA!$A$31,IF(H53=AAeIA!$B$40,AAeIA!$A$40,IF(H53=AAeIA!$B$41,AAeIA!$A$40,IF(H53=AAeIA!$B$42,AAeIA!$A$42,IF(H53=AAeIA!$B$43,AAeIA!$A$43,IF(H53=AAeIA!$B$44,AAeIA!$A$43,IF(H53=AAeIA!$B$45,AAeIA!$A$43,0))))))))))))))))))))))))))))))))))))))))))))</f>
        <v>SUELO</v>
      </c>
      <c r="H53" s="69" t="s">
        <v>59</v>
      </c>
      <c r="I53" s="69" t="str">
        <f>VLOOKUP("*"&amp;H53&amp;"*",AAeIA!$B$1:$D$45,2,FALSE)</f>
        <v>Positivo</v>
      </c>
      <c r="J53" s="72" t="s">
        <v>476</v>
      </c>
      <c r="K53" s="73" t="s">
        <v>336</v>
      </c>
      <c r="L53" s="69" t="str">
        <f>VLOOKUP("*"&amp;H53&amp;"*",AAeIA!$B$1:$D$45,3,FALSE)</f>
        <v>Disminución_de_residuos_a_tratar</v>
      </c>
      <c r="M53" s="74">
        <v>2</v>
      </c>
      <c r="N53" s="74">
        <v>2</v>
      </c>
      <c r="O53" s="75" t="str">
        <f>VLOOKUP(M53&amp;" - "&amp;N53,'VALORACIÓN '!$C$4:$D$28,2,FALSE)</f>
        <v>Mínimo Aceptable</v>
      </c>
      <c r="P53" s="72" t="s">
        <v>477</v>
      </c>
      <c r="Q53" s="72" t="s">
        <v>478</v>
      </c>
      <c r="R53" s="72" t="s">
        <v>462</v>
      </c>
      <c r="S53" s="72">
        <v>2</v>
      </c>
      <c r="T53" s="75" t="str">
        <f>VLOOKUP(S53&amp;" / "&amp;O53,'VALORACIÓN '!$C$39:$D$63,2,FALSE)</f>
        <v>Admisible</v>
      </c>
      <c r="U53" s="76" t="str">
        <f>VLOOKUP("*"&amp;T53&amp;"*",'VALORACIÓN '!$O$3:$P$7,2,FALSE)</f>
        <v>BAJA</v>
      </c>
      <c r="V53" s="73" t="s">
        <v>340</v>
      </c>
      <c r="W53" s="72" t="s">
        <v>396</v>
      </c>
      <c r="X53" s="72" t="s">
        <v>317</v>
      </c>
    </row>
    <row r="54" spans="1:24" ht="196.5" x14ac:dyDescent="0.3">
      <c r="A54" s="98">
        <v>45</v>
      </c>
      <c r="B54" s="71" t="s">
        <v>491</v>
      </c>
      <c r="C54" s="72" t="s">
        <v>468</v>
      </c>
      <c r="D54" s="73" t="s">
        <v>496</v>
      </c>
      <c r="E54" s="73" t="s">
        <v>498</v>
      </c>
      <c r="F54" s="69" t="s">
        <v>469</v>
      </c>
      <c r="G54" s="70" t="str">
        <f>IF(H54=AAeIA!$B$2,AAeIA!$A$2,IF(H54=AAeIA!$B$3,AAeIA!$A$2,IF(H54=AAeIA!$B$4,AAeIA!$A$2,IF(H54=AAeIA!$B$5,AAeIA!$A$2,IF(H54=AAeIA!$B$6,AAeIA!$A$6,IF(H54=AAeIA!$B$7,AAeIA!$A$2,IF(H54=AAeIA!$B$8,AAeIA!$A$2,IF(H54=AAeIA!$B$9,AAeIA!$A$2,IF(H54=AAeIA!$B$10,AAeIA!$A$10,IF(H54=AAeIA!$B$11,AAeIA!$A$10,IF(H54=AAeIA!$B$12,AAeIA!$A$10,IF(H54=AAeIA!$B$13,AAeIA!$A$10,IF(H54=AAeIA!$B$14,AAeIA!$A$10,IF(H54=AAeIA!$B$15,AAeIA!$A$10,IF(H54=AAeIA!$B$16,AAeIA!$A$10,IF(H54=AAeIA!$B$17,AAeIA!$A$10,IF(H54=AAeIA!$B$18,AAeIA!$A$10,IF(H54=AAeIA!$B$19,AAeIA!$A$10,IF(H54=AAeIA!$B$20,AAeIA!$A$10,IF(H54=AAeIA!$B$21,AAeIA!$A$10,IF(H54=AAeIA!$B$22,AAeIA!$A$10,IF(H54=AAeIA!$B$23,AAeIA!$A$10,IF(H54=AAeIA!$B$24,AAeIA!$A$24,IF(H54=AAeIA!$B$25,AAeIA!$A$24,IF(H54=AAeIA!$B$26,AAeIA!$A$24,IF(H54=AAeIA!$B$27,AAeIA!$A$24,IF(H54=AAeIA!$B$28,AAeIA!$A$24,IF(H54=AAeIA!$B$29,AAeIA!$A$24,IF(H54=AAeIA!$B$30,AAeIA!$A$24,IF(H54=AAeIA!$B$31,AAeIA!$A$31,IF(H54=AAeIA!$B$32,AAeIA!$A$31,IF(H54=AAeIA!$B$33,AAeIA!$A$31,IF(H54=AAeIA!$B$34,AAeIA!$A$31,IF(H54=AAeIA!$B$35,AAeIA!$A$31,IF(H54=AAeIA!$B$36,AAeIA!$A$31,IF(H54=AAeIA!$B$37,AAeIA!$A$31,IF(H54=AAeIA!$B$38,AAeIA!$A$31,IF(H54=AAeIA!$B$39,AAeIA!$A$31,IF(H54=AAeIA!$B$40,AAeIA!$A$40,IF(H54=AAeIA!$B$41,AAeIA!$A$40,IF(H54=AAeIA!$B$42,AAeIA!$A$42,IF(H54=AAeIA!$B$43,AAeIA!$A$43,IF(H54=AAeIA!$B$44,AAeIA!$A$43,IF(H54=AAeIA!$B$45,AAeIA!$A$43,0))))))))))))))))))))))))))))))))))))))))))))</f>
        <v>USO DE RECURSOS</v>
      </c>
      <c r="H54" s="69" t="s">
        <v>55</v>
      </c>
      <c r="I54" s="69" t="str">
        <f>VLOOKUP("*"&amp;H54&amp;"*",AAeIA!$B$1:$D$45,2,FALSE)</f>
        <v>Negativo</v>
      </c>
      <c r="J54" s="72" t="s">
        <v>482</v>
      </c>
      <c r="K54" s="73" t="s">
        <v>336</v>
      </c>
      <c r="L54" s="69" t="str">
        <f>VLOOKUP("*"&amp;H54&amp;"*",AAeIA!$B$1:$D$45,3,FALSE)</f>
        <v>Afectación_del_suelo,_afectación_del_agua_o_afectación_al_personal</v>
      </c>
      <c r="M54" s="74">
        <v>3</v>
      </c>
      <c r="N54" s="74">
        <v>4</v>
      </c>
      <c r="O54" s="75" t="str">
        <f>VLOOKUP(M54&amp;" - "&amp;N54,'VALORACIÓN '!$C$4:$D$28,2,FALSE)</f>
        <v>Alto No Aceptable</v>
      </c>
      <c r="P54" s="72" t="s">
        <v>483</v>
      </c>
      <c r="Q54" s="72" t="s">
        <v>412</v>
      </c>
      <c r="R54" s="72" t="s">
        <v>699</v>
      </c>
      <c r="S54" s="72">
        <v>2</v>
      </c>
      <c r="T54" s="75" t="str">
        <f>VLOOKUP(S54&amp;" / "&amp;O54,'VALORACIÓN '!$C$39:$D$63,2,FALSE)</f>
        <v>Aceptable condicionado</v>
      </c>
      <c r="U54" s="76" t="str">
        <f>VLOOKUP("*"&amp;T54&amp;"*",'VALORACIÓN '!$O$3:$P$7,2,FALSE)</f>
        <v>BAJA</v>
      </c>
      <c r="V54" s="73" t="s">
        <v>340</v>
      </c>
      <c r="W54" s="72" t="s">
        <v>367</v>
      </c>
      <c r="X54" s="72" t="s">
        <v>342</v>
      </c>
    </row>
    <row r="55" spans="1:24" ht="329.25" x14ac:dyDescent="0.3">
      <c r="A55" s="98">
        <v>46</v>
      </c>
      <c r="B55" s="71" t="s">
        <v>491</v>
      </c>
      <c r="C55" s="72" t="s">
        <v>468</v>
      </c>
      <c r="D55" s="73" t="s">
        <v>496</v>
      </c>
      <c r="E55" s="73" t="s">
        <v>498</v>
      </c>
      <c r="F55" s="69" t="s">
        <v>469</v>
      </c>
      <c r="G55" s="70" t="str">
        <f>IF(H55=AAeIA!$B$2,AAeIA!$A$2,IF(H55=AAeIA!$B$3,AAeIA!$A$2,IF(H55=AAeIA!$B$4,AAeIA!$A$2,IF(H55=AAeIA!$B$5,AAeIA!$A$2,IF(H55=AAeIA!$B$6,AAeIA!$A$6,IF(H55=AAeIA!$B$7,AAeIA!$A$2,IF(H55=AAeIA!$B$8,AAeIA!$A$2,IF(H55=AAeIA!$B$9,AAeIA!$A$2,IF(H55=AAeIA!$B$10,AAeIA!$A$10,IF(H55=AAeIA!$B$11,AAeIA!$A$10,IF(H55=AAeIA!$B$12,AAeIA!$A$10,IF(H55=AAeIA!$B$13,AAeIA!$A$10,IF(H55=AAeIA!$B$14,AAeIA!$A$10,IF(H55=AAeIA!$B$15,AAeIA!$A$10,IF(H55=AAeIA!$B$16,AAeIA!$A$10,IF(H55=AAeIA!$B$17,AAeIA!$A$10,IF(H55=AAeIA!$B$18,AAeIA!$A$10,IF(H55=AAeIA!$B$19,AAeIA!$A$10,IF(H55=AAeIA!$B$20,AAeIA!$A$10,IF(H55=AAeIA!$B$21,AAeIA!$A$10,IF(H55=AAeIA!$B$22,AAeIA!$A$10,IF(H55=AAeIA!$B$23,AAeIA!$A$10,IF(H55=AAeIA!$B$24,AAeIA!$A$24,IF(H55=AAeIA!$B$25,AAeIA!$A$24,IF(H55=AAeIA!$B$26,AAeIA!$A$24,IF(H55=AAeIA!$B$27,AAeIA!$A$24,IF(H55=AAeIA!$B$28,AAeIA!$A$24,IF(H55=AAeIA!$B$29,AAeIA!$A$24,IF(H55=AAeIA!$B$30,AAeIA!$A$24,IF(H55=AAeIA!$B$31,AAeIA!$A$31,IF(H55=AAeIA!$B$32,AAeIA!$A$31,IF(H55=AAeIA!$B$33,AAeIA!$A$31,IF(H55=AAeIA!$B$34,AAeIA!$A$31,IF(H55=AAeIA!$B$35,AAeIA!$A$31,IF(H55=AAeIA!$B$36,AAeIA!$A$31,IF(H55=AAeIA!$B$37,AAeIA!$A$31,IF(H55=AAeIA!$B$38,AAeIA!$A$31,IF(H55=AAeIA!$B$39,AAeIA!$A$31,IF(H55=AAeIA!$B$40,AAeIA!$A$40,IF(H55=AAeIA!$B$41,AAeIA!$A$40,IF(H55=AAeIA!$B$42,AAeIA!$A$42,IF(H55=AAeIA!$B$43,AAeIA!$A$43,IF(H55=AAeIA!$B$44,AAeIA!$A$43,IF(H55=AAeIA!$B$45,AAeIA!$A$43,0))))))))))))))))))))))))))))))))))))))))))))</f>
        <v>SUELO</v>
      </c>
      <c r="H55" s="69" t="s">
        <v>66</v>
      </c>
      <c r="I55" s="69" t="str">
        <f>VLOOKUP("*"&amp;H55&amp;"*",AAeIA!$B$1:$D$45,2,FALSE)</f>
        <v>Negativo</v>
      </c>
      <c r="J55" s="72" t="s">
        <v>466</v>
      </c>
      <c r="K55" s="73" t="s">
        <v>336</v>
      </c>
      <c r="L55" s="69" t="str">
        <f>VLOOKUP("*"&amp;H55&amp;"*",AAeIA!$B$1:$D$45,3,FALSE)</f>
        <v>Contaminación_del_suelo</v>
      </c>
      <c r="M55" s="74">
        <v>4</v>
      </c>
      <c r="N55" s="74">
        <v>4</v>
      </c>
      <c r="O55" s="75" t="str">
        <f>VLOOKUP(M55&amp;" - "&amp;N55,'VALORACIÓN '!$C$4:$D$28,2,FALSE)</f>
        <v>Muy Alto Inaceptable</v>
      </c>
      <c r="P55" s="72" t="s">
        <v>484</v>
      </c>
      <c r="Q55" s="72" t="s">
        <v>379</v>
      </c>
      <c r="R55" s="72" t="s">
        <v>423</v>
      </c>
      <c r="S55" s="72">
        <v>3</v>
      </c>
      <c r="T55" s="75" t="str">
        <f>VLOOKUP(S55&amp;" / "&amp;O55,'VALORACIÓN '!$C$39:$D$63,2,FALSE)</f>
        <v>Alto no aceptable</v>
      </c>
      <c r="U55" s="76" t="str">
        <f>VLOOKUP("*"&amp;T55&amp;"*",'VALORACIÓN '!$O$3:$P$7,2,FALSE)</f>
        <v xml:space="preserve">MEDIA </v>
      </c>
      <c r="V55" s="73" t="s">
        <v>340</v>
      </c>
      <c r="W55" s="72" t="s">
        <v>485</v>
      </c>
      <c r="X55" s="72" t="s">
        <v>317</v>
      </c>
    </row>
    <row r="56" spans="1:24" ht="195" x14ac:dyDescent="0.3">
      <c r="A56" s="98">
        <v>47</v>
      </c>
      <c r="B56" s="71" t="s">
        <v>491</v>
      </c>
      <c r="C56" s="72" t="s">
        <v>468</v>
      </c>
      <c r="D56" s="73" t="s">
        <v>496</v>
      </c>
      <c r="E56" s="73" t="s">
        <v>498</v>
      </c>
      <c r="F56" s="69" t="s">
        <v>469</v>
      </c>
      <c r="G56" s="70" t="s">
        <v>647</v>
      </c>
      <c r="H56" s="69" t="s">
        <v>87</v>
      </c>
      <c r="I56" s="69" t="str">
        <f>VLOOKUP("*"&amp;H56&amp;"*",AAeIA!$B$1:$D$45,2,FALSE)</f>
        <v>Negativo</v>
      </c>
      <c r="J56" s="72" t="s">
        <v>784</v>
      </c>
      <c r="K56" s="73" t="s">
        <v>336</v>
      </c>
      <c r="L56" s="69" t="str">
        <f>VLOOKUP("*"&amp;H56&amp;"*",AAeIA!$B$1:$D$45,3,FALSE)</f>
        <v>Contaminación_de_suelo_y/o_agua</v>
      </c>
      <c r="M56" s="74">
        <v>5</v>
      </c>
      <c r="N56" s="74">
        <v>3</v>
      </c>
      <c r="O56" s="75" t="str">
        <f>VLOOKUP(M56&amp;" - "&amp;N56,'VALORACIÓN '!$C$4:$D$28,2,FALSE)</f>
        <v>Alto No Aceptable</v>
      </c>
      <c r="P56" s="72"/>
      <c r="Q56" s="72" t="s">
        <v>853</v>
      </c>
      <c r="R56" s="72" t="s">
        <v>486</v>
      </c>
      <c r="S56" s="72">
        <v>4</v>
      </c>
      <c r="T56" s="75" t="str">
        <f>VLOOKUP(S56&amp;" / "&amp;O56,'VALORACIÓN '!$C$39:$D$63,2,FALSE)</f>
        <v>Inaceptable</v>
      </c>
      <c r="U56" s="76" t="str">
        <f>VLOOKUP("*"&amp;T56&amp;"*",'VALORACIÓN '!$O$3:$P$7,2,FALSE)</f>
        <v xml:space="preserve">ALTA </v>
      </c>
      <c r="V56" s="73" t="s">
        <v>340</v>
      </c>
      <c r="W56" s="72" t="s">
        <v>487</v>
      </c>
      <c r="X56" s="72" t="s">
        <v>320</v>
      </c>
    </row>
    <row r="57" spans="1:24" ht="362.25" x14ac:dyDescent="0.3">
      <c r="A57" s="98">
        <v>48</v>
      </c>
      <c r="B57" s="71" t="s">
        <v>491</v>
      </c>
      <c r="C57" s="72" t="s">
        <v>468</v>
      </c>
      <c r="D57" s="73" t="s">
        <v>496</v>
      </c>
      <c r="E57" s="73" t="s">
        <v>498</v>
      </c>
      <c r="F57" s="69" t="s">
        <v>488</v>
      </c>
      <c r="G57" s="70" t="str">
        <f>IF(H57=AAeIA!$B$2,AAeIA!$A$2,IF(H57=AAeIA!$B$3,AAeIA!$A$2,IF(H57=AAeIA!$B$4,AAeIA!$A$2,IF(H57=AAeIA!$B$5,AAeIA!$A$2,IF(H57=AAeIA!$B$6,AAeIA!$A$6,IF(H57=AAeIA!$B$7,AAeIA!$A$2,IF(H57=AAeIA!$B$8,AAeIA!$A$2,IF(H57=AAeIA!$B$9,AAeIA!$A$2,IF(H57=AAeIA!$B$10,AAeIA!$A$10,IF(H57=AAeIA!$B$11,AAeIA!$A$10,IF(H57=AAeIA!$B$12,AAeIA!$A$10,IF(H57=AAeIA!$B$13,AAeIA!$A$10,IF(H57=AAeIA!$B$14,AAeIA!$A$10,IF(H57=AAeIA!$B$15,AAeIA!$A$10,IF(H57=AAeIA!$B$16,AAeIA!$A$10,IF(H57=AAeIA!$B$17,AAeIA!$A$10,IF(H57=AAeIA!$B$18,AAeIA!$A$10,IF(H57=AAeIA!$B$19,AAeIA!$A$10,IF(H57=AAeIA!$B$20,AAeIA!$A$10,IF(H57=AAeIA!$B$21,AAeIA!$A$10,IF(H57=AAeIA!$B$22,AAeIA!$A$10,IF(H57=AAeIA!$B$23,AAeIA!$A$10,IF(H57=AAeIA!$B$24,AAeIA!$A$24,IF(H57=AAeIA!$B$25,AAeIA!$A$24,IF(H57=AAeIA!$B$26,AAeIA!$A$24,IF(H57=AAeIA!$B$27,AAeIA!$A$24,IF(H57=AAeIA!$B$28,AAeIA!$A$24,IF(H57=AAeIA!$B$29,AAeIA!$A$24,IF(H57=AAeIA!$B$30,AAeIA!$A$24,IF(H57=AAeIA!$B$31,AAeIA!$A$31,IF(H57=AAeIA!$B$32,AAeIA!$A$31,IF(H57=AAeIA!$B$33,AAeIA!$A$31,IF(H57=AAeIA!$B$34,AAeIA!$A$31,IF(H57=AAeIA!$B$35,AAeIA!$A$31,IF(H57=AAeIA!$B$36,AAeIA!$A$31,IF(H57=AAeIA!$B$37,AAeIA!$A$31,IF(H57=AAeIA!$B$38,AAeIA!$A$31,IF(H57=AAeIA!$B$39,AAeIA!$A$31,IF(H57=AAeIA!$B$40,AAeIA!$A$40,IF(H57=AAeIA!$B$41,AAeIA!$A$40,IF(H57=AAeIA!$B$42,AAeIA!$A$42,IF(H57=AAeIA!$B$43,AAeIA!$A$43,IF(H57=AAeIA!$B$44,AAeIA!$A$43,IF(H57=AAeIA!$B$45,AAeIA!$A$43,0))))))))))))))))))))))))))))))))))))))))))))</f>
        <v>USO DE RECURSOS</v>
      </c>
      <c r="H57" s="69" t="s">
        <v>51</v>
      </c>
      <c r="I57" s="69" t="str">
        <f>VLOOKUP("*"&amp;H57&amp;"*",AAeIA!$B$1:$D$45,2,FALSE)</f>
        <v>Negativo</v>
      </c>
      <c r="J57" s="79" t="s">
        <v>635</v>
      </c>
      <c r="K57" s="73" t="s">
        <v>336</v>
      </c>
      <c r="L57" s="69" t="str">
        <f>VLOOKUP("*"&amp;H57&amp;"*",AAeIA!$B$1:$D$45,3,FALSE)</f>
        <v>Agotamiento_de_recursos_naturales</v>
      </c>
      <c r="M57" s="74">
        <v>4</v>
      </c>
      <c r="N57" s="74">
        <v>4</v>
      </c>
      <c r="O57" s="75" t="str">
        <f>VLOOKUP(M57&amp;" - "&amp;N57,'VALORACIÓN '!$C$4:$D$28,2,FALSE)</f>
        <v>Muy Alto Inaceptable</v>
      </c>
      <c r="P57" s="72" t="s">
        <v>851</v>
      </c>
      <c r="Q57" s="80" t="s">
        <v>640</v>
      </c>
      <c r="R57" s="72" t="s">
        <v>393</v>
      </c>
      <c r="S57" s="72">
        <v>3</v>
      </c>
      <c r="T57" s="75" t="str">
        <f>VLOOKUP(S57&amp;" / "&amp;O57,'VALORACIÓN '!$C$39:$D$63,2,FALSE)</f>
        <v>Alto no aceptable</v>
      </c>
      <c r="U57" s="76" t="str">
        <f>VLOOKUP("*"&amp;T57&amp;"*",'VALORACIÓN '!$O$3:$P$7,2,FALSE)</f>
        <v xml:space="preserve">MEDIA </v>
      </c>
      <c r="V57" s="73" t="s">
        <v>340</v>
      </c>
      <c r="W57" s="79" t="s">
        <v>641</v>
      </c>
      <c r="X57" s="72" t="s">
        <v>319</v>
      </c>
    </row>
    <row r="58" spans="1:24" ht="174.75" x14ac:dyDescent="0.3">
      <c r="A58" s="98">
        <v>49</v>
      </c>
      <c r="B58" s="71" t="s">
        <v>491</v>
      </c>
      <c r="C58" s="72" t="s">
        <v>597</v>
      </c>
      <c r="D58" s="73" t="s">
        <v>496</v>
      </c>
      <c r="E58" s="73" t="s">
        <v>498</v>
      </c>
      <c r="F58" s="69" t="s">
        <v>501</v>
      </c>
      <c r="G58" s="70" t="str">
        <f>IF(H58=AAeIA!$B$2,AAeIA!$A$2,IF(H58=AAeIA!$B$3,AAeIA!$A$2,IF(H58=AAeIA!$B$4,AAeIA!$A$2,IF(H58=AAeIA!$B$5,AAeIA!$A$2,IF(H58=AAeIA!$B$6,AAeIA!$A$6,IF(H58=AAeIA!$B$7,AAeIA!$A$2,IF(H58=AAeIA!$B$8,AAeIA!$A$2,IF(H58=AAeIA!$B$9,AAeIA!$A$2,IF(H58=AAeIA!$B$10,AAeIA!$A$10,IF(H58=AAeIA!$B$11,AAeIA!$A$10,IF(H58=AAeIA!$B$12,AAeIA!$A$10,IF(H58=AAeIA!$B$13,AAeIA!$A$10,IF(H58=AAeIA!$B$14,AAeIA!$A$10,IF(H58=AAeIA!$B$15,AAeIA!$A$10,IF(H58=AAeIA!$B$16,AAeIA!$A$10,IF(H58=AAeIA!$B$17,AAeIA!$A$10,IF(H58=AAeIA!$B$18,AAeIA!$A$10,IF(H58=AAeIA!$B$19,AAeIA!$A$10,IF(H58=AAeIA!$B$20,AAeIA!$A$10,IF(H58=AAeIA!$B$21,AAeIA!$A$10,IF(H58=AAeIA!$B$22,AAeIA!$A$10,IF(H58=AAeIA!$B$23,AAeIA!$A$10,IF(H58=AAeIA!$B$24,AAeIA!$A$24,IF(H58=AAeIA!$B$25,AAeIA!$A$24,IF(H58=AAeIA!$B$26,AAeIA!$A$24,IF(H58=AAeIA!$B$27,AAeIA!$A$24,IF(H58=AAeIA!$B$28,AAeIA!$A$24,IF(H58=AAeIA!$B$29,AAeIA!$A$24,IF(H58=AAeIA!$B$30,AAeIA!$A$24,IF(H58=AAeIA!$B$31,AAeIA!$A$31,IF(H58=AAeIA!$B$32,AAeIA!$A$31,IF(H58=AAeIA!$B$33,AAeIA!$A$31,IF(H58=AAeIA!$B$34,AAeIA!$A$31,IF(H58=AAeIA!$B$35,AAeIA!$A$31,IF(H58=AAeIA!$B$36,AAeIA!$A$31,IF(H58=AAeIA!$B$37,AAeIA!$A$31,IF(H58=AAeIA!$B$38,AAeIA!$A$31,IF(H58=AAeIA!$B$39,AAeIA!$A$31,IF(H58=AAeIA!$B$40,AAeIA!$A$40,IF(H58=AAeIA!$B$41,AAeIA!$A$40,IF(H58=AAeIA!$B$42,AAeIA!$A$42,IF(H58=AAeIA!$B$43,AAeIA!$A$43,IF(H58=AAeIA!$B$44,AAeIA!$A$43,IF(H58=AAeIA!$B$45,AAeIA!$A$43,0))))))))))))))))))))))))))))))))))))))))))))</f>
        <v>USO DE RECURSOS</v>
      </c>
      <c r="H58" s="69" t="s">
        <v>46</v>
      </c>
      <c r="I58" s="69" t="str">
        <f>VLOOKUP("*"&amp;H58&amp;"*",AAeIA!$B$1:$D$45,2,FALSE)</f>
        <v>Negativo</v>
      </c>
      <c r="J58" s="79" t="s">
        <v>731</v>
      </c>
      <c r="K58" s="73" t="s">
        <v>336</v>
      </c>
      <c r="L58" s="69" t="str">
        <f>VLOOKUP("*"&amp;H58&amp;"*",AAeIA!$B$1:$D$45,3,FALSE)</f>
        <v>Agotamiento_de_recursos_naturales</v>
      </c>
      <c r="M58" s="74">
        <v>5</v>
      </c>
      <c r="N58" s="74">
        <v>4</v>
      </c>
      <c r="O58" s="75" t="str">
        <f>VLOOKUP(M58&amp;" - "&amp;N58,'VALORACIÓN '!$C$4:$D$28,2,FALSE)</f>
        <v>Muy Alto Inaceptable</v>
      </c>
      <c r="P58" s="72" t="s">
        <v>387</v>
      </c>
      <c r="Q58" s="72" t="s">
        <v>532</v>
      </c>
      <c r="R58" s="72" t="s">
        <v>642</v>
      </c>
      <c r="S58" s="72">
        <v>3</v>
      </c>
      <c r="T58" s="75" t="str">
        <f>VLOOKUP(S58&amp;" / "&amp;O58,'VALORACIÓN '!$C$39:$D$63,2,FALSE)</f>
        <v>Alto no aceptable</v>
      </c>
      <c r="U58" s="76" t="str">
        <f>VLOOKUP("*"&amp;T58&amp;"*",'VALORACIÓN '!$O$3:$P$7,2,FALSE)</f>
        <v xml:space="preserve">MEDIA </v>
      </c>
      <c r="V58" s="73" t="s">
        <v>340</v>
      </c>
      <c r="W58" s="72" t="s">
        <v>389</v>
      </c>
      <c r="X58" s="72" t="s">
        <v>320</v>
      </c>
    </row>
    <row r="59" spans="1:24" ht="257.25" x14ac:dyDescent="0.3">
      <c r="A59" s="98">
        <v>50</v>
      </c>
      <c r="B59" s="71" t="s">
        <v>491</v>
      </c>
      <c r="C59" s="72" t="s">
        <v>597</v>
      </c>
      <c r="D59" s="73" t="s">
        <v>496</v>
      </c>
      <c r="E59" s="73" t="s">
        <v>498</v>
      </c>
      <c r="F59" s="69" t="s">
        <v>501</v>
      </c>
      <c r="G59" s="70" t="str">
        <f>IF(H59=AAeIA!$B$2,AAeIA!$A$2,IF(H59=AAeIA!$B$3,AAeIA!$A$2,IF(H59=AAeIA!$B$4,AAeIA!$A$2,IF(H59=AAeIA!$B$5,AAeIA!$A$2,IF(H59=AAeIA!$B$6,AAeIA!$A$6,IF(H59=AAeIA!$B$7,AAeIA!$A$2,IF(H59=AAeIA!$B$8,AAeIA!$A$2,IF(H59=AAeIA!$B$9,AAeIA!$A$2,IF(H59=AAeIA!$B$10,AAeIA!$A$10,IF(H59=AAeIA!$B$11,AAeIA!$A$10,IF(H59=AAeIA!$B$12,AAeIA!$A$10,IF(H59=AAeIA!$B$13,AAeIA!$A$10,IF(H59=AAeIA!$B$14,AAeIA!$A$10,IF(H59=AAeIA!$B$15,AAeIA!$A$10,IF(H59=AAeIA!$B$16,AAeIA!$A$10,IF(H59=AAeIA!$B$17,AAeIA!$A$10,IF(H59=AAeIA!$B$18,AAeIA!$A$10,IF(H59=AAeIA!$B$19,AAeIA!$A$10,IF(H59=AAeIA!$B$20,AAeIA!$A$10,IF(H59=AAeIA!$B$21,AAeIA!$A$10,IF(H59=AAeIA!$B$22,AAeIA!$A$10,IF(H59=AAeIA!$B$23,AAeIA!$A$10,IF(H59=AAeIA!$B$24,AAeIA!$A$24,IF(H59=AAeIA!$B$25,AAeIA!$A$24,IF(H59=AAeIA!$B$26,AAeIA!$A$24,IF(H59=AAeIA!$B$27,AAeIA!$A$24,IF(H59=AAeIA!$B$28,AAeIA!$A$24,IF(H59=AAeIA!$B$29,AAeIA!$A$24,IF(H59=AAeIA!$B$30,AAeIA!$A$24,IF(H59=AAeIA!$B$31,AAeIA!$A$31,IF(H59=AAeIA!$B$32,AAeIA!$A$31,IF(H59=AAeIA!$B$33,AAeIA!$A$31,IF(H59=AAeIA!$B$34,AAeIA!$A$31,IF(H59=AAeIA!$B$35,AAeIA!$A$31,IF(H59=AAeIA!$B$36,AAeIA!$A$31,IF(H59=AAeIA!$B$37,AAeIA!$A$31,IF(H59=AAeIA!$B$38,AAeIA!$A$31,IF(H59=AAeIA!$B$39,AAeIA!$A$31,IF(H59=AAeIA!$B$40,AAeIA!$A$40,IF(H59=AAeIA!$B$41,AAeIA!$A$40,IF(H59=AAeIA!$B$42,AAeIA!$A$42,IF(H59=AAeIA!$B$43,AAeIA!$A$43,IF(H59=AAeIA!$B$44,AAeIA!$A$43,IF(H59=AAeIA!$B$45,AAeIA!$A$43,0))))))))))))))))))))))))))))))))))))))))))))</f>
        <v>SUELO</v>
      </c>
      <c r="H59" s="69" t="s">
        <v>64</v>
      </c>
      <c r="I59" s="69" t="str">
        <f>VLOOKUP("*"&amp;H59&amp;"*",AAeIA!$B$1:$D$45,2,FALSE)</f>
        <v>Negativo</v>
      </c>
      <c r="J59" s="79" t="s">
        <v>636</v>
      </c>
      <c r="K59" s="73" t="s">
        <v>336</v>
      </c>
      <c r="L59" s="69" t="str">
        <f>VLOOKUP("*"&amp;H59&amp;"*",AAeIA!$B$1:$D$45,3,FALSE)</f>
        <v>Contaminación_del_Agua_y/o_el_suelo_y/o_el_aire,_Daño_a_las_personas</v>
      </c>
      <c r="M59" s="74">
        <v>4</v>
      </c>
      <c r="N59" s="74">
        <v>3</v>
      </c>
      <c r="O59" s="75" t="str">
        <f>VLOOKUP(M59&amp;" - "&amp;N59,'VALORACIÓN '!$C$4:$D$28,2,FALSE)</f>
        <v>Alto No Aceptable</v>
      </c>
      <c r="P59" s="72" t="s">
        <v>457</v>
      </c>
      <c r="Q59" s="72" t="s">
        <v>533</v>
      </c>
      <c r="R59" s="72" t="s">
        <v>643</v>
      </c>
      <c r="S59" s="72">
        <v>1</v>
      </c>
      <c r="T59" s="75" t="str">
        <f>VLOOKUP(S59&amp;" / "&amp;O59,'VALORACIÓN '!$C$39:$D$63,2,FALSE)</f>
        <v>Admisible</v>
      </c>
      <c r="U59" s="76" t="str">
        <f>VLOOKUP("*"&amp;T59&amp;"*",'VALORACIÓN '!$O$3:$P$7,2,FALSE)</f>
        <v>BAJA</v>
      </c>
      <c r="V59" s="73" t="s">
        <v>340</v>
      </c>
      <c r="W59" s="72" t="s">
        <v>827</v>
      </c>
      <c r="X59" s="72" t="s">
        <v>317</v>
      </c>
    </row>
    <row r="60" spans="1:24" ht="178.5" x14ac:dyDescent="0.3">
      <c r="A60" s="98">
        <v>51</v>
      </c>
      <c r="B60" s="71" t="s">
        <v>491</v>
      </c>
      <c r="C60" s="72" t="s">
        <v>597</v>
      </c>
      <c r="D60" s="73" t="s">
        <v>496</v>
      </c>
      <c r="E60" s="73" t="s">
        <v>290</v>
      </c>
      <c r="F60" s="69" t="s">
        <v>501</v>
      </c>
      <c r="G60" s="70" t="str">
        <f>IF(H60=AAeIA!$B$2,AAeIA!$A$2,IF(H60=AAeIA!$B$3,AAeIA!$A$2,IF(H60=AAeIA!$B$4,AAeIA!$A$2,IF(H60=AAeIA!$B$5,AAeIA!$A$2,IF(H60=AAeIA!$B$6,AAeIA!$A$6,IF(H60=AAeIA!$B$7,AAeIA!$A$2,IF(H60=AAeIA!$B$8,AAeIA!$A$2,IF(H60=AAeIA!$B$9,AAeIA!$A$2,IF(H60=AAeIA!$B$10,AAeIA!$A$10,IF(H60=AAeIA!$B$11,AAeIA!$A$10,IF(H60=AAeIA!$B$12,AAeIA!$A$10,IF(H60=AAeIA!$B$13,AAeIA!$A$10,IF(H60=AAeIA!$B$14,AAeIA!$A$10,IF(H60=AAeIA!$B$15,AAeIA!$A$10,IF(H60=AAeIA!$B$16,AAeIA!$A$10,IF(H60=AAeIA!$B$17,AAeIA!$A$10,IF(H60=AAeIA!$B$18,AAeIA!$A$10,IF(H60=AAeIA!$B$19,AAeIA!$A$10,IF(H60=AAeIA!$B$20,AAeIA!$A$10,IF(H60=AAeIA!$B$21,AAeIA!$A$10,IF(H60=AAeIA!$B$22,AAeIA!$A$10,IF(H60=AAeIA!$B$23,AAeIA!$A$10,IF(H60=AAeIA!$B$24,AAeIA!$A$24,IF(H60=AAeIA!$B$25,AAeIA!$A$24,IF(H60=AAeIA!$B$26,AAeIA!$A$24,IF(H60=AAeIA!$B$27,AAeIA!$A$24,IF(H60=AAeIA!$B$28,AAeIA!$A$24,IF(H60=AAeIA!$B$29,AAeIA!$A$24,IF(H60=AAeIA!$B$30,AAeIA!$A$24,IF(H60=AAeIA!$B$31,AAeIA!$A$31,IF(H60=AAeIA!$B$32,AAeIA!$A$31,IF(H60=AAeIA!$B$33,AAeIA!$A$31,IF(H60=AAeIA!$B$34,AAeIA!$A$31,IF(H60=AAeIA!$B$35,AAeIA!$A$31,IF(H60=AAeIA!$B$36,AAeIA!$A$31,IF(H60=AAeIA!$B$37,AAeIA!$A$31,IF(H60=AAeIA!$B$38,AAeIA!$A$31,IF(H60=AAeIA!$B$39,AAeIA!$A$31,IF(H60=AAeIA!$B$40,AAeIA!$A$40,IF(H60=AAeIA!$B$41,AAeIA!$A$40,IF(H60=AAeIA!$B$42,AAeIA!$A$42,IF(H60=AAeIA!$B$43,AAeIA!$A$43,IF(H60=AAeIA!$B$44,AAeIA!$A$43,IF(H60=AAeIA!$B$45,AAeIA!$A$43,0))))))))))))))))))))))))))))))))))))))))))))</f>
        <v>USO DE RECURSOS</v>
      </c>
      <c r="H60" s="69" t="s">
        <v>53</v>
      </c>
      <c r="I60" s="69" t="str">
        <f>VLOOKUP("*"&amp;H60&amp;"*",AAeIA!$B$1:$D$45,2,FALSE)</f>
        <v>Negativo</v>
      </c>
      <c r="J60" s="79" t="s">
        <v>637</v>
      </c>
      <c r="K60" s="73" t="s">
        <v>336</v>
      </c>
      <c r="L60" s="69" t="str">
        <f>VLOOKUP("*"&amp;H60&amp;"*",AAeIA!$B$1:$D$45,3,FALSE)</f>
        <v>Afectación_del_suelo,_afectación_del_agua_o_afectación_al_personal</v>
      </c>
      <c r="M60" s="74">
        <v>4</v>
      </c>
      <c r="N60" s="74">
        <v>4</v>
      </c>
      <c r="O60" s="75" t="str">
        <f>VLOOKUP(M60&amp;" - "&amp;N60,'VALORACIÓN '!$C$4:$D$28,2,FALSE)</f>
        <v>Muy Alto Inaceptable</v>
      </c>
      <c r="P60" s="72" t="s">
        <v>644</v>
      </c>
      <c r="Q60" s="72" t="s">
        <v>534</v>
      </c>
      <c r="R60" s="72" t="s">
        <v>450</v>
      </c>
      <c r="S60" s="72">
        <v>3</v>
      </c>
      <c r="T60" s="75" t="str">
        <f>VLOOKUP(S60&amp;" / "&amp;O60,'VALORACIÓN '!$C$39:$D$63,2,FALSE)</f>
        <v>Alto no aceptable</v>
      </c>
      <c r="U60" s="76" t="str">
        <f>VLOOKUP("*"&amp;T60&amp;"*",'VALORACIÓN '!$O$3:$P$7,2,FALSE)</f>
        <v xml:space="preserve">MEDIA </v>
      </c>
      <c r="V60" s="73" t="s">
        <v>347</v>
      </c>
      <c r="W60" s="72" t="s">
        <v>697</v>
      </c>
      <c r="X60" s="72" t="s">
        <v>342</v>
      </c>
    </row>
    <row r="61" spans="1:24" ht="228.75" x14ac:dyDescent="0.3">
      <c r="A61" s="98">
        <v>52</v>
      </c>
      <c r="B61" s="71" t="s">
        <v>491</v>
      </c>
      <c r="C61" s="72" t="s">
        <v>597</v>
      </c>
      <c r="D61" s="73" t="s">
        <v>496</v>
      </c>
      <c r="E61" s="73" t="s">
        <v>498</v>
      </c>
      <c r="F61" s="69" t="s">
        <v>501</v>
      </c>
      <c r="G61" s="70" t="str">
        <f>IF(H61=AAeIA!$B$2,AAeIA!$A$2,IF(H61=AAeIA!$B$3,AAeIA!$A$2,IF(H61=AAeIA!$B$4,AAeIA!$A$2,IF(H61=AAeIA!$B$5,AAeIA!$A$2,IF(H61=AAeIA!$B$6,AAeIA!$A$6,IF(H61=AAeIA!$B$7,AAeIA!$A$2,IF(H61=AAeIA!$B$8,AAeIA!$A$2,IF(H61=AAeIA!$B$9,AAeIA!$A$2,IF(H61=AAeIA!$B$10,AAeIA!$A$10,IF(H61=AAeIA!$B$11,AAeIA!$A$10,IF(H61=AAeIA!$B$12,AAeIA!$A$10,IF(H61=AAeIA!$B$13,AAeIA!$A$10,IF(H61=AAeIA!$B$14,AAeIA!$A$10,IF(H61=AAeIA!$B$15,AAeIA!$A$10,IF(H61=AAeIA!$B$16,AAeIA!$A$10,IF(H61=AAeIA!$B$17,AAeIA!$A$10,IF(H61=AAeIA!$B$18,AAeIA!$A$10,IF(H61=AAeIA!$B$19,AAeIA!$A$10,IF(H61=AAeIA!$B$20,AAeIA!$A$10,IF(H61=AAeIA!$B$21,AAeIA!$A$10,IF(H61=AAeIA!$B$22,AAeIA!$A$10,IF(H61=AAeIA!$B$23,AAeIA!$A$10,IF(H61=AAeIA!$B$24,AAeIA!$A$24,IF(H61=AAeIA!$B$25,AAeIA!$A$24,IF(H61=AAeIA!$B$26,AAeIA!$A$24,IF(H61=AAeIA!$B$27,AAeIA!$A$24,IF(H61=AAeIA!$B$28,AAeIA!$A$24,IF(H61=AAeIA!$B$29,AAeIA!$A$24,IF(H61=AAeIA!$B$30,AAeIA!$A$24,IF(H61=AAeIA!$B$31,AAeIA!$A$31,IF(H61=AAeIA!$B$32,AAeIA!$A$31,IF(H61=AAeIA!$B$33,AAeIA!$A$31,IF(H61=AAeIA!$B$34,AAeIA!$A$31,IF(H61=AAeIA!$B$35,AAeIA!$A$31,IF(H61=AAeIA!$B$36,AAeIA!$A$31,IF(H61=AAeIA!$B$37,AAeIA!$A$31,IF(H61=AAeIA!$B$38,AAeIA!$A$31,IF(H61=AAeIA!$B$39,AAeIA!$A$31,IF(H61=AAeIA!$B$40,AAeIA!$A$40,IF(H61=AAeIA!$B$41,AAeIA!$A$40,IF(H61=AAeIA!$B$42,AAeIA!$A$42,IF(H61=AAeIA!$B$43,AAeIA!$A$43,IF(H61=AAeIA!$B$44,AAeIA!$A$43,IF(H61=AAeIA!$B$45,AAeIA!$A$43,0))))))))))))))))))))))))))))))))))))))))))))</f>
        <v>SUELO</v>
      </c>
      <c r="H61" s="69" t="s">
        <v>66</v>
      </c>
      <c r="I61" s="69" t="str">
        <f>VLOOKUP("*"&amp;H61&amp;"*",AAeIA!$B$1:$D$45,2,FALSE)</f>
        <v>Negativo</v>
      </c>
      <c r="J61" s="72" t="s">
        <v>638</v>
      </c>
      <c r="K61" s="73" t="s">
        <v>336</v>
      </c>
      <c r="L61" s="69" t="str">
        <f>VLOOKUP("*"&amp;H61&amp;"*",AAeIA!$B$1:$D$45,3,FALSE)</f>
        <v>Contaminación_del_suelo</v>
      </c>
      <c r="M61" s="74">
        <v>4</v>
      </c>
      <c r="N61" s="74">
        <v>4</v>
      </c>
      <c r="O61" s="75" t="str">
        <f>VLOOKUP(M61&amp;" - "&amp;N61,'VALORACIÓN '!$C$4:$D$28,2,FALSE)</f>
        <v>Muy Alto Inaceptable</v>
      </c>
      <c r="P61" s="72" t="s">
        <v>484</v>
      </c>
      <c r="Q61" s="72" t="s">
        <v>533</v>
      </c>
      <c r="R61" s="72" t="s">
        <v>646</v>
      </c>
      <c r="S61" s="72">
        <v>1</v>
      </c>
      <c r="T61" s="75" t="str">
        <f>VLOOKUP(S61&amp;" / "&amp;O61,'VALORACIÓN '!$C$39:$D$63,2,FALSE)</f>
        <v>Aceptable condicionado</v>
      </c>
      <c r="U61" s="76" t="str">
        <f>VLOOKUP("*"&amp;T61&amp;"*",'VALORACIÓN '!$O$3:$P$7,2,FALSE)</f>
        <v>BAJA</v>
      </c>
      <c r="V61" s="73" t="s">
        <v>347</v>
      </c>
      <c r="W61" s="79" t="s">
        <v>645</v>
      </c>
      <c r="X61" s="72"/>
    </row>
    <row r="62" spans="1:24" ht="236.25" x14ac:dyDescent="0.3">
      <c r="A62" s="98">
        <v>53</v>
      </c>
      <c r="B62" s="71" t="s">
        <v>491</v>
      </c>
      <c r="C62" s="72" t="s">
        <v>597</v>
      </c>
      <c r="D62" s="73" t="s">
        <v>496</v>
      </c>
      <c r="E62" s="73" t="s">
        <v>498</v>
      </c>
      <c r="F62" s="69" t="s">
        <v>501</v>
      </c>
      <c r="G62" s="70" t="str">
        <f>IF(H62=AAeIA!$B$2,AAeIA!$A$2,IF(H62=AAeIA!$B$3,AAeIA!$A$2,IF(H62=AAeIA!$B$4,AAeIA!$A$2,IF(H62=AAeIA!$B$5,AAeIA!$A$2,IF(H62=AAeIA!$B$6,AAeIA!$A$6,IF(H62=AAeIA!$B$7,AAeIA!$A$2,IF(H62=AAeIA!$B$8,AAeIA!$A$2,IF(H62=AAeIA!$B$9,AAeIA!$A$2,IF(H62=AAeIA!$B$10,AAeIA!$A$10,IF(H62=AAeIA!$B$11,AAeIA!$A$10,IF(H62=AAeIA!$B$12,AAeIA!$A$10,IF(H62=AAeIA!$B$13,AAeIA!$A$10,IF(H62=AAeIA!$B$14,AAeIA!$A$10,IF(H62=AAeIA!$B$15,AAeIA!$A$10,IF(H62=AAeIA!$B$16,AAeIA!$A$10,IF(H62=AAeIA!$B$17,AAeIA!$A$10,IF(H62=AAeIA!$B$18,AAeIA!$A$10,IF(H62=AAeIA!$B$19,AAeIA!$A$10,IF(H62=AAeIA!$B$20,AAeIA!$A$10,IF(H62=AAeIA!$B$21,AAeIA!$A$10,IF(H62=AAeIA!$B$22,AAeIA!$A$10,IF(H62=AAeIA!$B$23,AAeIA!$A$10,IF(H62=AAeIA!$B$24,AAeIA!$A$24,IF(H62=AAeIA!$B$25,AAeIA!$A$24,IF(H62=AAeIA!$B$26,AAeIA!$A$24,IF(H62=AAeIA!$B$27,AAeIA!$A$24,IF(H62=AAeIA!$B$28,AAeIA!$A$24,IF(H62=AAeIA!$B$29,AAeIA!$A$24,IF(H62=AAeIA!$B$30,AAeIA!$A$24,IF(H62=AAeIA!$B$31,AAeIA!$A$31,IF(H62=AAeIA!$B$32,AAeIA!$A$31,IF(H62=AAeIA!$B$33,AAeIA!$A$31,IF(H62=AAeIA!$B$34,AAeIA!$A$31,IF(H62=AAeIA!$B$35,AAeIA!$A$31,IF(H62=AAeIA!$B$36,AAeIA!$A$31,IF(H62=AAeIA!$B$37,AAeIA!$A$31,IF(H62=AAeIA!$B$38,AAeIA!$A$31,IF(H62=AAeIA!$B$39,AAeIA!$A$31,IF(H62=AAeIA!$B$40,AAeIA!$A$40,IF(H62=AAeIA!$B$41,AAeIA!$A$40,IF(H62=AAeIA!$B$42,AAeIA!$A$42,IF(H62=AAeIA!$B$43,AAeIA!$A$43,IF(H62=AAeIA!$B$44,AAeIA!$A$43,IF(H62=AAeIA!$B$45,AAeIA!$A$43,0))))))))))))))))))))))))))))))))))))))))))))</f>
        <v>SUELO</v>
      </c>
      <c r="H62" s="69" t="s">
        <v>59</v>
      </c>
      <c r="I62" s="69" t="str">
        <f>VLOOKUP("*"&amp;H62&amp;"*",AAeIA!$B$1:$D$45,2,FALSE)</f>
        <v>Positivo</v>
      </c>
      <c r="J62" s="72" t="s">
        <v>476</v>
      </c>
      <c r="K62" s="73" t="s">
        <v>336</v>
      </c>
      <c r="L62" s="69" t="str">
        <f>VLOOKUP("*"&amp;H62&amp;"*",AAeIA!$B$1:$D$45,3,FALSE)</f>
        <v>Disminución_de_residuos_a_tratar</v>
      </c>
      <c r="M62" s="74">
        <v>2</v>
      </c>
      <c r="N62" s="74">
        <v>2</v>
      </c>
      <c r="O62" s="75" t="str">
        <f>VLOOKUP(M62&amp;" - "&amp;N62,'VALORACIÓN '!$C$4:$D$28,2,FALSE)</f>
        <v>Mínimo Aceptable</v>
      </c>
      <c r="P62" s="72" t="s">
        <v>477</v>
      </c>
      <c r="Q62" s="72" t="s">
        <v>533</v>
      </c>
      <c r="R62" s="72" t="s">
        <v>462</v>
      </c>
      <c r="S62" s="72">
        <v>2</v>
      </c>
      <c r="T62" s="75" t="str">
        <f>VLOOKUP(S62&amp;" / "&amp;O62,'VALORACIÓN '!$C$39:$D$63,2,FALSE)</f>
        <v>Admisible</v>
      </c>
      <c r="U62" s="76" t="str">
        <f>VLOOKUP("*"&amp;T62&amp;"*",'VALORACIÓN '!$O$3:$P$7,2,FALSE)</f>
        <v>BAJA</v>
      </c>
      <c r="V62" s="73" t="s">
        <v>340</v>
      </c>
      <c r="W62" s="72" t="s">
        <v>396</v>
      </c>
      <c r="X62" s="72" t="s">
        <v>317</v>
      </c>
    </row>
    <row r="63" spans="1:24" ht="192.75" x14ac:dyDescent="0.3">
      <c r="A63" s="98">
        <v>54</v>
      </c>
      <c r="B63" s="71" t="s">
        <v>491</v>
      </c>
      <c r="C63" s="72" t="s">
        <v>597</v>
      </c>
      <c r="D63" s="73" t="s">
        <v>496</v>
      </c>
      <c r="E63" s="73" t="s">
        <v>498</v>
      </c>
      <c r="F63" s="69" t="s">
        <v>501</v>
      </c>
      <c r="G63" s="70" t="s">
        <v>647</v>
      </c>
      <c r="H63" s="69" t="s">
        <v>87</v>
      </c>
      <c r="I63" s="69" t="str">
        <f>VLOOKUP("*"&amp;H63&amp;"*",AAeIA!$B$1:$D$45,2,FALSE)</f>
        <v>Negativo</v>
      </c>
      <c r="J63" s="72" t="s">
        <v>784</v>
      </c>
      <c r="K63" s="73" t="s">
        <v>336</v>
      </c>
      <c r="L63" s="69" t="str">
        <f>VLOOKUP("*"&amp;H63&amp;"*",AAeIA!$B$1:$D$45,3,FALSE)</f>
        <v>Contaminación_de_suelo_y/o_agua</v>
      </c>
      <c r="M63" s="74">
        <v>5</v>
      </c>
      <c r="N63" s="74">
        <v>3</v>
      </c>
      <c r="O63" s="75" t="str">
        <f>VLOOKUP(M63&amp;" - "&amp;N63,'VALORACIÓN '!$C$4:$D$28,2,FALSE)</f>
        <v>Alto No Aceptable</v>
      </c>
      <c r="P63" s="72"/>
      <c r="Q63" s="72" t="s">
        <v>853</v>
      </c>
      <c r="R63" s="72" t="s">
        <v>794</v>
      </c>
      <c r="S63" s="72">
        <v>3</v>
      </c>
      <c r="T63" s="75" t="str">
        <f>VLOOKUP(S63&amp;" / "&amp;O63,'VALORACIÓN '!$C$39:$D$63,2,FALSE)</f>
        <v>Alto no aceptable</v>
      </c>
      <c r="U63" s="76" t="str">
        <f>VLOOKUP("*"&amp;T63&amp;"*",'VALORACIÓN '!$O$3:$P$7,2,FALSE)</f>
        <v xml:space="preserve">MEDIA </v>
      </c>
      <c r="V63" s="73" t="s">
        <v>340</v>
      </c>
      <c r="W63" s="72" t="s">
        <v>487</v>
      </c>
      <c r="X63" s="72" t="s">
        <v>320</v>
      </c>
    </row>
    <row r="64" spans="1:24" ht="154.5" x14ac:dyDescent="0.3">
      <c r="A64" s="98">
        <v>55</v>
      </c>
      <c r="B64" s="71" t="s">
        <v>491</v>
      </c>
      <c r="C64" s="72" t="s">
        <v>598</v>
      </c>
      <c r="D64" s="73" t="s">
        <v>496</v>
      </c>
      <c r="E64" s="73" t="s">
        <v>498</v>
      </c>
      <c r="F64" s="69" t="s">
        <v>502</v>
      </c>
      <c r="G64" s="70" t="str">
        <f>IF(H64=AAeIA!$B$2,AAeIA!$A$2,IF(H64=AAeIA!$B$3,AAeIA!$A$2,IF(H64=AAeIA!$B$4,AAeIA!$A$2,IF(H64=AAeIA!$B$5,AAeIA!$A$2,IF(H64=AAeIA!$B$6,AAeIA!$A$6,IF(H64=AAeIA!$B$7,AAeIA!$A$2,IF(H64=AAeIA!$B$8,AAeIA!$A$2,IF(H64=AAeIA!$B$9,AAeIA!$A$2,IF(H64=AAeIA!$B$10,AAeIA!$A$10,IF(H64=AAeIA!$B$11,AAeIA!$A$10,IF(H64=AAeIA!$B$12,AAeIA!$A$10,IF(H64=AAeIA!$B$13,AAeIA!$A$10,IF(H64=AAeIA!$B$14,AAeIA!$A$10,IF(H64=AAeIA!$B$15,AAeIA!$A$10,IF(H64=AAeIA!$B$16,AAeIA!$A$10,IF(H64=AAeIA!$B$17,AAeIA!$A$10,IF(H64=AAeIA!$B$18,AAeIA!$A$10,IF(H64=AAeIA!$B$19,AAeIA!$A$10,IF(H64=AAeIA!$B$20,AAeIA!$A$10,IF(H64=AAeIA!$B$21,AAeIA!$A$10,IF(H64=AAeIA!$B$22,AAeIA!$A$10,IF(H64=AAeIA!$B$23,AAeIA!$A$10,IF(H64=AAeIA!$B$24,AAeIA!$A$24,IF(H64=AAeIA!$B$25,AAeIA!$A$24,IF(H64=AAeIA!$B$26,AAeIA!$A$24,IF(H64=AAeIA!$B$27,AAeIA!$A$24,IF(H64=AAeIA!$B$28,AAeIA!$A$24,IF(H64=AAeIA!$B$29,AAeIA!$A$24,IF(H64=AAeIA!$B$30,AAeIA!$A$24,IF(H64=AAeIA!$B$31,AAeIA!$A$31,IF(H64=AAeIA!$B$32,AAeIA!$A$31,IF(H64=AAeIA!$B$33,AAeIA!$A$31,IF(H64=AAeIA!$B$34,AAeIA!$A$31,IF(H64=AAeIA!$B$35,AAeIA!$A$31,IF(H64=AAeIA!$B$36,AAeIA!$A$31,IF(H64=AAeIA!$B$37,AAeIA!$A$31,IF(H64=AAeIA!$B$38,AAeIA!$A$31,IF(H64=AAeIA!$B$39,AAeIA!$A$31,IF(H64=AAeIA!$B$40,AAeIA!$A$40,IF(H64=AAeIA!$B$41,AAeIA!$A$40,IF(H64=AAeIA!$B$42,AAeIA!$A$42,IF(H64=AAeIA!$B$43,AAeIA!$A$43,IF(H64=AAeIA!$B$44,AAeIA!$A$43,IF(H64=AAeIA!$B$45,AAeIA!$A$43,0))))))))))))))))))))))))))))))))))))))))))))</f>
        <v>USO DE RECURSOS</v>
      </c>
      <c r="H64" s="69" t="s">
        <v>46</v>
      </c>
      <c r="I64" s="69" t="str">
        <f>VLOOKUP("*"&amp;H64&amp;"*",AAeIA!$B$1:$D$45,2,FALSE)</f>
        <v>Negativo</v>
      </c>
      <c r="J64" s="72" t="s">
        <v>732</v>
      </c>
      <c r="K64" s="73" t="s">
        <v>336</v>
      </c>
      <c r="L64" s="69" t="str">
        <f>VLOOKUP("*"&amp;H64&amp;"*",AAeIA!$B$1:$D$45,3,FALSE)</f>
        <v>Agotamiento_de_recursos_naturales</v>
      </c>
      <c r="M64" s="74">
        <v>4</v>
      </c>
      <c r="N64" s="74">
        <v>4</v>
      </c>
      <c r="O64" s="75" t="str">
        <f>VLOOKUP(M64&amp;" - "&amp;N64,'VALORACIÓN '!$C$4:$D$28,2,FALSE)</f>
        <v>Muy Alto Inaceptable</v>
      </c>
      <c r="P64" s="72" t="s">
        <v>387</v>
      </c>
      <c r="Q64" s="72" t="s">
        <v>532</v>
      </c>
      <c r="R64" s="72" t="s">
        <v>388</v>
      </c>
      <c r="S64" s="72">
        <v>3</v>
      </c>
      <c r="T64" s="75" t="str">
        <f>VLOOKUP(S64&amp;" / "&amp;O64,'VALORACIÓN '!$C$39:$D$63,2,FALSE)</f>
        <v>Alto no aceptable</v>
      </c>
      <c r="U64" s="76" t="str">
        <f>VLOOKUP("*"&amp;T64&amp;"*",'VALORACIÓN '!$O$3:$P$7,2,FALSE)</f>
        <v xml:space="preserve">MEDIA </v>
      </c>
      <c r="V64" s="73" t="s">
        <v>340</v>
      </c>
      <c r="W64" s="72" t="s">
        <v>389</v>
      </c>
      <c r="X64" s="72" t="s">
        <v>320</v>
      </c>
    </row>
    <row r="65" spans="1:24" ht="178.5" x14ac:dyDescent="0.3">
      <c r="A65" s="98">
        <v>56</v>
      </c>
      <c r="B65" s="71" t="s">
        <v>491</v>
      </c>
      <c r="C65" s="72" t="s">
        <v>598</v>
      </c>
      <c r="D65" s="73" t="s">
        <v>496</v>
      </c>
      <c r="E65" s="73" t="s">
        <v>290</v>
      </c>
      <c r="F65" s="69" t="s">
        <v>502</v>
      </c>
      <c r="G65" s="70" t="str">
        <f>IF(H65=AAeIA!$B$2,AAeIA!$A$2,IF(H65=AAeIA!$B$3,AAeIA!$A$2,IF(H65=AAeIA!$B$4,AAeIA!$A$2,IF(H65=AAeIA!$B$5,AAeIA!$A$2,IF(H65=AAeIA!$B$6,AAeIA!$A$6,IF(H65=AAeIA!$B$7,AAeIA!$A$2,IF(H65=AAeIA!$B$8,AAeIA!$A$2,IF(H65=AAeIA!$B$9,AAeIA!$A$2,IF(H65=AAeIA!$B$10,AAeIA!$A$10,IF(H65=AAeIA!$B$11,AAeIA!$A$10,IF(H65=AAeIA!$B$12,AAeIA!$A$10,IF(H65=AAeIA!$B$13,AAeIA!$A$10,IF(H65=AAeIA!$B$14,AAeIA!$A$10,IF(H65=AAeIA!$B$15,AAeIA!$A$10,IF(H65=AAeIA!$B$16,AAeIA!$A$10,IF(H65=AAeIA!$B$17,AAeIA!$A$10,IF(H65=AAeIA!$B$18,AAeIA!$A$10,IF(H65=AAeIA!$B$19,AAeIA!$A$10,IF(H65=AAeIA!$B$20,AAeIA!$A$10,IF(H65=AAeIA!$B$21,AAeIA!$A$10,IF(H65=AAeIA!$B$22,AAeIA!$A$10,IF(H65=AAeIA!$B$23,AAeIA!$A$10,IF(H65=AAeIA!$B$24,AAeIA!$A$24,IF(H65=AAeIA!$B$25,AAeIA!$A$24,IF(H65=AAeIA!$B$26,AAeIA!$A$24,IF(H65=AAeIA!$B$27,AAeIA!$A$24,IF(H65=AAeIA!$B$28,AAeIA!$A$24,IF(H65=AAeIA!$B$29,AAeIA!$A$24,IF(H65=AAeIA!$B$30,AAeIA!$A$24,IF(H65=AAeIA!$B$31,AAeIA!$A$31,IF(H65=AAeIA!$B$32,AAeIA!$A$31,IF(H65=AAeIA!$B$33,AAeIA!$A$31,IF(H65=AAeIA!$B$34,AAeIA!$A$31,IF(H65=AAeIA!$B$35,AAeIA!$A$31,IF(H65=AAeIA!$B$36,AAeIA!$A$31,IF(H65=AAeIA!$B$37,AAeIA!$A$31,IF(H65=AAeIA!$B$38,AAeIA!$A$31,IF(H65=AAeIA!$B$39,AAeIA!$A$31,IF(H65=AAeIA!$B$40,AAeIA!$A$40,IF(H65=AAeIA!$B$41,AAeIA!$A$40,IF(H65=AAeIA!$B$42,AAeIA!$A$42,IF(H65=AAeIA!$B$43,AAeIA!$A$43,IF(H65=AAeIA!$B$44,AAeIA!$A$43,IF(H65=AAeIA!$B$45,AAeIA!$A$43,0))))))))))))))))))))))))))))))))))))))))))))</f>
        <v>USO DE RECURSOS</v>
      </c>
      <c r="H65" s="69" t="s">
        <v>53</v>
      </c>
      <c r="I65" s="69" t="str">
        <f>VLOOKUP("*"&amp;H65&amp;"*",AAeIA!$B$1:$D$45,2,FALSE)</f>
        <v>Negativo</v>
      </c>
      <c r="J65" s="79" t="s">
        <v>637</v>
      </c>
      <c r="K65" s="73" t="s">
        <v>336</v>
      </c>
      <c r="L65" s="69" t="str">
        <f>VLOOKUP("*"&amp;H65&amp;"*",AAeIA!$B$1:$D$45,3,FALSE)</f>
        <v>Afectación_del_suelo,_afectación_del_agua_o_afectación_al_personal</v>
      </c>
      <c r="M65" s="74">
        <v>4</v>
      </c>
      <c r="N65" s="74">
        <v>4</v>
      </c>
      <c r="O65" s="75" t="str">
        <f>VLOOKUP(M65&amp;" - "&amp;N65,'VALORACIÓN '!$C$4:$D$28,2,FALSE)</f>
        <v>Muy Alto Inaceptable</v>
      </c>
      <c r="P65" s="72" t="s">
        <v>644</v>
      </c>
      <c r="Q65" s="72" t="s">
        <v>534</v>
      </c>
      <c r="R65" s="72" t="s">
        <v>450</v>
      </c>
      <c r="S65" s="72">
        <v>3</v>
      </c>
      <c r="T65" s="75" t="str">
        <f>VLOOKUP(S65&amp;" / "&amp;O65,'VALORACIÓN '!$C$39:$D$63,2,FALSE)</f>
        <v>Alto no aceptable</v>
      </c>
      <c r="U65" s="76" t="str">
        <f>VLOOKUP("*"&amp;T65&amp;"*",'VALORACIÓN '!$O$3:$P$7,2,FALSE)</f>
        <v xml:space="preserve">MEDIA </v>
      </c>
      <c r="V65" s="73" t="s">
        <v>347</v>
      </c>
      <c r="W65" s="72" t="s">
        <v>697</v>
      </c>
      <c r="X65" s="72" t="s">
        <v>342</v>
      </c>
    </row>
    <row r="66" spans="1:24" ht="189" customHeight="1" x14ac:dyDescent="0.3">
      <c r="A66" s="98">
        <v>57</v>
      </c>
      <c r="B66" s="71" t="s">
        <v>491</v>
      </c>
      <c r="C66" s="72" t="s">
        <v>598</v>
      </c>
      <c r="D66" s="73" t="s">
        <v>496</v>
      </c>
      <c r="E66" s="73" t="s">
        <v>498</v>
      </c>
      <c r="F66" s="69" t="s">
        <v>502</v>
      </c>
      <c r="G66" s="70" t="str">
        <f>IF(H66=AAeIA!$B$2,AAeIA!$A$2,IF(H66=AAeIA!$B$3,AAeIA!$A$2,IF(H66=AAeIA!$B$4,AAeIA!$A$2,IF(H66=AAeIA!$B$5,AAeIA!$A$2,IF(H66=AAeIA!$B$6,AAeIA!$A$6,IF(H66=AAeIA!$B$7,AAeIA!$A$2,IF(H66=AAeIA!$B$8,AAeIA!$A$2,IF(H66=AAeIA!$B$9,AAeIA!$A$2,IF(H66=AAeIA!$B$10,AAeIA!$A$10,IF(H66=AAeIA!$B$11,AAeIA!$A$10,IF(H66=AAeIA!$B$12,AAeIA!$A$10,IF(H66=AAeIA!$B$13,AAeIA!$A$10,IF(H66=AAeIA!$B$14,AAeIA!$A$10,IF(H66=AAeIA!$B$15,AAeIA!$A$10,IF(H66=AAeIA!$B$16,AAeIA!$A$10,IF(H66=AAeIA!$B$17,AAeIA!$A$10,IF(H66=AAeIA!$B$18,AAeIA!$A$10,IF(H66=AAeIA!$B$19,AAeIA!$A$10,IF(H66=AAeIA!$B$20,AAeIA!$A$10,IF(H66=AAeIA!$B$21,AAeIA!$A$10,IF(H66=AAeIA!$B$22,AAeIA!$A$10,IF(H66=AAeIA!$B$23,AAeIA!$A$10,IF(H66=AAeIA!$B$24,AAeIA!$A$24,IF(H66=AAeIA!$B$25,AAeIA!$A$24,IF(H66=AAeIA!$B$26,AAeIA!$A$24,IF(H66=AAeIA!$B$27,AAeIA!$A$24,IF(H66=AAeIA!$B$28,AAeIA!$A$24,IF(H66=AAeIA!$B$29,AAeIA!$A$24,IF(H66=AAeIA!$B$30,AAeIA!$A$24,IF(H66=AAeIA!$B$31,AAeIA!$A$31,IF(H66=AAeIA!$B$32,AAeIA!$A$31,IF(H66=AAeIA!$B$33,AAeIA!$A$31,IF(H66=AAeIA!$B$34,AAeIA!$A$31,IF(H66=AAeIA!$B$35,AAeIA!$A$31,IF(H66=AAeIA!$B$36,AAeIA!$A$31,IF(H66=AAeIA!$B$37,AAeIA!$A$31,IF(H66=AAeIA!$B$38,AAeIA!$A$31,IF(H66=AAeIA!$B$39,AAeIA!$A$31,IF(H66=AAeIA!$B$40,AAeIA!$A$40,IF(H66=AAeIA!$B$41,AAeIA!$A$40,IF(H66=AAeIA!$B$42,AAeIA!$A$42,IF(H66=AAeIA!$B$43,AAeIA!$A$43,IF(H66=AAeIA!$B$44,AAeIA!$A$43,IF(H66=AAeIA!$B$45,AAeIA!$A$43,0))))))))))))))))))))))))))))))))))))))))))))</f>
        <v>USO DE RECURSOS</v>
      </c>
      <c r="H66" s="69" t="s">
        <v>49</v>
      </c>
      <c r="I66" s="69" t="str">
        <f>VLOOKUP("*"&amp;H66&amp;"*",AAeIA!$B$1:$D$45,2,FALSE)</f>
        <v>Negativo</v>
      </c>
      <c r="J66" s="72" t="s">
        <v>473</v>
      </c>
      <c r="K66" s="73" t="s">
        <v>336</v>
      </c>
      <c r="L66" s="69" t="str">
        <f>VLOOKUP("*"&amp;H66&amp;"*",AAeIA!$B$1:$D$45,3,FALSE)</f>
        <v>Agotamiento_de_recursos_naturales</v>
      </c>
      <c r="M66" s="74">
        <v>4</v>
      </c>
      <c r="N66" s="74">
        <v>3</v>
      </c>
      <c r="O66" s="75" t="str">
        <f>VLOOKUP(M66&amp;" - "&amp;N66,'VALORACIÓN '!$C$4:$D$28,2,FALSE)</f>
        <v>Alto No Aceptable</v>
      </c>
      <c r="P66" s="72"/>
      <c r="Q66" s="72" t="s">
        <v>535</v>
      </c>
      <c r="R66" s="72" t="s">
        <v>374</v>
      </c>
      <c r="S66" s="72">
        <v>2</v>
      </c>
      <c r="T66" s="75" t="str">
        <f>VLOOKUP(S66&amp;" / "&amp;O66,'VALORACIÓN '!$C$39:$D$63,2,FALSE)</f>
        <v>Aceptable condicionado</v>
      </c>
      <c r="U66" s="76" t="str">
        <f>VLOOKUP("*"&amp;T66&amp;"*",'VALORACIÓN '!$O$3:$P$7,2,FALSE)</f>
        <v>BAJA</v>
      </c>
      <c r="V66" s="73" t="s">
        <v>347</v>
      </c>
      <c r="W66" s="72" t="s">
        <v>474</v>
      </c>
      <c r="X66" s="72" t="s">
        <v>318</v>
      </c>
    </row>
    <row r="67" spans="1:24" ht="189" x14ac:dyDescent="0.3">
      <c r="A67" s="98">
        <v>58</v>
      </c>
      <c r="B67" s="71" t="s">
        <v>491</v>
      </c>
      <c r="C67" s="72" t="s">
        <v>598</v>
      </c>
      <c r="D67" s="73" t="s">
        <v>496</v>
      </c>
      <c r="E67" s="73" t="s">
        <v>498</v>
      </c>
      <c r="F67" s="69" t="s">
        <v>502</v>
      </c>
      <c r="G67" s="70" t="str">
        <f>IF(H67=AAeIA!$B$2,AAeIA!$A$2,IF(H67=AAeIA!$B$3,AAeIA!$A$2,IF(H67=AAeIA!$B$4,AAeIA!$A$2,IF(H67=AAeIA!$B$5,AAeIA!$A$2,IF(H67=AAeIA!$B$6,AAeIA!$A$6,IF(H67=AAeIA!$B$7,AAeIA!$A$2,IF(H67=AAeIA!$B$8,AAeIA!$A$2,IF(H67=AAeIA!$B$9,AAeIA!$A$2,IF(H67=AAeIA!$B$10,AAeIA!$A$10,IF(H67=AAeIA!$B$11,AAeIA!$A$10,IF(H67=AAeIA!$B$12,AAeIA!$A$10,IF(H67=AAeIA!$B$13,AAeIA!$A$10,IF(H67=AAeIA!$B$14,AAeIA!$A$10,IF(H67=AAeIA!$B$15,AAeIA!$A$10,IF(H67=AAeIA!$B$16,AAeIA!$A$10,IF(H67=AAeIA!$B$17,AAeIA!$A$10,IF(H67=AAeIA!$B$18,AAeIA!$A$10,IF(H67=AAeIA!$B$19,AAeIA!$A$10,IF(H67=AAeIA!$B$20,AAeIA!$A$10,IF(H67=AAeIA!$B$21,AAeIA!$A$10,IF(H67=AAeIA!$B$22,AAeIA!$A$10,IF(H67=AAeIA!$B$23,AAeIA!$A$10,IF(H67=AAeIA!$B$24,AAeIA!$A$24,IF(H67=AAeIA!$B$25,AAeIA!$A$24,IF(H67=AAeIA!$B$26,AAeIA!$A$24,IF(H67=AAeIA!$B$27,AAeIA!$A$24,IF(H67=AAeIA!$B$28,AAeIA!$A$24,IF(H67=AAeIA!$B$29,AAeIA!$A$24,IF(H67=AAeIA!$B$30,AAeIA!$A$24,IF(H67=AAeIA!$B$31,AAeIA!$A$31,IF(H67=AAeIA!$B$32,AAeIA!$A$31,IF(H67=AAeIA!$B$33,AAeIA!$A$31,IF(H67=AAeIA!$B$34,AAeIA!$A$31,IF(H67=AAeIA!$B$35,AAeIA!$A$31,IF(H67=AAeIA!$B$36,AAeIA!$A$31,IF(H67=AAeIA!$B$37,AAeIA!$A$31,IF(H67=AAeIA!$B$38,AAeIA!$A$31,IF(H67=AAeIA!$B$39,AAeIA!$A$31,IF(H67=AAeIA!$B$40,AAeIA!$A$40,IF(H67=AAeIA!$B$41,AAeIA!$A$40,IF(H67=AAeIA!$B$42,AAeIA!$A$42,IF(H67=AAeIA!$B$43,AAeIA!$A$43,IF(H67=AAeIA!$B$44,AAeIA!$A$43,IF(H67=AAeIA!$B$45,AAeIA!$A$43,0))))))))))))))))))))))))))))))))))))))))))))</f>
        <v>USO DE RECURSOS</v>
      </c>
      <c r="H67" s="69" t="s">
        <v>51</v>
      </c>
      <c r="I67" s="69" t="str">
        <f>VLOOKUP("*"&amp;H67&amp;"*",AAeIA!$B$1:$D$45,2,FALSE)</f>
        <v>Negativo</v>
      </c>
      <c r="J67" s="72" t="s">
        <v>671</v>
      </c>
      <c r="K67" s="73" t="s">
        <v>336</v>
      </c>
      <c r="L67" s="69" t="str">
        <f>VLOOKUP("*"&amp;H67&amp;"*",AAeIA!$B$1:$D$45,3,FALSE)</f>
        <v>Agotamiento_de_recursos_naturales</v>
      </c>
      <c r="M67" s="74">
        <v>5</v>
      </c>
      <c r="N67" s="74">
        <v>4</v>
      </c>
      <c r="O67" s="75" t="str">
        <f>VLOOKUP(M67&amp;" - "&amp;N67,'VALORACIÓN '!$C$4:$D$28,2,FALSE)</f>
        <v>Muy Alto Inaceptable</v>
      </c>
      <c r="P67" s="72" t="s">
        <v>683</v>
      </c>
      <c r="Q67" s="72" t="s">
        <v>536</v>
      </c>
      <c r="R67" s="72" t="s">
        <v>393</v>
      </c>
      <c r="S67" s="72">
        <v>3</v>
      </c>
      <c r="T67" s="75" t="str">
        <f>VLOOKUP(S67&amp;" / "&amp;O67,'VALORACIÓN '!$C$39:$D$63,2,FALSE)</f>
        <v>Alto no aceptable</v>
      </c>
      <c r="U67" s="76" t="str">
        <f>VLOOKUP("*"&amp;T67&amp;"*",'VALORACIÓN '!$O$3:$P$7,2,FALSE)</f>
        <v xml:space="preserve">MEDIA </v>
      </c>
      <c r="V67" s="73" t="s">
        <v>340</v>
      </c>
      <c r="W67" s="72" t="s">
        <v>695</v>
      </c>
      <c r="X67" s="72" t="s">
        <v>319</v>
      </c>
    </row>
    <row r="68" spans="1:24" ht="236.25" customHeight="1" x14ac:dyDescent="0.3">
      <c r="A68" s="98">
        <v>59</v>
      </c>
      <c r="B68" s="71" t="s">
        <v>491</v>
      </c>
      <c r="C68" s="72" t="s">
        <v>598</v>
      </c>
      <c r="D68" s="73" t="s">
        <v>496</v>
      </c>
      <c r="E68" s="73" t="s">
        <v>498</v>
      </c>
      <c r="F68" s="69" t="s">
        <v>502</v>
      </c>
      <c r="G68" s="70" t="s">
        <v>647</v>
      </c>
      <c r="H68" s="69" t="s">
        <v>87</v>
      </c>
      <c r="I68" s="69" t="str">
        <f>VLOOKUP("*"&amp;H68&amp;"*",AAeIA!$B$1:$D$45,2,FALSE)</f>
        <v>Negativo</v>
      </c>
      <c r="J68" s="72" t="s">
        <v>785</v>
      </c>
      <c r="K68" s="73" t="s">
        <v>336</v>
      </c>
      <c r="L68" s="69" t="str">
        <f>VLOOKUP("*"&amp;H68&amp;"*",AAeIA!$B$1:$D$45,3,FALSE)</f>
        <v>Contaminación_de_suelo_y/o_agua</v>
      </c>
      <c r="M68" s="74">
        <v>5</v>
      </c>
      <c r="N68" s="74">
        <v>5</v>
      </c>
      <c r="O68" s="75" t="str">
        <f>VLOOKUP(M68&amp;" - "&amp;N68,'VALORACIÓN '!$C$4:$D$28,2,FALSE)</f>
        <v>Muy Alto Inaceptable</v>
      </c>
      <c r="P68" s="72"/>
      <c r="Q68" s="72" t="s">
        <v>853</v>
      </c>
      <c r="R68" s="72" t="s">
        <v>794</v>
      </c>
      <c r="S68" s="72">
        <v>4</v>
      </c>
      <c r="T68" s="75" t="str">
        <f>VLOOKUP(S68&amp;" / "&amp;O68,'VALORACIÓN '!$C$39:$D$63,2,FALSE)</f>
        <v>Inaceptable</v>
      </c>
      <c r="U68" s="76" t="str">
        <f>VLOOKUP("*"&amp;T68&amp;"*",'VALORACIÓN '!$O$3:$P$7,2,FALSE)</f>
        <v xml:space="preserve">ALTA </v>
      </c>
      <c r="V68" s="73" t="s">
        <v>340</v>
      </c>
      <c r="W68" s="72" t="s">
        <v>487</v>
      </c>
      <c r="X68" s="72" t="s">
        <v>320</v>
      </c>
    </row>
    <row r="69" spans="1:24" ht="262.5" customHeight="1" x14ac:dyDescent="0.3">
      <c r="A69" s="98">
        <v>60</v>
      </c>
      <c r="B69" s="71" t="s">
        <v>491</v>
      </c>
      <c r="C69" s="72" t="s">
        <v>598</v>
      </c>
      <c r="D69" s="73" t="s">
        <v>496</v>
      </c>
      <c r="E69" s="73" t="s">
        <v>498</v>
      </c>
      <c r="F69" s="69" t="s">
        <v>502</v>
      </c>
      <c r="G69" s="70" t="str">
        <f>IF(H69=AAeIA!$B$2,AAeIA!$A$2,IF(H69=AAeIA!$B$3,AAeIA!$A$2,IF(H69=AAeIA!$B$4,AAeIA!$A$2,IF(H69=AAeIA!$B$5,AAeIA!$A$2,IF(H69=AAeIA!$B$6,AAeIA!$A$6,IF(H69=AAeIA!$B$7,AAeIA!$A$2,IF(H69=AAeIA!$B$8,AAeIA!$A$2,IF(H69=AAeIA!$B$9,AAeIA!$A$2,IF(H69=AAeIA!$B$10,AAeIA!$A$10,IF(H69=AAeIA!$B$11,AAeIA!$A$10,IF(H69=AAeIA!$B$12,AAeIA!$A$10,IF(H69=AAeIA!$B$13,AAeIA!$A$10,IF(H69=AAeIA!$B$14,AAeIA!$A$10,IF(H69=AAeIA!$B$15,AAeIA!$A$10,IF(H69=AAeIA!$B$16,AAeIA!$A$10,IF(H69=AAeIA!$B$17,AAeIA!$A$10,IF(H69=AAeIA!$B$18,AAeIA!$A$10,IF(H69=AAeIA!$B$19,AAeIA!$A$10,IF(H69=AAeIA!$B$20,AAeIA!$A$10,IF(H69=AAeIA!$B$21,AAeIA!$A$10,IF(H69=AAeIA!$B$22,AAeIA!$A$10,IF(H69=AAeIA!$B$23,AAeIA!$A$10,IF(H69=AAeIA!$B$24,AAeIA!$A$24,IF(H69=AAeIA!$B$25,AAeIA!$A$24,IF(H69=AAeIA!$B$26,AAeIA!$A$24,IF(H69=AAeIA!$B$27,AAeIA!$A$24,IF(H69=AAeIA!$B$28,AAeIA!$A$24,IF(H69=AAeIA!$B$29,AAeIA!$A$24,IF(H69=AAeIA!$B$30,AAeIA!$A$24,IF(H69=AAeIA!$B$31,AAeIA!$A$31,IF(H69=AAeIA!$B$32,AAeIA!$A$31,IF(H69=AAeIA!$B$33,AAeIA!$A$31,IF(H69=AAeIA!$B$34,AAeIA!$A$31,IF(H69=AAeIA!$B$35,AAeIA!$A$31,IF(H69=AAeIA!$B$36,AAeIA!$A$31,IF(H69=AAeIA!$B$37,AAeIA!$A$31,IF(H69=AAeIA!$B$38,AAeIA!$A$31,IF(H69=AAeIA!$B$39,AAeIA!$A$31,IF(H69=AAeIA!$B$40,AAeIA!$A$40,IF(H69=AAeIA!$B$41,AAeIA!$A$40,IF(H69=AAeIA!$B$42,AAeIA!$A$42,IF(H69=AAeIA!$B$43,AAeIA!$A$43,IF(H69=AAeIA!$B$44,AAeIA!$A$43,IF(H69=AAeIA!$B$45,AAeIA!$A$43,0))))))))))))))))))))))))))))))))))))))))))))</f>
        <v>SUELO</v>
      </c>
      <c r="H69" s="69" t="s">
        <v>64</v>
      </c>
      <c r="I69" s="69" t="str">
        <f>VLOOKUP("*"&amp;H69&amp;"*",AAeIA!$B$1:$D$45,2,FALSE)</f>
        <v>Negativo</v>
      </c>
      <c r="J69" s="72" t="s">
        <v>672</v>
      </c>
      <c r="K69" s="73" t="s">
        <v>336</v>
      </c>
      <c r="L69" s="69" t="str">
        <f>VLOOKUP("*"&amp;H69&amp;"*",AAeIA!$B$1:$D$45,3,FALSE)</f>
        <v>Contaminación_del_Agua_y/o_el_suelo_y/o_el_aire,_Daño_a_las_personas</v>
      </c>
      <c r="M69" s="74">
        <v>4</v>
      </c>
      <c r="N69" s="74">
        <v>3</v>
      </c>
      <c r="O69" s="75" t="str">
        <f>VLOOKUP(M69&amp;" - "&amp;N69,'VALORACIÓN '!$C$4:$D$28,2,FALSE)</f>
        <v>Alto No Aceptable</v>
      </c>
      <c r="P69" s="72" t="s">
        <v>378</v>
      </c>
      <c r="Q69" s="72" t="s">
        <v>533</v>
      </c>
      <c r="R69" s="72" t="s">
        <v>381</v>
      </c>
      <c r="S69" s="72">
        <v>1</v>
      </c>
      <c r="T69" s="75" t="str">
        <f>VLOOKUP(S69&amp;" / "&amp;O69,'VALORACIÓN '!$C$39:$D$63,2,FALSE)</f>
        <v>Admisible</v>
      </c>
      <c r="U69" s="76" t="str">
        <f>VLOOKUP("*"&amp;T69&amp;"*",'VALORACIÓN '!$O$3:$P$7,2,FALSE)</f>
        <v>BAJA</v>
      </c>
      <c r="V69" s="73"/>
      <c r="W69" s="72" t="s">
        <v>827</v>
      </c>
      <c r="X69" s="72" t="s">
        <v>317</v>
      </c>
    </row>
    <row r="70" spans="1:24" ht="261.75" x14ac:dyDescent="0.3">
      <c r="A70" s="98">
        <v>61</v>
      </c>
      <c r="B70" s="71" t="s">
        <v>491</v>
      </c>
      <c r="C70" s="72" t="s">
        <v>598</v>
      </c>
      <c r="D70" s="73" t="s">
        <v>496</v>
      </c>
      <c r="E70" s="73" t="s">
        <v>498</v>
      </c>
      <c r="F70" s="69" t="s">
        <v>502</v>
      </c>
      <c r="G70" s="70" t="str">
        <f>IF(H70=AAeIA!$B$2,AAeIA!$A$2,IF(H70=AAeIA!$B$3,AAeIA!$A$2,IF(H70=AAeIA!$B$4,AAeIA!$A$2,IF(H70=AAeIA!$B$5,AAeIA!$A$2,IF(H70=AAeIA!$B$6,AAeIA!$A$6,IF(H70=AAeIA!$B$7,AAeIA!$A$2,IF(H70=AAeIA!$B$8,AAeIA!$A$2,IF(H70=AAeIA!$B$9,AAeIA!$A$2,IF(H70=AAeIA!$B$10,AAeIA!$A$10,IF(H70=AAeIA!$B$11,AAeIA!$A$10,IF(H70=AAeIA!$B$12,AAeIA!$A$10,IF(H70=AAeIA!$B$13,AAeIA!$A$10,IF(H70=AAeIA!$B$14,AAeIA!$A$10,IF(H70=AAeIA!$B$15,AAeIA!$A$10,IF(H70=AAeIA!$B$16,AAeIA!$A$10,IF(H70=AAeIA!$B$17,AAeIA!$A$10,IF(H70=AAeIA!$B$18,AAeIA!$A$10,IF(H70=AAeIA!$B$19,AAeIA!$A$10,IF(H70=AAeIA!$B$20,AAeIA!$A$10,IF(H70=AAeIA!$B$21,AAeIA!$A$10,IF(H70=AAeIA!$B$22,AAeIA!$A$10,IF(H70=AAeIA!$B$23,AAeIA!$A$10,IF(H70=AAeIA!$B$24,AAeIA!$A$24,IF(H70=AAeIA!$B$25,AAeIA!$A$24,IF(H70=AAeIA!$B$26,AAeIA!$A$24,IF(H70=AAeIA!$B$27,AAeIA!$A$24,IF(H70=AAeIA!$B$28,AAeIA!$A$24,IF(H70=AAeIA!$B$29,AAeIA!$A$24,IF(H70=AAeIA!$B$30,AAeIA!$A$24,IF(H70=AAeIA!$B$31,AAeIA!$A$31,IF(H70=AAeIA!$B$32,AAeIA!$A$31,IF(H70=AAeIA!$B$33,AAeIA!$A$31,IF(H70=AAeIA!$B$34,AAeIA!$A$31,IF(H70=AAeIA!$B$35,AAeIA!$A$31,IF(H70=AAeIA!$B$36,AAeIA!$A$31,IF(H70=AAeIA!$B$37,AAeIA!$A$31,IF(H70=AAeIA!$B$38,AAeIA!$A$31,IF(H70=AAeIA!$B$39,AAeIA!$A$31,IF(H70=AAeIA!$B$40,AAeIA!$A$40,IF(H70=AAeIA!$B$41,AAeIA!$A$40,IF(H70=AAeIA!$B$42,AAeIA!$A$42,IF(H70=AAeIA!$B$43,AAeIA!$A$43,IF(H70=AAeIA!$B$44,AAeIA!$A$43,IF(H70=AAeIA!$B$45,AAeIA!$A$43,0))))))))))))))))))))))))))))))))))))))))))))</f>
        <v>SUELO</v>
      </c>
      <c r="H70" s="69" t="s">
        <v>66</v>
      </c>
      <c r="I70" s="69" t="str">
        <f>VLOOKUP("*"&amp;H70&amp;"*",AAeIA!$B$1:$D$45,2,FALSE)</f>
        <v>Negativo</v>
      </c>
      <c r="J70" s="72" t="s">
        <v>800</v>
      </c>
      <c r="K70" s="73" t="s">
        <v>336</v>
      </c>
      <c r="L70" s="69" t="str">
        <f>VLOOKUP("*"&amp;H70&amp;"*",AAeIA!$B$1:$D$45,3,FALSE)</f>
        <v>Contaminación_del_suelo</v>
      </c>
      <c r="M70" s="74">
        <v>4</v>
      </c>
      <c r="N70" s="74">
        <v>4</v>
      </c>
      <c r="O70" s="75" t="str">
        <f>VLOOKUP(M70&amp;" - "&amp;N70,'VALORACIÓN '!$C$4:$D$28,2,FALSE)</f>
        <v>Muy Alto Inaceptable</v>
      </c>
      <c r="P70" s="72" t="s">
        <v>769</v>
      </c>
      <c r="Q70" s="72" t="s">
        <v>537</v>
      </c>
      <c r="R70" s="72" t="s">
        <v>423</v>
      </c>
      <c r="S70" s="72">
        <v>1</v>
      </c>
      <c r="T70" s="75" t="str">
        <f>VLOOKUP(S70&amp;" / "&amp;O70,'VALORACIÓN '!$C$39:$D$63,2,FALSE)</f>
        <v>Aceptable condicionado</v>
      </c>
      <c r="U70" s="76" t="str">
        <f>VLOOKUP("*"&amp;T70&amp;"*",'VALORACIÓN '!$O$3:$P$7,2,FALSE)</f>
        <v>BAJA</v>
      </c>
      <c r="V70" s="73" t="s">
        <v>340</v>
      </c>
      <c r="W70" s="72" t="s">
        <v>485</v>
      </c>
      <c r="X70" s="72" t="s">
        <v>317</v>
      </c>
    </row>
    <row r="71" spans="1:24" ht="236.25" x14ac:dyDescent="0.3">
      <c r="A71" s="98">
        <v>62</v>
      </c>
      <c r="B71" s="71" t="s">
        <v>491</v>
      </c>
      <c r="C71" s="72" t="s">
        <v>598</v>
      </c>
      <c r="D71" s="73" t="s">
        <v>496</v>
      </c>
      <c r="E71" s="73" t="s">
        <v>498</v>
      </c>
      <c r="F71" s="69" t="s">
        <v>502</v>
      </c>
      <c r="G71" s="70" t="str">
        <f>IF(H71=AAeIA!$B$2,AAeIA!$A$2,IF(H71=AAeIA!$B$3,AAeIA!$A$2,IF(H71=AAeIA!$B$4,AAeIA!$A$2,IF(H71=AAeIA!$B$5,AAeIA!$A$2,IF(H71=AAeIA!$B$6,AAeIA!$A$6,IF(H71=AAeIA!$B$7,AAeIA!$A$2,IF(H71=AAeIA!$B$8,AAeIA!$A$2,IF(H71=AAeIA!$B$9,AAeIA!$A$2,IF(H71=AAeIA!$B$10,AAeIA!$A$10,IF(H71=AAeIA!$B$11,AAeIA!$A$10,IF(H71=AAeIA!$B$12,AAeIA!$A$10,IF(H71=AAeIA!$B$13,AAeIA!$A$10,IF(H71=AAeIA!$B$14,AAeIA!$A$10,IF(H71=AAeIA!$B$15,AAeIA!$A$10,IF(H71=AAeIA!$B$16,AAeIA!$A$10,IF(H71=AAeIA!$B$17,AAeIA!$A$10,IF(H71=AAeIA!$B$18,AAeIA!$A$10,IF(H71=AAeIA!$B$19,AAeIA!$A$10,IF(H71=AAeIA!$B$20,AAeIA!$A$10,IF(H71=AAeIA!$B$21,AAeIA!$A$10,IF(H71=AAeIA!$B$22,AAeIA!$A$10,IF(H71=AAeIA!$B$23,AAeIA!$A$10,IF(H71=AAeIA!$B$24,AAeIA!$A$24,IF(H71=AAeIA!$B$25,AAeIA!$A$24,IF(H71=AAeIA!$B$26,AAeIA!$A$24,IF(H71=AAeIA!$B$27,AAeIA!$A$24,IF(H71=AAeIA!$B$28,AAeIA!$A$24,IF(H71=AAeIA!$B$29,AAeIA!$A$24,IF(H71=AAeIA!$B$30,AAeIA!$A$24,IF(H71=AAeIA!$B$31,AAeIA!$A$31,IF(H71=AAeIA!$B$32,AAeIA!$A$31,IF(H71=AAeIA!$B$33,AAeIA!$A$31,IF(H71=AAeIA!$B$34,AAeIA!$A$31,IF(H71=AAeIA!$B$35,AAeIA!$A$31,IF(H71=AAeIA!$B$36,AAeIA!$A$31,IF(H71=AAeIA!$B$37,AAeIA!$A$31,IF(H71=AAeIA!$B$38,AAeIA!$A$31,IF(H71=AAeIA!$B$39,AAeIA!$A$31,IF(H71=AAeIA!$B$40,AAeIA!$A$40,IF(H71=AAeIA!$B$41,AAeIA!$A$40,IF(H71=AAeIA!$B$42,AAeIA!$A$42,IF(H71=AAeIA!$B$43,AAeIA!$A$43,IF(H71=AAeIA!$B$44,AAeIA!$A$43,IF(H71=AAeIA!$B$45,AAeIA!$A$43,0))))))))))))))))))))))))))))))))))))))))))))</f>
        <v>SUELO</v>
      </c>
      <c r="H71" s="69" t="s">
        <v>59</v>
      </c>
      <c r="I71" s="69" t="str">
        <f>VLOOKUP("*"&amp;H71&amp;"*",AAeIA!$B$1:$D$45,2,FALSE)</f>
        <v>Positivo</v>
      </c>
      <c r="J71" s="72" t="s">
        <v>476</v>
      </c>
      <c r="K71" s="73" t="s">
        <v>336</v>
      </c>
      <c r="L71" s="69" t="str">
        <f>VLOOKUP("*"&amp;H71&amp;"*",AAeIA!$B$1:$D$45,3,FALSE)</f>
        <v>Disminución_de_residuos_a_tratar</v>
      </c>
      <c r="M71" s="74">
        <v>2</v>
      </c>
      <c r="N71" s="74">
        <v>2</v>
      </c>
      <c r="O71" s="75" t="str">
        <f>VLOOKUP(M71&amp;" - "&amp;N71,'VALORACIÓN '!$C$4:$D$28,2,FALSE)</f>
        <v>Mínimo Aceptable</v>
      </c>
      <c r="P71" s="72" t="s">
        <v>477</v>
      </c>
      <c r="Q71" s="72" t="s">
        <v>533</v>
      </c>
      <c r="R71" s="72" t="s">
        <v>462</v>
      </c>
      <c r="S71" s="72">
        <v>2</v>
      </c>
      <c r="T71" s="75" t="str">
        <f>VLOOKUP(S71&amp;" / "&amp;O71,'VALORACIÓN '!$C$39:$D$63,2,FALSE)</f>
        <v>Admisible</v>
      </c>
      <c r="U71" s="76" t="str">
        <f>VLOOKUP("*"&amp;T71&amp;"*",'VALORACIÓN '!$O$3:$P$7,2,FALSE)</f>
        <v>BAJA</v>
      </c>
      <c r="V71" s="73" t="s">
        <v>340</v>
      </c>
      <c r="W71" s="72" t="s">
        <v>396</v>
      </c>
      <c r="X71" s="72" t="s">
        <v>317</v>
      </c>
    </row>
    <row r="72" spans="1:24" ht="174.75" x14ac:dyDescent="0.3">
      <c r="A72" s="98">
        <v>63</v>
      </c>
      <c r="B72" s="71" t="s">
        <v>491</v>
      </c>
      <c r="C72" s="72" t="s">
        <v>598</v>
      </c>
      <c r="D72" s="73" t="s">
        <v>496</v>
      </c>
      <c r="E72" s="73" t="s">
        <v>498</v>
      </c>
      <c r="F72" s="69" t="s">
        <v>502</v>
      </c>
      <c r="G72" s="70" t="str">
        <f>IF(H72=AAeIA!$B$2,AAeIA!$A$2,IF(H72=AAeIA!$B$3,AAeIA!$A$2,IF(H72=AAeIA!$B$4,AAeIA!$A$2,IF(H72=AAeIA!$B$5,AAeIA!$A$2,IF(H72=AAeIA!$B$6,AAeIA!$A$6,IF(H72=AAeIA!$B$7,AAeIA!$A$2,IF(H72=AAeIA!$B$8,AAeIA!$A$2,IF(H72=AAeIA!$B$9,AAeIA!$A$2,IF(H72=AAeIA!$B$10,AAeIA!$A$10,IF(H72=AAeIA!$B$11,AAeIA!$A$10,IF(H72=AAeIA!$B$12,AAeIA!$A$10,IF(H72=AAeIA!$B$13,AAeIA!$A$10,IF(H72=AAeIA!$B$14,AAeIA!$A$10,IF(H72=AAeIA!$B$15,AAeIA!$A$10,IF(H72=AAeIA!$B$16,AAeIA!$A$10,IF(H72=AAeIA!$B$17,AAeIA!$A$10,IF(H72=AAeIA!$B$18,AAeIA!$A$10,IF(H72=AAeIA!$B$19,AAeIA!$A$10,IF(H72=AAeIA!$B$20,AAeIA!$A$10,IF(H72=AAeIA!$B$21,AAeIA!$A$10,IF(H72=AAeIA!$B$22,AAeIA!$A$10,IF(H72=AAeIA!$B$23,AAeIA!$A$10,IF(H72=AAeIA!$B$24,AAeIA!$A$24,IF(H72=AAeIA!$B$25,AAeIA!$A$24,IF(H72=AAeIA!$B$26,AAeIA!$A$24,IF(H72=AAeIA!$B$27,AAeIA!$A$24,IF(H72=AAeIA!$B$28,AAeIA!$A$24,IF(H72=AAeIA!$B$29,AAeIA!$A$24,IF(H72=AAeIA!$B$30,AAeIA!$A$24,IF(H72=AAeIA!$B$31,AAeIA!$A$31,IF(H72=AAeIA!$B$32,AAeIA!$A$31,IF(H72=AAeIA!$B$33,AAeIA!$A$31,IF(H72=AAeIA!$B$34,AAeIA!$A$31,IF(H72=AAeIA!$B$35,AAeIA!$A$31,IF(H72=AAeIA!$B$36,AAeIA!$A$31,IF(H72=AAeIA!$B$37,AAeIA!$A$31,IF(H72=AAeIA!$B$38,AAeIA!$A$31,IF(H72=AAeIA!$B$39,AAeIA!$A$31,IF(H72=AAeIA!$B$40,AAeIA!$A$40,IF(H72=AAeIA!$B$41,AAeIA!$A$40,IF(H72=AAeIA!$B$42,AAeIA!$A$42,IF(H72=AAeIA!$B$43,AAeIA!$A$43,IF(H72=AAeIA!$B$44,AAeIA!$A$43,IF(H72=AAeIA!$B$45,AAeIA!$A$43,0))))))))))))))))))))))))))))))))))))))))))))</f>
        <v>USO DE RECURSOS</v>
      </c>
      <c r="H72" s="69" t="s">
        <v>55</v>
      </c>
      <c r="I72" s="69" t="str">
        <f>VLOOKUP("*"&amp;H72&amp;"*",AAeIA!$B$1:$D$45,2,FALSE)</f>
        <v>Negativo</v>
      </c>
      <c r="J72" s="72" t="s">
        <v>700</v>
      </c>
      <c r="K72" s="73" t="s">
        <v>336</v>
      </c>
      <c r="L72" s="69" t="str">
        <f>VLOOKUP("*"&amp;H72&amp;"*",AAeIA!$B$1:$D$45,3,FALSE)</f>
        <v>Afectación_del_suelo,_afectación_del_agua_o_afectación_al_personal</v>
      </c>
      <c r="M72" s="74">
        <v>3</v>
      </c>
      <c r="N72" s="74">
        <v>4</v>
      </c>
      <c r="O72" s="75" t="str">
        <f>VLOOKUP(M72&amp;" - "&amp;N72,'VALORACIÓN '!$C$4:$D$28,2,FALSE)</f>
        <v>Alto No Aceptable</v>
      </c>
      <c r="P72" s="72" t="s">
        <v>483</v>
      </c>
      <c r="Q72" s="72" t="s">
        <v>538</v>
      </c>
      <c r="R72" s="72" t="s">
        <v>699</v>
      </c>
      <c r="S72" s="72">
        <v>2</v>
      </c>
      <c r="T72" s="75" t="str">
        <f>VLOOKUP(S72&amp;" / "&amp;O72,'VALORACIÓN '!$C$39:$D$63,2,FALSE)</f>
        <v>Aceptable condicionado</v>
      </c>
      <c r="U72" s="76" t="str">
        <f>VLOOKUP("*"&amp;T72&amp;"*",'VALORACIÓN '!$O$3:$P$7,2,FALSE)</f>
        <v>BAJA</v>
      </c>
      <c r="V72" s="73" t="s">
        <v>340</v>
      </c>
      <c r="W72" s="72" t="s">
        <v>367</v>
      </c>
      <c r="X72" s="72" t="s">
        <v>342</v>
      </c>
    </row>
    <row r="73" spans="1:24" ht="226.5" x14ac:dyDescent="0.3">
      <c r="A73" s="98">
        <v>64</v>
      </c>
      <c r="B73" s="71" t="s">
        <v>491</v>
      </c>
      <c r="C73" s="72" t="s">
        <v>598</v>
      </c>
      <c r="D73" s="73" t="s">
        <v>496</v>
      </c>
      <c r="E73" s="73" t="s">
        <v>498</v>
      </c>
      <c r="F73" s="69" t="s">
        <v>503</v>
      </c>
      <c r="G73" s="70" t="s">
        <v>647</v>
      </c>
      <c r="H73" s="69" t="s">
        <v>87</v>
      </c>
      <c r="I73" s="69" t="str">
        <f>VLOOKUP("*"&amp;H73&amp;"*",AAeIA!$B$1:$D$45,2,FALSE)</f>
        <v>Negativo</v>
      </c>
      <c r="J73" s="72" t="s">
        <v>784</v>
      </c>
      <c r="K73" s="73" t="s">
        <v>336</v>
      </c>
      <c r="L73" s="69" t="str">
        <f>VLOOKUP("*"&amp;H73&amp;"*",AAeIA!$B$1:$D$45,3,FALSE)</f>
        <v>Contaminación_de_suelo_y/o_agua</v>
      </c>
      <c r="M73" s="74">
        <v>5</v>
      </c>
      <c r="N73" s="74">
        <v>4</v>
      </c>
      <c r="O73" s="75" t="str">
        <f>VLOOKUP(M73&amp;" - "&amp;N73,'VALORACIÓN '!$C$4:$D$28,2,FALSE)</f>
        <v>Muy Alto Inaceptable</v>
      </c>
      <c r="P73" s="72"/>
      <c r="Q73" s="72" t="s">
        <v>853</v>
      </c>
      <c r="R73" s="72" t="s">
        <v>794</v>
      </c>
      <c r="S73" s="72">
        <v>3</v>
      </c>
      <c r="T73" s="75" t="str">
        <f>VLOOKUP(S73&amp;" / "&amp;O73,'VALORACIÓN '!$C$39:$D$63,2,FALSE)</f>
        <v>Alto no aceptable</v>
      </c>
      <c r="U73" s="76" t="str">
        <f>VLOOKUP("*"&amp;T73&amp;"*",'VALORACIÓN '!$O$3:$P$7,2,FALSE)</f>
        <v xml:space="preserve">MEDIA </v>
      </c>
      <c r="V73" s="73" t="s">
        <v>340</v>
      </c>
      <c r="W73" s="72" t="s">
        <v>487</v>
      </c>
      <c r="X73" s="72" t="s">
        <v>320</v>
      </c>
    </row>
    <row r="74" spans="1:24" ht="260.25" customHeight="1" x14ac:dyDescent="0.3">
      <c r="A74" s="98">
        <v>65</v>
      </c>
      <c r="B74" s="71" t="s">
        <v>491</v>
      </c>
      <c r="C74" s="72" t="s">
        <v>599</v>
      </c>
      <c r="D74" s="73" t="s">
        <v>495</v>
      </c>
      <c r="E74" s="73" t="s">
        <v>498</v>
      </c>
      <c r="F74" s="69" t="s">
        <v>504</v>
      </c>
      <c r="G74" s="70" t="str">
        <f>IF(H74=AAeIA!$B$2,AAeIA!$A$2,IF(H74=AAeIA!$B$3,AAeIA!$A$2,IF(H74=AAeIA!$B$4,AAeIA!$A$2,IF(H74=AAeIA!$B$5,AAeIA!$A$2,IF(H74=AAeIA!$B$6,AAeIA!$A$6,IF(H74=AAeIA!$B$7,AAeIA!$A$2,IF(H74=AAeIA!$B$8,AAeIA!$A$2,IF(H74=AAeIA!$B$9,AAeIA!$A$2,IF(H74=AAeIA!$B$10,AAeIA!$A$10,IF(H74=AAeIA!$B$11,AAeIA!$A$10,IF(H74=AAeIA!$B$12,AAeIA!$A$10,IF(H74=AAeIA!$B$13,AAeIA!$A$10,IF(H74=AAeIA!$B$14,AAeIA!$A$10,IF(H74=AAeIA!$B$15,AAeIA!$A$10,IF(H74=AAeIA!$B$16,AAeIA!$A$10,IF(H74=AAeIA!$B$17,AAeIA!$A$10,IF(H74=AAeIA!$B$18,AAeIA!$A$10,IF(H74=AAeIA!$B$19,AAeIA!$A$10,IF(H74=AAeIA!$B$20,AAeIA!$A$10,IF(H74=AAeIA!$B$21,AAeIA!$A$10,IF(H74=AAeIA!$B$22,AAeIA!$A$10,IF(H74=AAeIA!$B$23,AAeIA!$A$10,IF(H74=AAeIA!$B$24,AAeIA!$A$24,IF(H74=AAeIA!$B$25,AAeIA!$A$24,IF(H74=AAeIA!$B$26,AAeIA!$A$24,IF(H74=AAeIA!$B$27,AAeIA!$A$24,IF(H74=AAeIA!$B$28,AAeIA!$A$24,IF(H74=AAeIA!$B$29,AAeIA!$A$24,IF(H74=AAeIA!$B$30,AAeIA!$A$24,IF(H74=AAeIA!$B$31,AAeIA!$A$31,IF(H74=AAeIA!$B$32,AAeIA!$A$31,IF(H74=AAeIA!$B$33,AAeIA!$A$31,IF(H74=AAeIA!$B$34,AAeIA!$A$31,IF(H74=AAeIA!$B$35,AAeIA!$A$31,IF(H74=AAeIA!$B$36,AAeIA!$A$31,IF(H74=AAeIA!$B$37,AAeIA!$A$31,IF(H74=AAeIA!$B$38,AAeIA!$A$31,IF(H74=AAeIA!$B$39,AAeIA!$A$31,IF(H74=AAeIA!$B$40,AAeIA!$A$40,IF(H74=AAeIA!$B$41,AAeIA!$A$40,IF(H74=AAeIA!$B$42,AAeIA!$A$42,IF(H74=AAeIA!$B$43,AAeIA!$A$43,IF(H74=AAeIA!$B$44,AAeIA!$A$43,IF(H74=AAeIA!$B$45,AAeIA!$A$43,0))))))))))))))))))))))))))))))))))))))))))))</f>
        <v>SUELO</v>
      </c>
      <c r="H74" s="69" t="s">
        <v>62</v>
      </c>
      <c r="I74" s="69" t="str">
        <f>VLOOKUP("*"&amp;H74&amp;"*",AAeIA!$B$1:$D$45,2,FALSE)</f>
        <v>Negativo</v>
      </c>
      <c r="J74" s="72" t="s">
        <v>843</v>
      </c>
      <c r="K74" s="73" t="s">
        <v>336</v>
      </c>
      <c r="L74" s="69" t="str">
        <f>VLOOKUP("*"&amp;H74&amp;"*",AAeIA!$B$1:$D$45,3,FALSE)</f>
        <v>Sobrepresión_del_relleno_sanitario,_contaminación_del_agua_y/o_el_suelo_y/o_el_aire</v>
      </c>
      <c r="M74" s="74">
        <v>3</v>
      </c>
      <c r="N74" s="74">
        <v>3</v>
      </c>
      <c r="O74" s="75" t="str">
        <f>VLOOKUP(M74&amp;" - "&amp;N74,'VALORACIÓN '!$C$4:$D$28,2,FALSE)</f>
        <v>Medio Aceptable</v>
      </c>
      <c r="P74" s="72" t="s">
        <v>844</v>
      </c>
      <c r="Q74" s="72" t="s">
        <v>539</v>
      </c>
      <c r="R74" s="72" t="s">
        <v>845</v>
      </c>
      <c r="S74" s="72">
        <v>3</v>
      </c>
      <c r="T74" s="75" t="str">
        <f>VLOOKUP(S74&amp;" / "&amp;O74,'VALORACIÓN '!$C$39:$D$63,2,FALSE)</f>
        <v>Aceptable condicionado</v>
      </c>
      <c r="U74" s="76" t="str">
        <f>VLOOKUP("*"&amp;T74&amp;"*",'VALORACIÓN '!$O$3:$P$7,2,FALSE)</f>
        <v>BAJA</v>
      </c>
      <c r="V74" s="73" t="s">
        <v>340</v>
      </c>
      <c r="W74" s="72" t="s">
        <v>846</v>
      </c>
      <c r="X74" s="72" t="s">
        <v>317</v>
      </c>
    </row>
    <row r="75" spans="1:24" ht="185.25" x14ac:dyDescent="0.3">
      <c r="A75" s="98">
        <v>66</v>
      </c>
      <c r="B75" s="71" t="s">
        <v>491</v>
      </c>
      <c r="C75" s="72" t="s">
        <v>599</v>
      </c>
      <c r="D75" s="73" t="s">
        <v>496</v>
      </c>
      <c r="E75" s="73" t="s">
        <v>498</v>
      </c>
      <c r="F75" s="69" t="s">
        <v>504</v>
      </c>
      <c r="G75" s="70" t="str">
        <f>IF(H75=AAeIA!$B$2,AAeIA!$A$2,IF(H75=AAeIA!$B$3,AAeIA!$A$2,IF(H75=AAeIA!$B$4,AAeIA!$A$2,IF(H75=AAeIA!$B$5,AAeIA!$A$2,IF(H75=AAeIA!$B$6,AAeIA!$A$6,IF(H75=AAeIA!$B$7,AAeIA!$A$2,IF(H75=AAeIA!$B$8,AAeIA!$A$2,IF(H75=AAeIA!$B$9,AAeIA!$A$2,IF(H75=AAeIA!$B$10,AAeIA!$A$10,IF(H75=AAeIA!$B$11,AAeIA!$A$10,IF(H75=AAeIA!$B$12,AAeIA!$A$10,IF(H75=AAeIA!$B$13,AAeIA!$A$10,IF(H75=AAeIA!$B$14,AAeIA!$A$10,IF(H75=AAeIA!$B$15,AAeIA!$A$10,IF(H75=AAeIA!$B$16,AAeIA!$A$10,IF(H75=AAeIA!$B$17,AAeIA!$A$10,IF(H75=AAeIA!$B$18,AAeIA!$A$10,IF(H75=AAeIA!$B$19,AAeIA!$A$10,IF(H75=AAeIA!$B$20,AAeIA!$A$10,IF(H75=AAeIA!$B$21,AAeIA!$A$10,IF(H75=AAeIA!$B$22,AAeIA!$A$10,IF(H75=AAeIA!$B$23,AAeIA!$A$10,IF(H75=AAeIA!$B$24,AAeIA!$A$24,IF(H75=AAeIA!$B$25,AAeIA!$A$24,IF(H75=AAeIA!$B$26,AAeIA!$A$24,IF(H75=AAeIA!$B$27,AAeIA!$A$24,IF(H75=AAeIA!$B$28,AAeIA!$A$24,IF(H75=AAeIA!$B$29,AAeIA!$A$24,IF(H75=AAeIA!$B$30,AAeIA!$A$24,IF(H75=AAeIA!$B$31,AAeIA!$A$31,IF(H75=AAeIA!$B$32,AAeIA!$A$31,IF(H75=AAeIA!$B$33,AAeIA!$A$31,IF(H75=AAeIA!$B$34,AAeIA!$A$31,IF(H75=AAeIA!$B$35,AAeIA!$A$31,IF(H75=AAeIA!$B$36,AAeIA!$A$31,IF(H75=AAeIA!$B$37,AAeIA!$A$31,IF(H75=AAeIA!$B$38,AAeIA!$A$31,IF(H75=AAeIA!$B$39,AAeIA!$A$31,IF(H75=AAeIA!$B$40,AAeIA!$A$40,IF(H75=AAeIA!$B$41,AAeIA!$A$40,IF(H75=AAeIA!$B$42,AAeIA!$A$42,IF(H75=AAeIA!$B$43,AAeIA!$A$43,IF(H75=AAeIA!$B$44,AAeIA!$A$43,IF(H75=AAeIA!$B$45,AAeIA!$A$43,0))))))))))))))))))))))))))))))))))))))))))))</f>
        <v>USO DE RECURSOS</v>
      </c>
      <c r="H75" s="69" t="s">
        <v>46</v>
      </c>
      <c r="I75" s="69" t="str">
        <f>VLOOKUP("*"&amp;H75&amp;"*",AAeIA!$B$1:$D$45,2,FALSE)</f>
        <v>Negativo</v>
      </c>
      <c r="J75" s="72" t="s">
        <v>733</v>
      </c>
      <c r="K75" s="73" t="s">
        <v>336</v>
      </c>
      <c r="L75" s="69" t="str">
        <f>VLOOKUP("*"&amp;H75&amp;"*",AAeIA!$B$1:$D$45,3,FALSE)</f>
        <v>Agotamiento_de_recursos_naturales</v>
      </c>
      <c r="M75" s="74">
        <v>4</v>
      </c>
      <c r="N75" s="74">
        <v>4</v>
      </c>
      <c r="O75" s="75" t="str">
        <f>VLOOKUP(M75&amp;" - "&amp;N75,'VALORACIÓN '!$C$4:$D$28,2,FALSE)</f>
        <v>Muy Alto Inaceptable</v>
      </c>
      <c r="P75" s="72" t="s">
        <v>387</v>
      </c>
      <c r="Q75" s="72" t="s">
        <v>532</v>
      </c>
      <c r="R75" s="72" t="s">
        <v>388</v>
      </c>
      <c r="S75" s="72">
        <v>3</v>
      </c>
      <c r="T75" s="75" t="str">
        <f>VLOOKUP(S75&amp;" / "&amp;O75,'VALORACIÓN '!$C$39:$D$63,2,FALSE)</f>
        <v>Alto no aceptable</v>
      </c>
      <c r="U75" s="76" t="str">
        <f>VLOOKUP("*"&amp;T75&amp;"*",'VALORACIÓN '!$O$3:$P$7,2,FALSE)</f>
        <v xml:space="preserve">MEDIA </v>
      </c>
      <c r="V75" s="73" t="s">
        <v>340</v>
      </c>
      <c r="W75" s="72" t="s">
        <v>389</v>
      </c>
      <c r="X75" s="72" t="s">
        <v>320</v>
      </c>
    </row>
    <row r="76" spans="1:24" ht="189" customHeight="1" x14ac:dyDescent="0.3">
      <c r="A76" s="98">
        <v>67</v>
      </c>
      <c r="B76" s="71" t="s">
        <v>491</v>
      </c>
      <c r="C76" s="72" t="s">
        <v>599</v>
      </c>
      <c r="D76" s="73" t="s">
        <v>496</v>
      </c>
      <c r="E76" s="73" t="s">
        <v>498</v>
      </c>
      <c r="F76" s="69" t="s">
        <v>504</v>
      </c>
      <c r="G76" s="70" t="str">
        <f>IF(H76=AAeIA!$B$2,AAeIA!$A$2,IF(H76=AAeIA!$B$3,AAeIA!$A$2,IF(H76=AAeIA!$B$4,AAeIA!$A$2,IF(H76=AAeIA!$B$5,AAeIA!$A$2,IF(H76=AAeIA!$B$6,AAeIA!$A$6,IF(H76=AAeIA!$B$7,AAeIA!$A$2,IF(H76=AAeIA!$B$8,AAeIA!$A$2,IF(H76=AAeIA!$B$9,AAeIA!$A$2,IF(H76=AAeIA!$B$10,AAeIA!$A$10,IF(H76=AAeIA!$B$11,AAeIA!$A$10,IF(H76=AAeIA!$B$12,AAeIA!$A$10,IF(H76=AAeIA!$B$13,AAeIA!$A$10,IF(H76=AAeIA!$B$14,AAeIA!$A$10,IF(H76=AAeIA!$B$15,AAeIA!$A$10,IF(H76=AAeIA!$B$16,AAeIA!$A$10,IF(H76=AAeIA!$B$17,AAeIA!$A$10,IF(H76=AAeIA!$B$18,AAeIA!$A$10,IF(H76=AAeIA!$B$19,AAeIA!$A$10,IF(H76=AAeIA!$B$20,AAeIA!$A$10,IF(H76=AAeIA!$B$21,AAeIA!$A$10,IF(H76=AAeIA!$B$22,AAeIA!$A$10,IF(H76=AAeIA!$B$23,AAeIA!$A$10,IF(H76=AAeIA!$B$24,AAeIA!$A$24,IF(H76=AAeIA!$B$25,AAeIA!$A$24,IF(H76=AAeIA!$B$26,AAeIA!$A$24,IF(H76=AAeIA!$B$27,AAeIA!$A$24,IF(H76=AAeIA!$B$28,AAeIA!$A$24,IF(H76=AAeIA!$B$29,AAeIA!$A$24,IF(H76=AAeIA!$B$30,AAeIA!$A$24,IF(H76=AAeIA!$B$31,AAeIA!$A$31,IF(H76=AAeIA!$B$32,AAeIA!$A$31,IF(H76=AAeIA!$B$33,AAeIA!$A$31,IF(H76=AAeIA!$B$34,AAeIA!$A$31,IF(H76=AAeIA!$B$35,AAeIA!$A$31,IF(H76=AAeIA!$B$36,AAeIA!$A$31,IF(H76=AAeIA!$B$37,AAeIA!$A$31,IF(H76=AAeIA!$B$38,AAeIA!$A$31,IF(H76=AAeIA!$B$39,AAeIA!$A$31,IF(H76=AAeIA!$B$40,AAeIA!$A$40,IF(H76=AAeIA!$B$41,AAeIA!$A$40,IF(H76=AAeIA!$B$42,AAeIA!$A$42,IF(H76=AAeIA!$B$43,AAeIA!$A$43,IF(H76=AAeIA!$B$44,AAeIA!$A$43,IF(H76=AAeIA!$B$45,AAeIA!$A$43,0))))))))))))))))))))))))))))))))))))))))))))</f>
        <v>USO DE RECURSOS</v>
      </c>
      <c r="H76" s="69" t="s">
        <v>49</v>
      </c>
      <c r="I76" s="69" t="str">
        <f>VLOOKUP("*"&amp;H76&amp;"*",AAeIA!$B$1:$D$45,2,FALSE)</f>
        <v>Negativo</v>
      </c>
      <c r="J76" s="72" t="s">
        <v>473</v>
      </c>
      <c r="K76" s="73" t="s">
        <v>336</v>
      </c>
      <c r="L76" s="69" t="str">
        <f>VLOOKUP("*"&amp;H76&amp;"*",AAeIA!$B$1:$D$45,3,FALSE)</f>
        <v>Agotamiento_de_recursos_naturales</v>
      </c>
      <c r="M76" s="74">
        <v>4</v>
      </c>
      <c r="N76" s="74">
        <v>3</v>
      </c>
      <c r="O76" s="75" t="str">
        <f>VLOOKUP(M76&amp;" - "&amp;N76,'VALORACIÓN '!$C$4:$D$28,2,FALSE)</f>
        <v>Alto No Aceptable</v>
      </c>
      <c r="P76" s="72"/>
      <c r="Q76" s="72" t="s">
        <v>535</v>
      </c>
      <c r="R76" s="72" t="s">
        <v>374</v>
      </c>
      <c r="S76" s="72">
        <v>2</v>
      </c>
      <c r="T76" s="75" t="str">
        <f>VLOOKUP(S76&amp;" / "&amp;O76,'VALORACIÓN '!$C$39:$D$63,2,FALSE)</f>
        <v>Aceptable condicionado</v>
      </c>
      <c r="U76" s="76" t="str">
        <f>VLOOKUP("*"&amp;T76&amp;"*",'VALORACIÓN '!$O$3:$P$7,2,FALSE)</f>
        <v>BAJA</v>
      </c>
      <c r="V76" s="73" t="s">
        <v>347</v>
      </c>
      <c r="W76" s="72" t="s">
        <v>474</v>
      </c>
      <c r="X76" s="72" t="s">
        <v>318</v>
      </c>
    </row>
    <row r="77" spans="1:24" ht="409.5" x14ac:dyDescent="0.3">
      <c r="A77" s="98">
        <v>68</v>
      </c>
      <c r="B77" s="71" t="s">
        <v>491</v>
      </c>
      <c r="C77" s="72" t="s">
        <v>599</v>
      </c>
      <c r="D77" s="73" t="s">
        <v>496</v>
      </c>
      <c r="E77" s="73" t="s">
        <v>498</v>
      </c>
      <c r="F77" s="69" t="s">
        <v>504</v>
      </c>
      <c r="G77" s="70" t="str">
        <f>IF(H77=AAeIA!$B$2,AAeIA!$A$2,IF(H77=AAeIA!$B$3,AAeIA!$A$2,IF(H77=AAeIA!$B$4,AAeIA!$A$2,IF(H77=AAeIA!$B$5,AAeIA!$A$2,IF(H77=AAeIA!$B$6,AAeIA!$A$6,IF(H77=AAeIA!$B$7,AAeIA!$A$2,IF(H77=AAeIA!$B$8,AAeIA!$A$2,IF(H77=AAeIA!$B$9,AAeIA!$A$2,IF(H77=AAeIA!$B$10,AAeIA!$A$10,IF(H77=AAeIA!$B$11,AAeIA!$A$10,IF(H77=AAeIA!$B$12,AAeIA!$A$10,IF(H77=AAeIA!$B$13,AAeIA!$A$10,IF(H77=AAeIA!$B$14,AAeIA!$A$10,IF(H77=AAeIA!$B$15,AAeIA!$A$10,IF(H77=AAeIA!$B$16,AAeIA!$A$10,IF(H77=AAeIA!$B$17,AAeIA!$A$10,IF(H77=AAeIA!$B$18,AAeIA!$A$10,IF(H77=AAeIA!$B$19,AAeIA!$A$10,IF(H77=AAeIA!$B$20,AAeIA!$A$10,IF(H77=AAeIA!$B$21,AAeIA!$A$10,IF(H77=AAeIA!$B$22,AAeIA!$A$10,IF(H77=AAeIA!$B$23,AAeIA!$A$10,IF(H77=AAeIA!$B$24,AAeIA!$A$24,IF(H77=AAeIA!$B$25,AAeIA!$A$24,IF(H77=AAeIA!$B$26,AAeIA!$A$24,IF(H77=AAeIA!$B$27,AAeIA!$A$24,IF(H77=AAeIA!$B$28,AAeIA!$A$24,IF(H77=AAeIA!$B$29,AAeIA!$A$24,IF(H77=AAeIA!$B$30,AAeIA!$A$24,IF(H77=AAeIA!$B$31,AAeIA!$A$31,IF(H77=AAeIA!$B$32,AAeIA!$A$31,IF(H77=AAeIA!$B$33,AAeIA!$A$31,IF(H77=AAeIA!$B$34,AAeIA!$A$31,IF(H77=AAeIA!$B$35,AAeIA!$A$31,IF(H77=AAeIA!$B$36,AAeIA!$A$31,IF(H77=AAeIA!$B$37,AAeIA!$A$31,IF(H77=AAeIA!$B$38,AAeIA!$A$31,IF(H77=AAeIA!$B$39,AAeIA!$A$31,IF(H77=AAeIA!$B$40,AAeIA!$A$40,IF(H77=AAeIA!$B$41,AAeIA!$A$40,IF(H77=AAeIA!$B$42,AAeIA!$A$42,IF(H77=AAeIA!$B$43,AAeIA!$A$43,IF(H77=AAeIA!$B$44,AAeIA!$A$43,IF(H77=AAeIA!$B$45,AAeIA!$A$43,0))))))))))))))))))))))))))))))))))))))))))))</f>
        <v>USO DE RECURSOS</v>
      </c>
      <c r="H77" s="69" t="s">
        <v>51</v>
      </c>
      <c r="I77" s="69" t="str">
        <f>VLOOKUP("*"&amp;H77&amp;"*",AAeIA!$B$1:$D$45,2,FALSE)</f>
        <v>Negativo</v>
      </c>
      <c r="J77" s="72" t="s">
        <v>639</v>
      </c>
      <c r="K77" s="73" t="s">
        <v>336</v>
      </c>
      <c r="L77" s="69" t="str">
        <f>VLOOKUP("*"&amp;H77&amp;"*",AAeIA!$B$1:$D$45,3,FALSE)</f>
        <v>Agotamiento_de_recursos_naturales</v>
      </c>
      <c r="M77" s="74">
        <v>4</v>
      </c>
      <c r="N77" s="74">
        <v>4</v>
      </c>
      <c r="O77" s="75" t="str">
        <f>VLOOKUP(M77&amp;" - "&amp;N77,'VALORACIÓN '!$C$4:$D$28,2,FALSE)</f>
        <v>Muy Alto Inaceptable</v>
      </c>
      <c r="P77" s="72" t="s">
        <v>683</v>
      </c>
      <c r="Q77" s="72" t="s">
        <v>536</v>
      </c>
      <c r="R77" s="72" t="s">
        <v>393</v>
      </c>
      <c r="S77" s="72">
        <v>3</v>
      </c>
      <c r="T77" s="75" t="str">
        <f>VLOOKUP(S77&amp;" / "&amp;O77,'VALORACIÓN '!$C$39:$D$63,2,FALSE)</f>
        <v>Alto no aceptable</v>
      </c>
      <c r="U77" s="76" t="str">
        <f>VLOOKUP("*"&amp;T77&amp;"*",'VALORACIÓN '!$O$3:$P$7,2,FALSE)</f>
        <v xml:space="preserve">MEDIA </v>
      </c>
      <c r="V77" s="73" t="s">
        <v>340</v>
      </c>
      <c r="W77" s="72" t="s">
        <v>695</v>
      </c>
      <c r="X77" s="72" t="s">
        <v>319</v>
      </c>
    </row>
    <row r="78" spans="1:24" ht="236.25" x14ac:dyDescent="0.3">
      <c r="A78" s="98">
        <v>69</v>
      </c>
      <c r="B78" s="71" t="s">
        <v>491</v>
      </c>
      <c r="C78" s="72" t="s">
        <v>599</v>
      </c>
      <c r="D78" s="73" t="s">
        <v>496</v>
      </c>
      <c r="E78" s="73" t="s">
        <v>498</v>
      </c>
      <c r="F78" s="69" t="s">
        <v>504</v>
      </c>
      <c r="G78" s="70" t="str">
        <f>IF(H78=AAeIA!$B$2,AAeIA!$A$2,IF(H78=AAeIA!$B$3,AAeIA!$A$2,IF(H78=AAeIA!$B$4,AAeIA!$A$2,IF(H78=AAeIA!$B$5,AAeIA!$A$2,IF(H78=AAeIA!$B$6,AAeIA!$A$6,IF(H78=AAeIA!$B$7,AAeIA!$A$2,IF(H78=AAeIA!$B$8,AAeIA!$A$2,IF(H78=AAeIA!$B$9,AAeIA!$A$2,IF(H78=AAeIA!$B$10,AAeIA!$A$10,IF(H78=AAeIA!$B$11,AAeIA!$A$10,IF(H78=AAeIA!$B$12,AAeIA!$A$10,IF(H78=AAeIA!$B$13,AAeIA!$A$10,IF(H78=AAeIA!$B$14,AAeIA!$A$10,IF(H78=AAeIA!$B$15,AAeIA!$A$10,IF(H78=AAeIA!$B$16,AAeIA!$A$10,IF(H78=AAeIA!$B$17,AAeIA!$A$10,IF(H78=AAeIA!$B$18,AAeIA!$A$10,IF(H78=AAeIA!$B$19,AAeIA!$A$10,IF(H78=AAeIA!$B$20,AAeIA!$A$10,IF(H78=AAeIA!$B$21,AAeIA!$A$10,IF(H78=AAeIA!$B$22,AAeIA!$A$10,IF(H78=AAeIA!$B$23,AAeIA!$A$10,IF(H78=AAeIA!$B$24,AAeIA!$A$24,IF(H78=AAeIA!$B$25,AAeIA!$A$24,IF(H78=AAeIA!$B$26,AAeIA!$A$24,IF(H78=AAeIA!$B$27,AAeIA!$A$24,IF(H78=AAeIA!$B$28,AAeIA!$A$24,IF(H78=AAeIA!$B$29,AAeIA!$A$24,IF(H78=AAeIA!$B$30,AAeIA!$A$24,IF(H78=AAeIA!$B$31,AAeIA!$A$31,IF(H78=AAeIA!$B$32,AAeIA!$A$31,IF(H78=AAeIA!$B$33,AAeIA!$A$31,IF(H78=AAeIA!$B$34,AAeIA!$A$31,IF(H78=AAeIA!$B$35,AAeIA!$A$31,IF(H78=AAeIA!$B$36,AAeIA!$A$31,IF(H78=AAeIA!$B$37,AAeIA!$A$31,IF(H78=AAeIA!$B$38,AAeIA!$A$31,IF(H78=AAeIA!$B$39,AAeIA!$A$31,IF(H78=AAeIA!$B$40,AAeIA!$A$40,IF(H78=AAeIA!$B$41,AAeIA!$A$40,IF(H78=AAeIA!$B$42,AAeIA!$A$42,IF(H78=AAeIA!$B$43,AAeIA!$A$43,IF(H78=AAeIA!$B$44,AAeIA!$A$43,IF(H78=AAeIA!$B$45,AAeIA!$A$43,0))))))))))))))))))))))))))))))))))))))))))))</f>
        <v>SUELO</v>
      </c>
      <c r="H78" s="69" t="s">
        <v>59</v>
      </c>
      <c r="I78" s="69" t="str">
        <f>VLOOKUP("*"&amp;H78&amp;"*",AAeIA!$B$1:$D$45,2,FALSE)</f>
        <v>Positivo</v>
      </c>
      <c r="J78" s="72" t="s">
        <v>476</v>
      </c>
      <c r="K78" s="73" t="s">
        <v>336</v>
      </c>
      <c r="L78" s="69" t="str">
        <f>VLOOKUP("*"&amp;H78&amp;"*",AAeIA!$B$1:$D$45,3,FALSE)</f>
        <v>Disminución_de_residuos_a_tratar</v>
      </c>
      <c r="M78" s="74">
        <v>2</v>
      </c>
      <c r="N78" s="74">
        <v>2</v>
      </c>
      <c r="O78" s="75" t="str">
        <f>VLOOKUP(M78&amp;" - "&amp;N78,'VALORACIÓN '!$C$4:$D$28,2,FALSE)</f>
        <v>Mínimo Aceptable</v>
      </c>
      <c r="P78" s="72" t="s">
        <v>477</v>
      </c>
      <c r="Q78" s="72" t="s">
        <v>533</v>
      </c>
      <c r="R78" s="72" t="s">
        <v>462</v>
      </c>
      <c r="S78" s="72">
        <v>2</v>
      </c>
      <c r="T78" s="75" t="str">
        <f>VLOOKUP(S78&amp;" / "&amp;O78,'VALORACIÓN '!$C$39:$D$63,2,FALSE)</f>
        <v>Admisible</v>
      </c>
      <c r="U78" s="76" t="str">
        <f>VLOOKUP("*"&amp;T78&amp;"*",'VALORACIÓN '!$O$3:$P$7,2,FALSE)</f>
        <v>BAJA</v>
      </c>
      <c r="V78" s="73" t="s">
        <v>340</v>
      </c>
      <c r="W78" s="72" t="s">
        <v>396</v>
      </c>
      <c r="X78" s="72" t="s">
        <v>317</v>
      </c>
    </row>
    <row r="79" spans="1:24" ht="262.5" x14ac:dyDescent="0.3">
      <c r="A79" s="98">
        <v>70</v>
      </c>
      <c r="B79" s="71" t="s">
        <v>491</v>
      </c>
      <c r="C79" s="72" t="s">
        <v>599</v>
      </c>
      <c r="D79" s="73" t="s">
        <v>496</v>
      </c>
      <c r="E79" s="73" t="s">
        <v>498</v>
      </c>
      <c r="F79" s="69" t="s">
        <v>504</v>
      </c>
      <c r="G79" s="70" t="str">
        <f>IF(H79=AAeIA!$B$2,AAeIA!$A$2,IF(H79=AAeIA!$B$3,AAeIA!$A$2,IF(H79=AAeIA!$B$4,AAeIA!$A$2,IF(H79=AAeIA!$B$5,AAeIA!$A$2,IF(H79=AAeIA!$B$6,AAeIA!$A$6,IF(H79=AAeIA!$B$7,AAeIA!$A$2,IF(H79=AAeIA!$B$8,AAeIA!$A$2,IF(H79=AAeIA!$B$9,AAeIA!$A$2,IF(H79=AAeIA!$B$10,AAeIA!$A$10,IF(H79=AAeIA!$B$11,AAeIA!$A$10,IF(H79=AAeIA!$B$12,AAeIA!$A$10,IF(H79=AAeIA!$B$13,AAeIA!$A$10,IF(H79=AAeIA!$B$14,AAeIA!$A$10,IF(H79=AAeIA!$B$15,AAeIA!$A$10,IF(H79=AAeIA!$B$16,AAeIA!$A$10,IF(H79=AAeIA!$B$17,AAeIA!$A$10,IF(H79=AAeIA!$B$18,AAeIA!$A$10,IF(H79=AAeIA!$B$19,AAeIA!$A$10,IF(H79=AAeIA!$B$20,AAeIA!$A$10,IF(H79=AAeIA!$B$21,AAeIA!$A$10,IF(H79=AAeIA!$B$22,AAeIA!$A$10,IF(H79=AAeIA!$B$23,AAeIA!$A$10,IF(H79=AAeIA!$B$24,AAeIA!$A$24,IF(H79=AAeIA!$B$25,AAeIA!$A$24,IF(H79=AAeIA!$B$26,AAeIA!$A$24,IF(H79=AAeIA!$B$27,AAeIA!$A$24,IF(H79=AAeIA!$B$28,AAeIA!$A$24,IF(H79=AAeIA!$B$29,AAeIA!$A$24,IF(H79=AAeIA!$B$30,AAeIA!$A$24,IF(H79=AAeIA!$B$31,AAeIA!$A$31,IF(H79=AAeIA!$B$32,AAeIA!$A$31,IF(H79=AAeIA!$B$33,AAeIA!$A$31,IF(H79=AAeIA!$B$34,AAeIA!$A$31,IF(H79=AAeIA!$B$35,AAeIA!$A$31,IF(H79=AAeIA!$B$36,AAeIA!$A$31,IF(H79=AAeIA!$B$37,AAeIA!$A$31,IF(H79=AAeIA!$B$38,AAeIA!$A$31,IF(H79=AAeIA!$B$39,AAeIA!$A$31,IF(H79=AAeIA!$B$40,AAeIA!$A$40,IF(H79=AAeIA!$B$41,AAeIA!$A$40,IF(H79=AAeIA!$B$42,AAeIA!$A$42,IF(H79=AAeIA!$B$43,AAeIA!$A$43,IF(H79=AAeIA!$B$44,AAeIA!$A$43,IF(H79=AAeIA!$B$45,AAeIA!$A$43,0))))))))))))))))))))))))))))))))))))))))))))</f>
        <v>SUELO</v>
      </c>
      <c r="H79" s="69" t="s">
        <v>64</v>
      </c>
      <c r="I79" s="69" t="str">
        <f>VLOOKUP("*"&amp;H79&amp;"*",AAeIA!$B$1:$D$45,2,FALSE)</f>
        <v>Negativo</v>
      </c>
      <c r="J79" s="72" t="s">
        <v>828</v>
      </c>
      <c r="K79" s="73" t="s">
        <v>336</v>
      </c>
      <c r="L79" s="69" t="str">
        <f>VLOOKUP("*"&amp;H79&amp;"*",AAeIA!$B$1:$D$45,3,FALSE)</f>
        <v>Contaminación_del_Agua_y/o_el_suelo_y/o_el_aire,_Daño_a_las_personas</v>
      </c>
      <c r="M79" s="74">
        <v>4</v>
      </c>
      <c r="N79" s="74">
        <v>3</v>
      </c>
      <c r="O79" s="75" t="str">
        <f>VLOOKUP(M79&amp;" - "&amp;N79,'VALORACIÓN '!$C$4:$D$28,2,FALSE)</f>
        <v>Alto No Aceptable</v>
      </c>
      <c r="P79" s="72" t="s">
        <v>378</v>
      </c>
      <c r="Q79" s="72" t="s">
        <v>533</v>
      </c>
      <c r="R79" s="72" t="s">
        <v>381</v>
      </c>
      <c r="S79" s="72">
        <v>1</v>
      </c>
      <c r="T79" s="75" t="str">
        <f>VLOOKUP(S79&amp;" / "&amp;O79,'VALORACIÓN '!$C$39:$D$63,2,FALSE)</f>
        <v>Admisible</v>
      </c>
      <c r="U79" s="76" t="str">
        <f>VLOOKUP("*"&amp;T79&amp;"*",'VALORACIÓN '!$O$3:$P$7,2,FALSE)</f>
        <v>BAJA</v>
      </c>
      <c r="V79" s="73"/>
      <c r="W79" s="72" t="s">
        <v>827</v>
      </c>
      <c r="X79" s="72" t="s">
        <v>317</v>
      </c>
    </row>
    <row r="80" spans="1:24" ht="339.75" x14ac:dyDescent="0.3">
      <c r="A80" s="98">
        <v>71</v>
      </c>
      <c r="B80" s="71" t="s">
        <v>491</v>
      </c>
      <c r="C80" s="72" t="s">
        <v>599</v>
      </c>
      <c r="D80" s="73" t="s">
        <v>496</v>
      </c>
      <c r="E80" s="73" t="s">
        <v>498</v>
      </c>
      <c r="F80" s="69" t="s">
        <v>504</v>
      </c>
      <c r="G80" s="70" t="str">
        <f>IF(H80=AAeIA!$B$2,AAeIA!$A$2,IF(H80=AAeIA!$B$3,AAeIA!$A$2,IF(H80=AAeIA!$B$4,AAeIA!$A$2,IF(H80=AAeIA!$B$5,AAeIA!$A$2,IF(H80=AAeIA!$B$6,AAeIA!$A$6,IF(H80=AAeIA!$B$7,AAeIA!$A$2,IF(H80=AAeIA!$B$8,AAeIA!$A$2,IF(H80=AAeIA!$B$9,AAeIA!$A$2,IF(H80=AAeIA!$B$10,AAeIA!$A$10,IF(H80=AAeIA!$B$11,AAeIA!$A$10,IF(H80=AAeIA!$B$12,AAeIA!$A$10,IF(H80=AAeIA!$B$13,AAeIA!$A$10,IF(H80=AAeIA!$B$14,AAeIA!$A$10,IF(H80=AAeIA!$B$15,AAeIA!$A$10,IF(H80=AAeIA!$B$16,AAeIA!$A$10,IF(H80=AAeIA!$B$17,AAeIA!$A$10,IF(H80=AAeIA!$B$18,AAeIA!$A$10,IF(H80=AAeIA!$B$19,AAeIA!$A$10,IF(H80=AAeIA!$B$20,AAeIA!$A$10,IF(H80=AAeIA!$B$21,AAeIA!$A$10,IF(H80=AAeIA!$B$22,AAeIA!$A$10,IF(H80=AAeIA!$B$23,AAeIA!$A$10,IF(H80=AAeIA!$B$24,AAeIA!$A$24,IF(H80=AAeIA!$B$25,AAeIA!$A$24,IF(H80=AAeIA!$B$26,AAeIA!$A$24,IF(H80=AAeIA!$B$27,AAeIA!$A$24,IF(H80=AAeIA!$B$28,AAeIA!$A$24,IF(H80=AAeIA!$B$29,AAeIA!$A$24,IF(H80=AAeIA!$B$30,AAeIA!$A$24,IF(H80=AAeIA!$B$31,AAeIA!$A$31,IF(H80=AAeIA!$B$32,AAeIA!$A$31,IF(H80=AAeIA!$B$33,AAeIA!$A$31,IF(H80=AAeIA!$B$34,AAeIA!$A$31,IF(H80=AAeIA!$B$35,AAeIA!$A$31,IF(H80=AAeIA!$B$36,AAeIA!$A$31,IF(H80=AAeIA!$B$37,AAeIA!$A$31,IF(H80=AAeIA!$B$38,AAeIA!$A$31,IF(H80=AAeIA!$B$39,AAeIA!$A$31,IF(H80=AAeIA!$B$40,AAeIA!$A$40,IF(H80=AAeIA!$B$41,AAeIA!$A$40,IF(H80=AAeIA!$B$42,AAeIA!$A$42,IF(H80=AAeIA!$B$43,AAeIA!$A$43,IF(H80=AAeIA!$B$44,AAeIA!$A$43,IF(H80=AAeIA!$B$45,AAeIA!$A$43,0))))))))))))))))))))))))))))))))))))))))))))</f>
        <v>SUELO</v>
      </c>
      <c r="H80" s="69" t="s">
        <v>66</v>
      </c>
      <c r="I80" s="69" t="str">
        <f>VLOOKUP("*"&amp;H80&amp;"*",AAeIA!$B$1:$D$45,2,FALSE)</f>
        <v>Negativo</v>
      </c>
      <c r="J80" s="72" t="s">
        <v>801</v>
      </c>
      <c r="K80" s="73" t="s">
        <v>336</v>
      </c>
      <c r="L80" s="69" t="str">
        <f>VLOOKUP("*"&amp;H80&amp;"*",AAeIA!$B$1:$D$45,3,FALSE)</f>
        <v>Contaminación_del_suelo</v>
      </c>
      <c r="M80" s="74">
        <v>4</v>
      </c>
      <c r="N80" s="74">
        <v>4</v>
      </c>
      <c r="O80" s="75" t="str">
        <f>VLOOKUP(M80&amp;" - "&amp;N80,'VALORACIÓN '!$C$4:$D$28,2,FALSE)</f>
        <v>Muy Alto Inaceptable</v>
      </c>
      <c r="P80" s="72" t="s">
        <v>769</v>
      </c>
      <c r="Q80" s="72" t="s">
        <v>540</v>
      </c>
      <c r="R80" s="72" t="s">
        <v>423</v>
      </c>
      <c r="S80" s="72">
        <v>1</v>
      </c>
      <c r="T80" s="75" t="str">
        <f>VLOOKUP(S80&amp;" / "&amp;O80,'VALORACIÓN '!$C$39:$D$63,2,FALSE)</f>
        <v>Aceptable condicionado</v>
      </c>
      <c r="U80" s="76" t="str">
        <f>VLOOKUP("*"&amp;T80&amp;"*",'VALORACIÓN '!$O$3:$P$7,2,FALSE)</f>
        <v>BAJA</v>
      </c>
      <c r="V80" s="73" t="s">
        <v>340</v>
      </c>
      <c r="W80" s="72" t="s">
        <v>485</v>
      </c>
      <c r="X80" s="72" t="s">
        <v>317</v>
      </c>
    </row>
    <row r="81" spans="1:24" ht="233.25" customHeight="1" x14ac:dyDescent="0.3">
      <c r="A81" s="98">
        <v>72</v>
      </c>
      <c r="B81" s="71" t="s">
        <v>491</v>
      </c>
      <c r="C81" s="72" t="s">
        <v>599</v>
      </c>
      <c r="D81" s="73" t="s">
        <v>496</v>
      </c>
      <c r="E81" s="73" t="s">
        <v>498</v>
      </c>
      <c r="F81" s="69" t="s">
        <v>504</v>
      </c>
      <c r="G81" s="70" t="str">
        <f>IF(H81=AAeIA!$B$2,AAeIA!$A$2,IF(H81=AAeIA!$B$3,AAeIA!$A$2,IF(H81=AAeIA!$B$4,AAeIA!$A$2,IF(H81=AAeIA!$B$5,AAeIA!$A$2,IF(H81=AAeIA!$B$6,AAeIA!$A$6,IF(H81=AAeIA!$B$7,AAeIA!$A$2,IF(H81=AAeIA!$B$8,AAeIA!$A$2,IF(H81=AAeIA!$B$9,AAeIA!$A$2,IF(H81=AAeIA!$B$10,AAeIA!$A$10,IF(H81=AAeIA!$B$11,AAeIA!$A$10,IF(H81=AAeIA!$B$12,AAeIA!$A$10,IF(H81=AAeIA!$B$13,AAeIA!$A$10,IF(H81=AAeIA!$B$14,AAeIA!$A$10,IF(H81=AAeIA!$B$15,AAeIA!$A$10,IF(H81=AAeIA!$B$16,AAeIA!$A$10,IF(H81=AAeIA!$B$17,AAeIA!$A$10,IF(H81=AAeIA!$B$18,AAeIA!$A$10,IF(H81=AAeIA!$B$19,AAeIA!$A$10,IF(H81=AAeIA!$B$20,AAeIA!$A$10,IF(H81=AAeIA!$B$21,AAeIA!$A$10,IF(H81=AAeIA!$B$22,AAeIA!$A$10,IF(H81=AAeIA!$B$23,AAeIA!$A$10,IF(H81=AAeIA!$B$24,AAeIA!$A$24,IF(H81=AAeIA!$B$25,AAeIA!$A$24,IF(H81=AAeIA!$B$26,AAeIA!$A$24,IF(H81=AAeIA!$B$27,AAeIA!$A$24,IF(H81=AAeIA!$B$28,AAeIA!$A$24,IF(H81=AAeIA!$B$29,AAeIA!$A$24,IF(H81=AAeIA!$B$30,AAeIA!$A$24,IF(H81=AAeIA!$B$31,AAeIA!$A$31,IF(H81=AAeIA!$B$32,AAeIA!$A$31,IF(H81=AAeIA!$B$33,AAeIA!$A$31,IF(H81=AAeIA!$B$34,AAeIA!$A$31,IF(H81=AAeIA!$B$35,AAeIA!$A$31,IF(H81=AAeIA!$B$36,AAeIA!$A$31,IF(H81=AAeIA!$B$37,AAeIA!$A$31,IF(H81=AAeIA!$B$38,AAeIA!$A$31,IF(H81=AAeIA!$B$39,AAeIA!$A$31,IF(H81=AAeIA!$B$40,AAeIA!$A$40,IF(H81=AAeIA!$B$41,AAeIA!$A$40,IF(H81=AAeIA!$B$42,AAeIA!$A$42,IF(H81=AAeIA!$B$43,AAeIA!$A$43,IF(H81=AAeIA!$B$44,AAeIA!$A$43,IF(H81=AAeIA!$B$45,AAeIA!$A$43,0))))))))))))))))))))))))))))))))))))))))))))</f>
        <v>USO DE RECURSOS</v>
      </c>
      <c r="H81" s="69" t="s">
        <v>55</v>
      </c>
      <c r="I81" s="69" t="str">
        <f>VLOOKUP("*"&amp;H81&amp;"*",AAeIA!$B$1:$D$45,2,FALSE)</f>
        <v>Negativo</v>
      </c>
      <c r="J81" s="72" t="s">
        <v>702</v>
      </c>
      <c r="K81" s="73" t="s">
        <v>336</v>
      </c>
      <c r="L81" s="69" t="str">
        <f>VLOOKUP("*"&amp;H81&amp;"*",AAeIA!$B$1:$D$45,3,FALSE)</f>
        <v>Afectación_del_suelo,_afectación_del_agua_o_afectación_al_personal</v>
      </c>
      <c r="M81" s="74">
        <v>5</v>
      </c>
      <c r="N81" s="74">
        <v>3</v>
      </c>
      <c r="O81" s="75" t="str">
        <f>VLOOKUP(M81&amp;" - "&amp;N81,'VALORACIÓN '!$C$4:$D$28,2,FALSE)</f>
        <v>Alto No Aceptable</v>
      </c>
      <c r="P81" s="72" t="s">
        <v>698</v>
      </c>
      <c r="Q81" s="72" t="s">
        <v>541</v>
      </c>
      <c r="R81" s="72" t="s">
        <v>699</v>
      </c>
      <c r="S81" s="72">
        <v>2</v>
      </c>
      <c r="T81" s="75" t="str">
        <f>VLOOKUP(S81&amp;" / "&amp;O81,'VALORACIÓN '!$C$39:$D$63,2,FALSE)</f>
        <v>Aceptable condicionado</v>
      </c>
      <c r="U81" s="76" t="str">
        <f>VLOOKUP("*"&amp;T81&amp;"*",'VALORACIÓN '!$O$3:$P$7,2,FALSE)</f>
        <v>BAJA</v>
      </c>
      <c r="V81" s="73" t="s">
        <v>340</v>
      </c>
      <c r="W81" s="72" t="s">
        <v>367</v>
      </c>
      <c r="X81" s="72" t="s">
        <v>342</v>
      </c>
    </row>
    <row r="82" spans="1:24" ht="236.25" customHeight="1" x14ac:dyDescent="0.3">
      <c r="A82" s="98">
        <v>73</v>
      </c>
      <c r="B82" s="71" t="s">
        <v>491</v>
      </c>
      <c r="C82" s="72" t="s">
        <v>600</v>
      </c>
      <c r="D82" s="73" t="s">
        <v>496</v>
      </c>
      <c r="E82" s="73" t="s">
        <v>498</v>
      </c>
      <c r="F82" s="69" t="s">
        <v>505</v>
      </c>
      <c r="G82" s="70" t="s">
        <v>647</v>
      </c>
      <c r="H82" s="69" t="s">
        <v>87</v>
      </c>
      <c r="I82" s="69" t="str">
        <f>VLOOKUP("*"&amp;H82&amp;"*",AAeIA!$B$1:$D$45,2,FALSE)</f>
        <v>Negativo</v>
      </c>
      <c r="J82" s="72" t="s">
        <v>784</v>
      </c>
      <c r="K82" s="73" t="s">
        <v>336</v>
      </c>
      <c r="L82" s="69" t="str">
        <f>VLOOKUP("*"&amp;H82&amp;"*",AAeIA!$B$1:$D$45,3,FALSE)</f>
        <v>Contaminación_de_suelo_y/o_agua</v>
      </c>
      <c r="M82" s="74">
        <v>5</v>
      </c>
      <c r="N82" s="74">
        <v>5</v>
      </c>
      <c r="O82" s="75" t="str">
        <f>VLOOKUP(M82&amp;" - "&amp;N82,'VALORACIÓN '!$C$4:$D$28,2,FALSE)</f>
        <v>Muy Alto Inaceptable</v>
      </c>
      <c r="P82" s="72"/>
      <c r="Q82" s="72" t="s">
        <v>853</v>
      </c>
      <c r="R82" s="72" t="s">
        <v>795</v>
      </c>
      <c r="S82" s="72">
        <v>3</v>
      </c>
      <c r="T82" s="75" t="str">
        <f>VLOOKUP(S82&amp;" / "&amp;O82,'VALORACIÓN '!$C$39:$D$63,2,FALSE)</f>
        <v>Alto no aceptable</v>
      </c>
      <c r="U82" s="76" t="str">
        <f>VLOOKUP("*"&amp;T82&amp;"*",'VALORACIÓN '!$O$3:$P$7,2,FALSE)</f>
        <v xml:space="preserve">MEDIA </v>
      </c>
      <c r="V82" s="73" t="s">
        <v>340</v>
      </c>
      <c r="W82" s="72" t="s">
        <v>487</v>
      </c>
      <c r="X82" s="72" t="s">
        <v>320</v>
      </c>
    </row>
    <row r="83" spans="1:24" ht="252.75" customHeight="1" x14ac:dyDescent="0.3">
      <c r="A83" s="98">
        <v>74</v>
      </c>
      <c r="B83" s="71" t="s">
        <v>491</v>
      </c>
      <c r="C83" s="72" t="s">
        <v>600</v>
      </c>
      <c r="D83" s="73" t="s">
        <v>496</v>
      </c>
      <c r="E83" s="73" t="s">
        <v>498</v>
      </c>
      <c r="F83" s="69" t="s">
        <v>505</v>
      </c>
      <c r="G83" s="70" t="str">
        <f>IF(H83=AAeIA!$B$2,AAeIA!$A$2,IF(H83=AAeIA!$B$3,AAeIA!$A$2,IF(H83=AAeIA!$B$4,AAeIA!$A$2,IF(H83=AAeIA!$B$5,AAeIA!$A$2,IF(H83=AAeIA!$B$6,AAeIA!$A$6,IF(H83=AAeIA!$B$7,AAeIA!$A$2,IF(H83=AAeIA!$B$8,AAeIA!$A$2,IF(H83=AAeIA!$B$9,AAeIA!$A$2,IF(H83=AAeIA!$B$10,AAeIA!$A$10,IF(H83=AAeIA!$B$11,AAeIA!$A$10,IF(H83=AAeIA!$B$12,AAeIA!$A$10,IF(H83=AAeIA!$B$13,AAeIA!$A$10,IF(H83=AAeIA!$B$14,AAeIA!$A$10,IF(H83=AAeIA!$B$15,AAeIA!$A$10,IF(H83=AAeIA!$B$16,AAeIA!$A$10,IF(H83=AAeIA!$B$17,AAeIA!$A$10,IF(H83=AAeIA!$B$18,AAeIA!$A$10,IF(H83=AAeIA!$B$19,AAeIA!$A$10,IF(H83=AAeIA!$B$20,AAeIA!$A$10,IF(H83=AAeIA!$B$21,AAeIA!$A$10,IF(H83=AAeIA!$B$22,AAeIA!$A$10,IF(H83=AAeIA!$B$23,AAeIA!$A$10,IF(H83=AAeIA!$B$24,AAeIA!$A$24,IF(H83=AAeIA!$B$25,AAeIA!$A$24,IF(H83=AAeIA!$B$26,AAeIA!$A$24,IF(H83=AAeIA!$B$27,AAeIA!$A$24,IF(H83=AAeIA!$B$28,AAeIA!$A$24,IF(H83=AAeIA!$B$29,AAeIA!$A$24,IF(H83=AAeIA!$B$30,AAeIA!$A$24,IF(H83=AAeIA!$B$31,AAeIA!$A$31,IF(H83=AAeIA!$B$32,AAeIA!$A$31,IF(H83=AAeIA!$B$33,AAeIA!$A$31,IF(H83=AAeIA!$B$34,AAeIA!$A$31,IF(H83=AAeIA!$B$35,AAeIA!$A$31,IF(H83=AAeIA!$B$36,AAeIA!$A$31,IF(H83=AAeIA!$B$37,AAeIA!$A$31,IF(H83=AAeIA!$B$38,AAeIA!$A$31,IF(H83=AAeIA!$B$39,AAeIA!$A$31,IF(H83=AAeIA!$B$40,AAeIA!$A$40,IF(H83=AAeIA!$B$41,AAeIA!$A$40,IF(H83=AAeIA!$B$42,AAeIA!$A$42,IF(H83=AAeIA!$B$43,AAeIA!$A$43,IF(H83=AAeIA!$B$44,AAeIA!$A$43,IF(H83=AAeIA!$B$45,AAeIA!$A$43,0))))))))))))))))))))))))))))))))))))))))))))</f>
        <v>SUELO</v>
      </c>
      <c r="H83" s="69" t="s">
        <v>66</v>
      </c>
      <c r="I83" s="69" t="str">
        <f>VLOOKUP("*"&amp;H83&amp;"*",AAeIA!$B$1:$D$45,2,FALSE)</f>
        <v>Negativo</v>
      </c>
      <c r="J83" s="72" t="s">
        <v>802</v>
      </c>
      <c r="K83" s="73" t="s">
        <v>336</v>
      </c>
      <c r="L83" s="69" t="str">
        <f>VLOOKUP("*"&amp;H83&amp;"*",AAeIA!$B$1:$D$45,3,FALSE)</f>
        <v>Contaminación_del_suelo</v>
      </c>
      <c r="M83" s="74">
        <v>2</v>
      </c>
      <c r="N83" s="74">
        <v>4</v>
      </c>
      <c r="O83" s="75" t="str">
        <f>VLOOKUP(M83&amp;" - "&amp;N83,'VALORACIÓN '!$C$4:$D$28,2,FALSE)</f>
        <v>Medio Aceptable</v>
      </c>
      <c r="P83" s="72" t="s">
        <v>769</v>
      </c>
      <c r="Q83" s="72" t="s">
        <v>542</v>
      </c>
      <c r="R83" s="72" t="s">
        <v>423</v>
      </c>
      <c r="S83" s="72">
        <v>2</v>
      </c>
      <c r="T83" s="75" t="str">
        <f>VLOOKUP(S83&amp;" / "&amp;O83,'VALORACIÓN '!$C$39:$D$63,2,FALSE)</f>
        <v>Aceptable condicionado</v>
      </c>
      <c r="U83" s="76" t="str">
        <f>VLOOKUP("*"&amp;T83&amp;"*",'VALORACIÓN '!$O$3:$P$7,2,FALSE)</f>
        <v>BAJA</v>
      </c>
      <c r="V83" s="73" t="s">
        <v>340</v>
      </c>
      <c r="W83" s="72" t="s">
        <v>485</v>
      </c>
      <c r="X83" s="72" t="s">
        <v>317</v>
      </c>
    </row>
    <row r="84" spans="1:24" ht="168.75" customHeight="1" x14ac:dyDescent="0.3">
      <c r="A84" s="98">
        <v>75</v>
      </c>
      <c r="B84" s="71" t="s">
        <v>491</v>
      </c>
      <c r="C84" s="72" t="s">
        <v>600</v>
      </c>
      <c r="D84" s="73" t="s">
        <v>496</v>
      </c>
      <c r="E84" s="73" t="s">
        <v>498</v>
      </c>
      <c r="F84" s="69" t="s">
        <v>505</v>
      </c>
      <c r="G84" s="70" t="str">
        <f>IF(H84=AAeIA!$B$2,AAeIA!$A$2,IF(H84=AAeIA!$B$3,AAeIA!$A$2,IF(H84=AAeIA!$B$4,AAeIA!$A$2,IF(H84=AAeIA!$B$5,AAeIA!$A$2,IF(H84=AAeIA!$B$6,AAeIA!$A$6,IF(H84=AAeIA!$B$7,AAeIA!$A$2,IF(H84=AAeIA!$B$8,AAeIA!$A$2,IF(H84=AAeIA!$B$9,AAeIA!$A$2,IF(H84=AAeIA!$B$10,AAeIA!$A$10,IF(H84=AAeIA!$B$11,AAeIA!$A$10,IF(H84=AAeIA!$B$12,AAeIA!$A$10,IF(H84=AAeIA!$B$13,AAeIA!$A$10,IF(H84=AAeIA!$B$14,AAeIA!$A$10,IF(H84=AAeIA!$B$15,AAeIA!$A$10,IF(H84=AAeIA!$B$16,AAeIA!$A$10,IF(H84=AAeIA!$B$17,AAeIA!$A$10,IF(H84=AAeIA!$B$18,AAeIA!$A$10,IF(H84=AAeIA!$B$19,AAeIA!$A$10,IF(H84=AAeIA!$B$20,AAeIA!$A$10,IF(H84=AAeIA!$B$21,AAeIA!$A$10,IF(H84=AAeIA!$B$22,AAeIA!$A$10,IF(H84=AAeIA!$B$23,AAeIA!$A$10,IF(H84=AAeIA!$B$24,AAeIA!$A$24,IF(H84=AAeIA!$B$25,AAeIA!$A$24,IF(H84=AAeIA!$B$26,AAeIA!$A$24,IF(H84=AAeIA!$B$27,AAeIA!$A$24,IF(H84=AAeIA!$B$28,AAeIA!$A$24,IF(H84=AAeIA!$B$29,AAeIA!$A$24,IF(H84=AAeIA!$B$30,AAeIA!$A$24,IF(H84=AAeIA!$B$31,AAeIA!$A$31,IF(H84=AAeIA!$B$32,AAeIA!$A$31,IF(H84=AAeIA!$B$33,AAeIA!$A$31,IF(H84=AAeIA!$B$34,AAeIA!$A$31,IF(H84=AAeIA!$B$35,AAeIA!$A$31,IF(H84=AAeIA!$B$36,AAeIA!$A$31,IF(H84=AAeIA!$B$37,AAeIA!$A$31,IF(H84=AAeIA!$B$38,AAeIA!$A$31,IF(H84=AAeIA!$B$39,AAeIA!$A$31,IF(H84=AAeIA!$B$40,AAeIA!$A$40,IF(H84=AAeIA!$B$41,AAeIA!$A$40,IF(H84=AAeIA!$B$42,AAeIA!$A$42,IF(H84=AAeIA!$B$43,AAeIA!$A$43,IF(H84=AAeIA!$B$44,AAeIA!$A$43,IF(H84=AAeIA!$B$45,AAeIA!$A$43,0))))))))))))))))))))))))))))))))))))))))))))</f>
        <v>USO DE RECURSOS</v>
      </c>
      <c r="H84" s="69" t="s">
        <v>46</v>
      </c>
      <c r="I84" s="69" t="str">
        <f>VLOOKUP("*"&amp;H84&amp;"*",AAeIA!$B$1:$D$45,2,FALSE)</f>
        <v>Negativo</v>
      </c>
      <c r="J84" s="72" t="s">
        <v>734</v>
      </c>
      <c r="K84" s="73" t="s">
        <v>336</v>
      </c>
      <c r="L84" s="69" t="str">
        <f>VLOOKUP("*"&amp;H84&amp;"*",AAeIA!$B$1:$D$45,3,FALSE)</f>
        <v>Agotamiento_de_recursos_naturales</v>
      </c>
      <c r="M84" s="74">
        <v>4</v>
      </c>
      <c r="N84" s="74">
        <v>4</v>
      </c>
      <c r="O84" s="75" t="str">
        <f>VLOOKUP(M84&amp;" - "&amp;N84,'VALORACIÓN '!$C$4:$D$28,2,FALSE)</f>
        <v>Muy Alto Inaceptable</v>
      </c>
      <c r="P84" s="72" t="s">
        <v>387</v>
      </c>
      <c r="Q84" s="72" t="s">
        <v>532</v>
      </c>
      <c r="R84" s="72" t="s">
        <v>388</v>
      </c>
      <c r="S84" s="72">
        <v>3</v>
      </c>
      <c r="T84" s="75" t="str">
        <f>VLOOKUP(S84&amp;" / "&amp;O84,'VALORACIÓN '!$C$39:$D$63,2,FALSE)</f>
        <v>Alto no aceptable</v>
      </c>
      <c r="U84" s="76" t="str">
        <f>VLOOKUP("*"&amp;T84&amp;"*",'VALORACIÓN '!$O$3:$P$7,2,FALSE)</f>
        <v xml:space="preserve">MEDIA </v>
      </c>
      <c r="V84" s="73" t="s">
        <v>340</v>
      </c>
      <c r="W84" s="72" t="s">
        <v>389</v>
      </c>
      <c r="X84" s="72" t="s">
        <v>320</v>
      </c>
    </row>
    <row r="85" spans="1:24" ht="189" customHeight="1" x14ac:dyDescent="0.3">
      <c r="A85" s="98">
        <v>76</v>
      </c>
      <c r="B85" s="71" t="s">
        <v>491</v>
      </c>
      <c r="C85" s="72" t="s">
        <v>600</v>
      </c>
      <c r="D85" s="73" t="s">
        <v>496</v>
      </c>
      <c r="E85" s="73" t="s">
        <v>498</v>
      </c>
      <c r="F85" s="69" t="s">
        <v>505</v>
      </c>
      <c r="G85" s="70" t="str">
        <f>IF(H85=AAeIA!$B$2,AAeIA!$A$2,IF(H85=AAeIA!$B$3,AAeIA!$A$2,IF(H85=AAeIA!$B$4,AAeIA!$A$2,IF(H85=AAeIA!$B$5,AAeIA!$A$2,IF(H85=AAeIA!$B$6,AAeIA!$A$6,IF(H85=AAeIA!$B$7,AAeIA!$A$2,IF(H85=AAeIA!$B$8,AAeIA!$A$2,IF(H85=AAeIA!$B$9,AAeIA!$A$2,IF(H85=AAeIA!$B$10,AAeIA!$A$10,IF(H85=AAeIA!$B$11,AAeIA!$A$10,IF(H85=AAeIA!$B$12,AAeIA!$A$10,IF(H85=AAeIA!$B$13,AAeIA!$A$10,IF(H85=AAeIA!$B$14,AAeIA!$A$10,IF(H85=AAeIA!$B$15,AAeIA!$A$10,IF(H85=AAeIA!$B$16,AAeIA!$A$10,IF(H85=AAeIA!$B$17,AAeIA!$A$10,IF(H85=AAeIA!$B$18,AAeIA!$A$10,IF(H85=AAeIA!$B$19,AAeIA!$A$10,IF(H85=AAeIA!$B$20,AAeIA!$A$10,IF(H85=AAeIA!$B$21,AAeIA!$A$10,IF(H85=AAeIA!$B$22,AAeIA!$A$10,IF(H85=AAeIA!$B$23,AAeIA!$A$10,IF(H85=AAeIA!$B$24,AAeIA!$A$24,IF(H85=AAeIA!$B$25,AAeIA!$A$24,IF(H85=AAeIA!$B$26,AAeIA!$A$24,IF(H85=AAeIA!$B$27,AAeIA!$A$24,IF(H85=AAeIA!$B$28,AAeIA!$A$24,IF(H85=AAeIA!$B$29,AAeIA!$A$24,IF(H85=AAeIA!$B$30,AAeIA!$A$24,IF(H85=AAeIA!$B$31,AAeIA!$A$31,IF(H85=AAeIA!$B$32,AAeIA!$A$31,IF(H85=AAeIA!$B$33,AAeIA!$A$31,IF(H85=AAeIA!$B$34,AAeIA!$A$31,IF(H85=AAeIA!$B$35,AAeIA!$A$31,IF(H85=AAeIA!$B$36,AAeIA!$A$31,IF(H85=AAeIA!$B$37,AAeIA!$A$31,IF(H85=AAeIA!$B$38,AAeIA!$A$31,IF(H85=AAeIA!$B$39,AAeIA!$A$31,IF(H85=AAeIA!$B$40,AAeIA!$A$40,IF(H85=AAeIA!$B$41,AAeIA!$A$40,IF(H85=AAeIA!$B$42,AAeIA!$A$42,IF(H85=AAeIA!$B$43,AAeIA!$A$43,IF(H85=AAeIA!$B$44,AAeIA!$A$43,IF(H85=AAeIA!$B$45,AAeIA!$A$43,0))))))))))))))))))))))))))))))))))))))))))))</f>
        <v>USO DE RECURSOS</v>
      </c>
      <c r="H85" s="69" t="s">
        <v>49</v>
      </c>
      <c r="I85" s="69" t="str">
        <f>VLOOKUP("*"&amp;H85&amp;"*",AAeIA!$B$1:$D$45,2,FALSE)</f>
        <v>Negativo</v>
      </c>
      <c r="J85" s="72" t="s">
        <v>473</v>
      </c>
      <c r="K85" s="73" t="s">
        <v>336</v>
      </c>
      <c r="L85" s="69" t="str">
        <f>VLOOKUP("*"&amp;H85&amp;"*",AAeIA!$B$1:$D$45,3,FALSE)</f>
        <v>Agotamiento_de_recursos_naturales</v>
      </c>
      <c r="M85" s="74">
        <v>3</v>
      </c>
      <c r="N85" s="74">
        <v>3</v>
      </c>
      <c r="O85" s="75" t="str">
        <f>VLOOKUP(M85&amp;" - "&amp;N85,'VALORACIÓN '!$C$4:$D$28,2,FALSE)</f>
        <v>Medio Aceptable</v>
      </c>
      <c r="P85" s="72"/>
      <c r="Q85" s="72" t="s">
        <v>535</v>
      </c>
      <c r="R85" s="72" t="s">
        <v>374</v>
      </c>
      <c r="S85" s="72">
        <v>2</v>
      </c>
      <c r="T85" s="75" t="str">
        <f>VLOOKUP(S85&amp;" / "&amp;O85,'VALORACIÓN '!$C$39:$D$63,2,FALSE)</f>
        <v>Aceptable condicionado</v>
      </c>
      <c r="U85" s="76" t="str">
        <f>VLOOKUP("*"&amp;T85&amp;"*",'VALORACIÓN '!$O$3:$P$7,2,FALSE)</f>
        <v>BAJA</v>
      </c>
      <c r="V85" s="73" t="s">
        <v>347</v>
      </c>
      <c r="W85" s="72" t="s">
        <v>474</v>
      </c>
      <c r="X85" s="72" t="s">
        <v>318</v>
      </c>
    </row>
    <row r="86" spans="1:24" ht="174.75" x14ac:dyDescent="0.3">
      <c r="A86" s="98">
        <v>77</v>
      </c>
      <c r="B86" s="71" t="s">
        <v>491</v>
      </c>
      <c r="C86" s="72" t="s">
        <v>600</v>
      </c>
      <c r="D86" s="73" t="s">
        <v>496</v>
      </c>
      <c r="E86" s="73" t="s">
        <v>498</v>
      </c>
      <c r="F86" s="69" t="s">
        <v>505</v>
      </c>
      <c r="G86" s="70" t="str">
        <f>IF(H86=AAeIA!$B$2,AAeIA!$A$2,IF(H86=AAeIA!$B$3,AAeIA!$A$2,IF(H86=AAeIA!$B$4,AAeIA!$A$2,IF(H86=AAeIA!$B$5,AAeIA!$A$2,IF(H86=AAeIA!$B$6,AAeIA!$A$6,IF(H86=AAeIA!$B$7,AAeIA!$A$2,IF(H86=AAeIA!$B$8,AAeIA!$A$2,IF(H86=AAeIA!$B$9,AAeIA!$A$2,IF(H86=AAeIA!$B$10,AAeIA!$A$10,IF(H86=AAeIA!$B$11,AAeIA!$A$10,IF(H86=AAeIA!$B$12,AAeIA!$A$10,IF(H86=AAeIA!$B$13,AAeIA!$A$10,IF(H86=AAeIA!$B$14,AAeIA!$A$10,IF(H86=AAeIA!$B$15,AAeIA!$A$10,IF(H86=AAeIA!$B$16,AAeIA!$A$10,IF(H86=AAeIA!$B$17,AAeIA!$A$10,IF(H86=AAeIA!$B$18,AAeIA!$A$10,IF(H86=AAeIA!$B$19,AAeIA!$A$10,IF(H86=AAeIA!$B$20,AAeIA!$A$10,IF(H86=AAeIA!$B$21,AAeIA!$A$10,IF(H86=AAeIA!$B$22,AAeIA!$A$10,IF(H86=AAeIA!$B$23,AAeIA!$A$10,IF(H86=AAeIA!$B$24,AAeIA!$A$24,IF(H86=AAeIA!$B$25,AAeIA!$A$24,IF(H86=AAeIA!$B$26,AAeIA!$A$24,IF(H86=AAeIA!$B$27,AAeIA!$A$24,IF(H86=AAeIA!$B$28,AAeIA!$A$24,IF(H86=AAeIA!$B$29,AAeIA!$A$24,IF(H86=AAeIA!$B$30,AAeIA!$A$24,IF(H86=AAeIA!$B$31,AAeIA!$A$31,IF(H86=AAeIA!$B$32,AAeIA!$A$31,IF(H86=AAeIA!$B$33,AAeIA!$A$31,IF(H86=AAeIA!$B$34,AAeIA!$A$31,IF(H86=AAeIA!$B$35,AAeIA!$A$31,IF(H86=AAeIA!$B$36,AAeIA!$A$31,IF(H86=AAeIA!$B$37,AAeIA!$A$31,IF(H86=AAeIA!$B$38,AAeIA!$A$31,IF(H86=AAeIA!$B$39,AAeIA!$A$31,IF(H86=AAeIA!$B$40,AAeIA!$A$40,IF(H86=AAeIA!$B$41,AAeIA!$A$40,IF(H86=AAeIA!$B$42,AAeIA!$A$42,IF(H86=AAeIA!$B$43,AAeIA!$A$43,IF(H86=AAeIA!$B$44,AAeIA!$A$43,IF(H86=AAeIA!$B$45,AAeIA!$A$43,0))))))))))))))))))))))))))))))))))))))))))))</f>
        <v>USO DE RECURSOS</v>
      </c>
      <c r="H86" s="69" t="s">
        <v>51</v>
      </c>
      <c r="I86" s="69" t="str">
        <f>VLOOKUP("*"&amp;H86&amp;"*",AAeIA!$B$1:$D$45,2,FALSE)</f>
        <v>Negativo</v>
      </c>
      <c r="J86" s="72" t="s">
        <v>673</v>
      </c>
      <c r="K86" s="73" t="s">
        <v>336</v>
      </c>
      <c r="L86" s="69" t="str">
        <f>VLOOKUP("*"&amp;H86&amp;"*",AAeIA!$B$1:$D$45,3,FALSE)</f>
        <v>Agotamiento_de_recursos_naturales</v>
      </c>
      <c r="M86" s="74">
        <v>4</v>
      </c>
      <c r="N86" s="74">
        <v>4</v>
      </c>
      <c r="O86" s="75" t="str">
        <f>VLOOKUP(M86&amp;" - "&amp;N86,'VALORACIÓN '!$C$4:$D$28,2,FALSE)</f>
        <v>Muy Alto Inaceptable</v>
      </c>
      <c r="P86" s="72" t="s">
        <v>683</v>
      </c>
      <c r="Q86" s="72" t="s">
        <v>536</v>
      </c>
      <c r="R86" s="72" t="s">
        <v>393</v>
      </c>
      <c r="S86" s="72">
        <v>3</v>
      </c>
      <c r="T86" s="75" t="str">
        <f>VLOOKUP(S86&amp;" / "&amp;O86,'VALORACIÓN '!$C$39:$D$63,2,FALSE)</f>
        <v>Alto no aceptable</v>
      </c>
      <c r="U86" s="76" t="str">
        <f>VLOOKUP("*"&amp;T86&amp;"*",'VALORACIÓN '!$O$3:$P$7,2,FALSE)</f>
        <v xml:space="preserve">MEDIA </v>
      </c>
      <c r="V86" s="73" t="s">
        <v>340</v>
      </c>
      <c r="W86" s="72" t="s">
        <v>695</v>
      </c>
      <c r="X86" s="72" t="s">
        <v>319</v>
      </c>
    </row>
    <row r="87" spans="1:24" ht="262.5" customHeight="1" x14ac:dyDescent="0.3">
      <c r="A87" s="98">
        <v>78</v>
      </c>
      <c r="B87" s="71" t="s">
        <v>491</v>
      </c>
      <c r="C87" s="72" t="s">
        <v>600</v>
      </c>
      <c r="D87" s="73" t="s">
        <v>496</v>
      </c>
      <c r="E87" s="73" t="s">
        <v>498</v>
      </c>
      <c r="F87" s="69" t="s">
        <v>505</v>
      </c>
      <c r="G87" s="70" t="str">
        <f>IF(H87=AAeIA!$B$2,AAeIA!$A$2,IF(H87=AAeIA!$B$3,AAeIA!$A$2,IF(H87=AAeIA!$B$4,AAeIA!$A$2,IF(H87=AAeIA!$B$5,AAeIA!$A$2,IF(H87=AAeIA!$B$6,AAeIA!$A$6,IF(H87=AAeIA!$B$7,AAeIA!$A$2,IF(H87=AAeIA!$B$8,AAeIA!$A$2,IF(H87=AAeIA!$B$9,AAeIA!$A$2,IF(H87=AAeIA!$B$10,AAeIA!$A$10,IF(H87=AAeIA!$B$11,AAeIA!$A$10,IF(H87=AAeIA!$B$12,AAeIA!$A$10,IF(H87=AAeIA!$B$13,AAeIA!$A$10,IF(H87=AAeIA!$B$14,AAeIA!$A$10,IF(H87=AAeIA!$B$15,AAeIA!$A$10,IF(H87=AAeIA!$B$16,AAeIA!$A$10,IF(H87=AAeIA!$B$17,AAeIA!$A$10,IF(H87=AAeIA!$B$18,AAeIA!$A$10,IF(H87=AAeIA!$B$19,AAeIA!$A$10,IF(H87=AAeIA!$B$20,AAeIA!$A$10,IF(H87=AAeIA!$B$21,AAeIA!$A$10,IF(H87=AAeIA!$B$22,AAeIA!$A$10,IF(H87=AAeIA!$B$23,AAeIA!$A$10,IF(H87=AAeIA!$B$24,AAeIA!$A$24,IF(H87=AAeIA!$B$25,AAeIA!$A$24,IF(H87=AAeIA!$B$26,AAeIA!$A$24,IF(H87=AAeIA!$B$27,AAeIA!$A$24,IF(H87=AAeIA!$B$28,AAeIA!$A$24,IF(H87=AAeIA!$B$29,AAeIA!$A$24,IF(H87=AAeIA!$B$30,AAeIA!$A$24,IF(H87=AAeIA!$B$31,AAeIA!$A$31,IF(H87=AAeIA!$B$32,AAeIA!$A$31,IF(H87=AAeIA!$B$33,AAeIA!$A$31,IF(H87=AAeIA!$B$34,AAeIA!$A$31,IF(H87=AAeIA!$B$35,AAeIA!$A$31,IF(H87=AAeIA!$B$36,AAeIA!$A$31,IF(H87=AAeIA!$B$37,AAeIA!$A$31,IF(H87=AAeIA!$B$38,AAeIA!$A$31,IF(H87=AAeIA!$B$39,AAeIA!$A$31,IF(H87=AAeIA!$B$40,AAeIA!$A$40,IF(H87=AAeIA!$B$41,AAeIA!$A$40,IF(H87=AAeIA!$B$42,AAeIA!$A$42,IF(H87=AAeIA!$B$43,AAeIA!$A$43,IF(H87=AAeIA!$B$44,AAeIA!$A$43,IF(H87=AAeIA!$B$45,AAeIA!$A$43,0))))))))))))))))))))))))))))))))))))))))))))</f>
        <v>SUELO</v>
      </c>
      <c r="H87" s="69" t="s">
        <v>64</v>
      </c>
      <c r="I87" s="69" t="str">
        <f>VLOOKUP("*"&amp;H87&amp;"*",AAeIA!$B$1:$D$45,2,FALSE)</f>
        <v>Negativo</v>
      </c>
      <c r="J87" s="72" t="s">
        <v>674</v>
      </c>
      <c r="K87" s="73" t="s">
        <v>336</v>
      </c>
      <c r="L87" s="69" t="str">
        <f>VLOOKUP("*"&amp;H87&amp;"*",AAeIA!$B$1:$D$45,3,FALSE)</f>
        <v>Contaminación_del_Agua_y/o_el_suelo_y/o_el_aire,_Daño_a_las_personas</v>
      </c>
      <c r="M87" s="74">
        <v>3</v>
      </c>
      <c r="N87" s="74">
        <v>3</v>
      </c>
      <c r="O87" s="75" t="str">
        <f>VLOOKUP(M87&amp;" - "&amp;N87,'VALORACIÓN '!$C$4:$D$28,2,FALSE)</f>
        <v>Medio Aceptable</v>
      </c>
      <c r="P87" s="72" t="s">
        <v>378</v>
      </c>
      <c r="Q87" s="72" t="s">
        <v>533</v>
      </c>
      <c r="R87" s="72" t="s">
        <v>852</v>
      </c>
      <c r="S87" s="72">
        <v>1</v>
      </c>
      <c r="T87" s="75" t="str">
        <f>VLOOKUP(S87&amp;" / "&amp;O87,'VALORACIÓN '!$C$39:$D$63,2,FALSE)</f>
        <v>Admisible</v>
      </c>
      <c r="U87" s="76" t="str">
        <f>VLOOKUP("*"&amp;T87&amp;"*",'VALORACIÓN '!$O$3:$P$7,2,FALSE)</f>
        <v>BAJA</v>
      </c>
      <c r="V87" s="73"/>
      <c r="W87" s="72" t="s">
        <v>827</v>
      </c>
      <c r="X87" s="72" t="s">
        <v>317</v>
      </c>
    </row>
    <row r="88" spans="1:24" ht="228.75" x14ac:dyDescent="0.3">
      <c r="A88" s="98">
        <v>79</v>
      </c>
      <c r="B88" s="71" t="s">
        <v>491</v>
      </c>
      <c r="C88" s="72" t="s">
        <v>600</v>
      </c>
      <c r="D88" s="73" t="s">
        <v>496</v>
      </c>
      <c r="E88" s="73" t="s">
        <v>498</v>
      </c>
      <c r="F88" s="69" t="s">
        <v>505</v>
      </c>
      <c r="G88" s="70" t="str">
        <f>IF(H88=AAeIA!$B$2,AAeIA!$A$2,IF(H88=AAeIA!$B$3,AAeIA!$A$2,IF(H88=AAeIA!$B$4,AAeIA!$A$2,IF(H88=AAeIA!$B$5,AAeIA!$A$2,IF(H88=AAeIA!$B$6,AAeIA!$A$6,IF(H88=AAeIA!$B$7,AAeIA!$A$2,IF(H88=AAeIA!$B$8,AAeIA!$A$2,IF(H88=AAeIA!$B$9,AAeIA!$A$2,IF(H88=AAeIA!$B$10,AAeIA!$A$10,IF(H88=AAeIA!$B$11,AAeIA!$A$10,IF(H88=AAeIA!$B$12,AAeIA!$A$10,IF(H88=AAeIA!$B$13,AAeIA!$A$10,IF(H88=AAeIA!$B$14,AAeIA!$A$10,IF(H88=AAeIA!$B$15,AAeIA!$A$10,IF(H88=AAeIA!$B$16,AAeIA!$A$10,IF(H88=AAeIA!$B$17,AAeIA!$A$10,IF(H88=AAeIA!$B$18,AAeIA!$A$10,IF(H88=AAeIA!$B$19,AAeIA!$A$10,IF(H88=AAeIA!$B$20,AAeIA!$A$10,IF(H88=AAeIA!$B$21,AAeIA!$A$10,IF(H88=AAeIA!$B$22,AAeIA!$A$10,IF(H88=AAeIA!$B$23,AAeIA!$A$10,IF(H88=AAeIA!$B$24,AAeIA!$A$24,IF(H88=AAeIA!$B$25,AAeIA!$A$24,IF(H88=AAeIA!$B$26,AAeIA!$A$24,IF(H88=AAeIA!$B$27,AAeIA!$A$24,IF(H88=AAeIA!$B$28,AAeIA!$A$24,IF(H88=AAeIA!$B$29,AAeIA!$A$24,IF(H88=AAeIA!$B$30,AAeIA!$A$24,IF(H88=AAeIA!$B$31,AAeIA!$A$31,IF(H88=AAeIA!$B$32,AAeIA!$A$31,IF(H88=AAeIA!$B$33,AAeIA!$A$31,IF(H88=AAeIA!$B$34,AAeIA!$A$31,IF(H88=AAeIA!$B$35,AAeIA!$A$31,IF(H88=AAeIA!$B$36,AAeIA!$A$31,IF(H88=AAeIA!$B$37,AAeIA!$A$31,IF(H88=AAeIA!$B$38,AAeIA!$A$31,IF(H88=AAeIA!$B$39,AAeIA!$A$31,IF(H88=AAeIA!$B$40,AAeIA!$A$40,IF(H88=AAeIA!$B$41,AAeIA!$A$40,IF(H88=AAeIA!$B$42,AAeIA!$A$42,IF(H88=AAeIA!$B$43,AAeIA!$A$43,IF(H88=AAeIA!$B$44,AAeIA!$A$43,IF(H88=AAeIA!$B$45,AAeIA!$A$43,0))))))))))))))))))))))))))))))))))))))))))))</f>
        <v>SUELO</v>
      </c>
      <c r="H88" s="69" t="s">
        <v>66</v>
      </c>
      <c r="I88" s="69" t="str">
        <f>VLOOKUP("*"&amp;H88&amp;"*",AAeIA!$B$1:$D$45,2,FALSE)</f>
        <v>Negativo</v>
      </c>
      <c r="J88" s="72" t="s">
        <v>803</v>
      </c>
      <c r="K88" s="73" t="s">
        <v>336</v>
      </c>
      <c r="L88" s="69" t="str">
        <f>VLOOKUP("*"&amp;H88&amp;"*",AAeIA!$B$1:$D$45,3,FALSE)</f>
        <v>Contaminación_del_suelo</v>
      </c>
      <c r="M88" s="74">
        <v>4</v>
      </c>
      <c r="N88" s="74">
        <v>4</v>
      </c>
      <c r="O88" s="75" t="str">
        <f>VLOOKUP(M88&amp;" - "&amp;N88,'VALORACIÓN '!$C$4:$D$28,2,FALSE)</f>
        <v>Muy Alto Inaceptable</v>
      </c>
      <c r="P88" s="72" t="s">
        <v>769</v>
      </c>
      <c r="Q88" s="72" t="s">
        <v>543</v>
      </c>
      <c r="R88" s="72" t="s">
        <v>423</v>
      </c>
      <c r="S88" s="72">
        <v>1</v>
      </c>
      <c r="T88" s="75" t="str">
        <f>VLOOKUP(S88&amp;" / "&amp;O88,'VALORACIÓN '!$C$39:$D$63,2,FALSE)</f>
        <v>Aceptable condicionado</v>
      </c>
      <c r="U88" s="76" t="str">
        <f>VLOOKUP("*"&amp;T88&amp;"*",'VALORACIÓN '!$O$3:$P$7,2,FALSE)</f>
        <v>BAJA</v>
      </c>
      <c r="V88" s="73" t="s">
        <v>340</v>
      </c>
      <c r="W88" s="72" t="s">
        <v>485</v>
      </c>
      <c r="X88" s="72" t="s">
        <v>317</v>
      </c>
    </row>
    <row r="89" spans="1:24" ht="178.5" x14ac:dyDescent="0.3">
      <c r="A89" s="98">
        <v>80</v>
      </c>
      <c r="B89" s="71" t="s">
        <v>491</v>
      </c>
      <c r="C89" s="72" t="s">
        <v>600</v>
      </c>
      <c r="D89" s="73" t="s">
        <v>496</v>
      </c>
      <c r="E89" s="73" t="s">
        <v>290</v>
      </c>
      <c r="F89" s="69" t="s">
        <v>505</v>
      </c>
      <c r="G89" s="70" t="str">
        <f>IF(H89=AAeIA!$B$2,AAeIA!$A$2,IF(H89=AAeIA!$B$3,AAeIA!$A$2,IF(H89=AAeIA!$B$4,AAeIA!$A$2,IF(H89=AAeIA!$B$5,AAeIA!$A$2,IF(H89=AAeIA!$B$6,AAeIA!$A$6,IF(H89=AAeIA!$B$7,AAeIA!$A$2,IF(H89=AAeIA!$B$8,AAeIA!$A$2,IF(H89=AAeIA!$B$9,AAeIA!$A$2,IF(H89=AAeIA!$B$10,AAeIA!$A$10,IF(H89=AAeIA!$B$11,AAeIA!$A$10,IF(H89=AAeIA!$B$12,AAeIA!$A$10,IF(H89=AAeIA!$B$13,AAeIA!$A$10,IF(H89=AAeIA!$B$14,AAeIA!$A$10,IF(H89=AAeIA!$B$15,AAeIA!$A$10,IF(H89=AAeIA!$B$16,AAeIA!$A$10,IF(H89=AAeIA!$B$17,AAeIA!$A$10,IF(H89=AAeIA!$B$18,AAeIA!$A$10,IF(H89=AAeIA!$B$19,AAeIA!$A$10,IF(H89=AAeIA!$B$20,AAeIA!$A$10,IF(H89=AAeIA!$B$21,AAeIA!$A$10,IF(H89=AAeIA!$B$22,AAeIA!$A$10,IF(H89=AAeIA!$B$23,AAeIA!$A$10,IF(H89=AAeIA!$B$24,AAeIA!$A$24,IF(H89=AAeIA!$B$25,AAeIA!$A$24,IF(H89=AAeIA!$B$26,AAeIA!$A$24,IF(H89=AAeIA!$B$27,AAeIA!$A$24,IF(H89=AAeIA!$B$28,AAeIA!$A$24,IF(H89=AAeIA!$B$29,AAeIA!$A$24,IF(H89=AAeIA!$B$30,AAeIA!$A$24,IF(H89=AAeIA!$B$31,AAeIA!$A$31,IF(H89=AAeIA!$B$32,AAeIA!$A$31,IF(H89=AAeIA!$B$33,AAeIA!$A$31,IF(H89=AAeIA!$B$34,AAeIA!$A$31,IF(H89=AAeIA!$B$35,AAeIA!$A$31,IF(H89=AAeIA!$B$36,AAeIA!$A$31,IF(H89=AAeIA!$B$37,AAeIA!$A$31,IF(H89=AAeIA!$B$38,AAeIA!$A$31,IF(H89=AAeIA!$B$39,AAeIA!$A$31,IF(H89=AAeIA!$B$40,AAeIA!$A$40,IF(H89=AAeIA!$B$41,AAeIA!$A$40,IF(H89=AAeIA!$B$42,AAeIA!$A$42,IF(H89=AAeIA!$B$43,AAeIA!$A$43,IF(H89=AAeIA!$B$44,AAeIA!$A$43,IF(H89=AAeIA!$B$45,AAeIA!$A$43,0))))))))))))))))))))))))))))))))))))))))))))</f>
        <v>USO DE RECURSOS</v>
      </c>
      <c r="H89" s="69" t="s">
        <v>53</v>
      </c>
      <c r="I89" s="69" t="str">
        <f>VLOOKUP("*"&amp;H89&amp;"*",AAeIA!$B$1:$D$45,2,FALSE)</f>
        <v>Negativo</v>
      </c>
      <c r="J89" s="79" t="s">
        <v>637</v>
      </c>
      <c r="K89" s="73" t="s">
        <v>336</v>
      </c>
      <c r="L89" s="69" t="str">
        <f>VLOOKUP("*"&amp;H89&amp;"*",AAeIA!$B$1:$D$45,3,FALSE)</f>
        <v>Afectación_del_suelo,_afectación_del_agua_o_afectación_al_personal</v>
      </c>
      <c r="M89" s="74">
        <v>4</v>
      </c>
      <c r="N89" s="74">
        <v>4</v>
      </c>
      <c r="O89" s="75" t="str">
        <f>VLOOKUP(M89&amp;" - "&amp;N89,'VALORACIÓN '!$C$4:$D$28,2,FALSE)</f>
        <v>Muy Alto Inaceptable</v>
      </c>
      <c r="P89" s="72" t="s">
        <v>644</v>
      </c>
      <c r="Q89" s="72" t="s">
        <v>534</v>
      </c>
      <c r="R89" s="72" t="s">
        <v>450</v>
      </c>
      <c r="S89" s="72">
        <v>3</v>
      </c>
      <c r="T89" s="75" t="str">
        <f>VLOOKUP(S89&amp;" / "&amp;O89,'VALORACIÓN '!$C$39:$D$63,2,FALSE)</f>
        <v>Alto no aceptable</v>
      </c>
      <c r="U89" s="76" t="str">
        <f>VLOOKUP("*"&amp;T89&amp;"*",'VALORACIÓN '!$O$3:$P$7,2,FALSE)</f>
        <v xml:space="preserve">MEDIA </v>
      </c>
      <c r="V89" s="73" t="s">
        <v>347</v>
      </c>
      <c r="W89" s="72" t="s">
        <v>697</v>
      </c>
      <c r="X89" s="72" t="s">
        <v>342</v>
      </c>
    </row>
    <row r="90" spans="1:24" ht="236.25" x14ac:dyDescent="0.3">
      <c r="A90" s="98">
        <v>81</v>
      </c>
      <c r="B90" s="71" t="s">
        <v>491</v>
      </c>
      <c r="C90" s="72" t="s">
        <v>600</v>
      </c>
      <c r="D90" s="73" t="s">
        <v>496</v>
      </c>
      <c r="E90" s="73" t="s">
        <v>498</v>
      </c>
      <c r="F90" s="69" t="s">
        <v>505</v>
      </c>
      <c r="G90" s="70" t="str">
        <f>IF(H90=AAeIA!$B$2,AAeIA!$A$2,IF(H90=AAeIA!$B$3,AAeIA!$A$2,IF(H90=AAeIA!$B$4,AAeIA!$A$2,IF(H90=AAeIA!$B$5,AAeIA!$A$2,IF(H90=AAeIA!$B$6,AAeIA!$A$6,IF(H90=AAeIA!$B$7,AAeIA!$A$2,IF(H90=AAeIA!$B$8,AAeIA!$A$2,IF(H90=AAeIA!$B$9,AAeIA!$A$2,IF(H90=AAeIA!$B$10,AAeIA!$A$10,IF(H90=AAeIA!$B$11,AAeIA!$A$10,IF(H90=AAeIA!$B$12,AAeIA!$A$10,IF(H90=AAeIA!$B$13,AAeIA!$A$10,IF(H90=AAeIA!$B$14,AAeIA!$A$10,IF(H90=AAeIA!$B$15,AAeIA!$A$10,IF(H90=AAeIA!$B$16,AAeIA!$A$10,IF(H90=AAeIA!$B$17,AAeIA!$A$10,IF(H90=AAeIA!$B$18,AAeIA!$A$10,IF(H90=AAeIA!$B$19,AAeIA!$A$10,IF(H90=AAeIA!$B$20,AAeIA!$A$10,IF(H90=AAeIA!$B$21,AAeIA!$A$10,IF(H90=AAeIA!$B$22,AAeIA!$A$10,IF(H90=AAeIA!$B$23,AAeIA!$A$10,IF(H90=AAeIA!$B$24,AAeIA!$A$24,IF(H90=AAeIA!$B$25,AAeIA!$A$24,IF(H90=AAeIA!$B$26,AAeIA!$A$24,IF(H90=AAeIA!$B$27,AAeIA!$A$24,IF(H90=AAeIA!$B$28,AAeIA!$A$24,IF(H90=AAeIA!$B$29,AAeIA!$A$24,IF(H90=AAeIA!$B$30,AAeIA!$A$24,IF(H90=AAeIA!$B$31,AAeIA!$A$31,IF(H90=AAeIA!$B$32,AAeIA!$A$31,IF(H90=AAeIA!$B$33,AAeIA!$A$31,IF(H90=AAeIA!$B$34,AAeIA!$A$31,IF(H90=AAeIA!$B$35,AAeIA!$A$31,IF(H90=AAeIA!$B$36,AAeIA!$A$31,IF(H90=AAeIA!$B$37,AAeIA!$A$31,IF(H90=AAeIA!$B$38,AAeIA!$A$31,IF(H90=AAeIA!$B$39,AAeIA!$A$31,IF(H90=AAeIA!$B$40,AAeIA!$A$40,IF(H90=AAeIA!$B$41,AAeIA!$A$40,IF(H90=AAeIA!$B$42,AAeIA!$A$42,IF(H90=AAeIA!$B$43,AAeIA!$A$43,IF(H90=AAeIA!$B$44,AAeIA!$A$43,IF(H90=AAeIA!$B$45,AAeIA!$A$43,0))))))))))))))))))))))))))))))))))))))))))))</f>
        <v>SUELO</v>
      </c>
      <c r="H90" s="69" t="s">
        <v>59</v>
      </c>
      <c r="I90" s="69" t="str">
        <f>VLOOKUP("*"&amp;H90&amp;"*",AAeIA!$B$1:$D$45,2,FALSE)</f>
        <v>Positivo</v>
      </c>
      <c r="J90" s="72" t="s">
        <v>476</v>
      </c>
      <c r="K90" s="73" t="s">
        <v>336</v>
      </c>
      <c r="L90" s="69" t="str">
        <f>VLOOKUP("*"&amp;H90&amp;"*",AAeIA!$B$1:$D$45,3,FALSE)</f>
        <v>Disminución_de_residuos_a_tratar</v>
      </c>
      <c r="M90" s="74">
        <v>2</v>
      </c>
      <c r="N90" s="74">
        <v>2</v>
      </c>
      <c r="O90" s="75" t="str">
        <f>VLOOKUP(M90&amp;" - "&amp;N90,'VALORACIÓN '!$C$4:$D$28,2,FALSE)</f>
        <v>Mínimo Aceptable</v>
      </c>
      <c r="P90" s="72" t="s">
        <v>477</v>
      </c>
      <c r="Q90" s="72" t="s">
        <v>533</v>
      </c>
      <c r="R90" s="72" t="s">
        <v>462</v>
      </c>
      <c r="S90" s="72">
        <v>2</v>
      </c>
      <c r="T90" s="75" t="str">
        <f>VLOOKUP(S90&amp;" / "&amp;O90,'VALORACIÓN '!$C$39:$D$63,2,FALSE)</f>
        <v>Admisible</v>
      </c>
      <c r="U90" s="76" t="str">
        <f>VLOOKUP("*"&amp;T90&amp;"*",'VALORACIÓN '!$O$3:$P$7,2,FALSE)</f>
        <v>BAJA</v>
      </c>
      <c r="V90" s="73" t="s">
        <v>340</v>
      </c>
      <c r="W90" s="72" t="s">
        <v>396</v>
      </c>
      <c r="X90" s="72" t="s">
        <v>317</v>
      </c>
    </row>
    <row r="91" spans="1:24" ht="184.5" x14ac:dyDescent="0.3">
      <c r="A91" s="98">
        <v>82</v>
      </c>
      <c r="B91" s="71" t="s">
        <v>491</v>
      </c>
      <c r="C91" s="72" t="s">
        <v>600</v>
      </c>
      <c r="D91" s="73" t="s">
        <v>496</v>
      </c>
      <c r="E91" s="73" t="s">
        <v>498</v>
      </c>
      <c r="F91" s="69" t="s">
        <v>505</v>
      </c>
      <c r="G91" s="70" t="s">
        <v>647</v>
      </c>
      <c r="H91" s="69" t="s">
        <v>87</v>
      </c>
      <c r="I91" s="69" t="str">
        <f>VLOOKUP("*"&amp;H91&amp;"*",AAeIA!$B$1:$D$45,2,FALSE)</f>
        <v>Negativo</v>
      </c>
      <c r="J91" s="72" t="s">
        <v>784</v>
      </c>
      <c r="K91" s="73" t="s">
        <v>336</v>
      </c>
      <c r="L91" s="69" t="str">
        <f>VLOOKUP("*"&amp;H91&amp;"*",AAeIA!$B$1:$D$45,3,FALSE)</f>
        <v>Contaminación_de_suelo_y/o_agua</v>
      </c>
      <c r="M91" s="74">
        <v>5</v>
      </c>
      <c r="N91" s="74">
        <v>5</v>
      </c>
      <c r="O91" s="75" t="str">
        <f>VLOOKUP(M91&amp;" - "&amp;N91,'VALORACIÓN '!$C$4:$D$28,2,FALSE)</f>
        <v>Muy Alto Inaceptable</v>
      </c>
      <c r="P91" s="72"/>
      <c r="Q91" s="72" t="s">
        <v>853</v>
      </c>
      <c r="R91" s="72" t="s">
        <v>795</v>
      </c>
      <c r="S91" s="72">
        <v>3</v>
      </c>
      <c r="T91" s="75" t="str">
        <f>VLOOKUP(S91&amp;" / "&amp;O91,'VALORACIÓN '!$C$39:$D$63,2,FALSE)</f>
        <v>Alto no aceptable</v>
      </c>
      <c r="U91" s="76" t="str">
        <f>VLOOKUP("*"&amp;T91&amp;"*",'VALORACIÓN '!$O$3:$P$7,2,FALSE)</f>
        <v xml:space="preserve">MEDIA </v>
      </c>
      <c r="V91" s="73" t="s">
        <v>340</v>
      </c>
      <c r="W91" s="72" t="s">
        <v>487</v>
      </c>
      <c r="X91" s="72" t="s">
        <v>320</v>
      </c>
    </row>
    <row r="92" spans="1:24" ht="262.5" x14ac:dyDescent="0.3">
      <c r="A92" s="98">
        <v>83</v>
      </c>
      <c r="B92" s="71" t="s">
        <v>491</v>
      </c>
      <c r="C92" s="72" t="s">
        <v>601</v>
      </c>
      <c r="D92" s="73" t="s">
        <v>496</v>
      </c>
      <c r="E92" s="73" t="s">
        <v>498</v>
      </c>
      <c r="F92" s="69" t="s">
        <v>506</v>
      </c>
      <c r="G92" s="70" t="str">
        <f>IF(H92=AAeIA!$B$2,AAeIA!$A$2,IF(H92=AAeIA!$B$3,AAeIA!$A$2,IF(H92=AAeIA!$B$4,AAeIA!$A$2,IF(H92=AAeIA!$B$5,AAeIA!$A$2,IF(H92=AAeIA!$B$6,AAeIA!$A$6,IF(H92=AAeIA!$B$7,AAeIA!$A$2,IF(H92=AAeIA!$B$8,AAeIA!$A$2,IF(H92=AAeIA!$B$9,AAeIA!$A$2,IF(H92=AAeIA!$B$10,AAeIA!$A$10,IF(H92=AAeIA!$B$11,AAeIA!$A$10,IF(H92=AAeIA!$B$12,AAeIA!$A$10,IF(H92=AAeIA!$B$13,AAeIA!$A$10,IF(H92=AAeIA!$B$14,AAeIA!$A$10,IF(H92=AAeIA!$B$15,AAeIA!$A$10,IF(H92=AAeIA!$B$16,AAeIA!$A$10,IF(H92=AAeIA!$B$17,AAeIA!$A$10,IF(H92=AAeIA!$B$18,AAeIA!$A$10,IF(H92=AAeIA!$B$19,AAeIA!$A$10,IF(H92=AAeIA!$B$20,AAeIA!$A$10,IF(H92=AAeIA!$B$21,AAeIA!$A$10,IF(H92=AAeIA!$B$22,AAeIA!$A$10,IF(H92=AAeIA!$B$23,AAeIA!$A$10,IF(H92=AAeIA!$B$24,AAeIA!$A$24,IF(H92=AAeIA!$B$25,AAeIA!$A$24,IF(H92=AAeIA!$B$26,AAeIA!$A$24,IF(H92=AAeIA!$B$27,AAeIA!$A$24,IF(H92=AAeIA!$B$28,AAeIA!$A$24,IF(H92=AAeIA!$B$29,AAeIA!$A$24,IF(H92=AAeIA!$B$30,AAeIA!$A$24,IF(H92=AAeIA!$B$31,AAeIA!$A$31,IF(H92=AAeIA!$B$32,AAeIA!$A$31,IF(H92=AAeIA!$B$33,AAeIA!$A$31,IF(H92=AAeIA!$B$34,AAeIA!$A$31,IF(H92=AAeIA!$B$35,AAeIA!$A$31,IF(H92=AAeIA!$B$36,AAeIA!$A$31,IF(H92=AAeIA!$B$37,AAeIA!$A$31,IF(H92=AAeIA!$B$38,AAeIA!$A$31,IF(H92=AAeIA!$B$39,AAeIA!$A$31,IF(H92=AAeIA!$B$40,AAeIA!$A$40,IF(H92=AAeIA!$B$41,AAeIA!$A$40,IF(H92=AAeIA!$B$42,AAeIA!$A$42,IF(H92=AAeIA!$B$43,AAeIA!$A$43,IF(H92=AAeIA!$B$44,AAeIA!$A$43,IF(H92=AAeIA!$B$45,AAeIA!$A$43,0))))))))))))))))))))))))))))))))))))))))))))</f>
        <v>SUELO</v>
      </c>
      <c r="H92" s="69" t="s">
        <v>64</v>
      </c>
      <c r="I92" s="69" t="str">
        <f>VLOOKUP("*"&amp;H92&amp;"*",AAeIA!$B$1:$D$45,2,FALSE)</f>
        <v>Negativo</v>
      </c>
      <c r="J92" s="72" t="s">
        <v>829</v>
      </c>
      <c r="K92" s="73" t="s">
        <v>336</v>
      </c>
      <c r="L92" s="69" t="str">
        <f>VLOOKUP("*"&amp;H92&amp;"*",AAeIA!$B$1:$D$45,3,FALSE)</f>
        <v>Contaminación_del_Agua_y/o_el_suelo_y/o_el_aire,_Daño_a_las_personas</v>
      </c>
      <c r="M92" s="74">
        <v>3</v>
      </c>
      <c r="N92" s="74">
        <v>4</v>
      </c>
      <c r="O92" s="75" t="str">
        <f>VLOOKUP(M92&amp;" - "&amp;N92,'VALORACIÓN '!$C$4:$D$28,2,FALSE)</f>
        <v>Alto No Aceptable</v>
      </c>
      <c r="P92" s="72" t="s">
        <v>378</v>
      </c>
      <c r="Q92" s="72" t="s">
        <v>533</v>
      </c>
      <c r="R92" s="72" t="s">
        <v>381</v>
      </c>
      <c r="S92" s="72">
        <v>1</v>
      </c>
      <c r="T92" s="75" t="str">
        <f>VLOOKUP(S92&amp;" / "&amp;O92,'VALORACIÓN '!$C$39:$D$63,2,FALSE)</f>
        <v>Admisible</v>
      </c>
      <c r="U92" s="76" t="str">
        <f>VLOOKUP("*"&amp;T92&amp;"*",'VALORACIÓN '!$O$3:$P$7,2,FALSE)</f>
        <v>BAJA</v>
      </c>
      <c r="V92" s="73"/>
      <c r="W92" s="72" t="s">
        <v>827</v>
      </c>
      <c r="X92" s="72" t="s">
        <v>317</v>
      </c>
    </row>
    <row r="93" spans="1:24" ht="178.5" x14ac:dyDescent="0.3">
      <c r="A93" s="98">
        <v>84</v>
      </c>
      <c r="B93" s="71" t="s">
        <v>491</v>
      </c>
      <c r="C93" s="72" t="s">
        <v>601</v>
      </c>
      <c r="D93" s="73" t="s">
        <v>496</v>
      </c>
      <c r="E93" s="73" t="s">
        <v>498</v>
      </c>
      <c r="F93" s="69" t="s">
        <v>506</v>
      </c>
      <c r="G93" s="70" t="str">
        <f>IF(H93=AAeIA!$B$2,AAeIA!$A$2,IF(H93=AAeIA!$B$3,AAeIA!$A$2,IF(H93=AAeIA!$B$4,AAeIA!$A$2,IF(H93=AAeIA!$B$5,AAeIA!$A$2,IF(H93=AAeIA!$B$6,AAeIA!$A$6,IF(H93=AAeIA!$B$7,AAeIA!$A$2,IF(H93=AAeIA!$B$8,AAeIA!$A$2,IF(H93=AAeIA!$B$9,AAeIA!$A$2,IF(H93=AAeIA!$B$10,AAeIA!$A$10,IF(H93=AAeIA!$B$11,AAeIA!$A$10,IF(H93=AAeIA!$B$12,AAeIA!$A$10,IF(H93=AAeIA!$B$13,AAeIA!$A$10,IF(H93=AAeIA!$B$14,AAeIA!$A$10,IF(H93=AAeIA!$B$15,AAeIA!$A$10,IF(H93=AAeIA!$B$16,AAeIA!$A$10,IF(H93=AAeIA!$B$17,AAeIA!$A$10,IF(H93=AAeIA!$B$18,AAeIA!$A$10,IF(H93=AAeIA!$B$19,AAeIA!$A$10,IF(H93=AAeIA!$B$20,AAeIA!$A$10,IF(H93=AAeIA!$B$21,AAeIA!$A$10,IF(H93=AAeIA!$B$22,AAeIA!$A$10,IF(H93=AAeIA!$B$23,AAeIA!$A$10,IF(H93=AAeIA!$B$24,AAeIA!$A$24,IF(H93=AAeIA!$B$25,AAeIA!$A$24,IF(H93=AAeIA!$B$26,AAeIA!$A$24,IF(H93=AAeIA!$B$27,AAeIA!$A$24,IF(H93=AAeIA!$B$28,AAeIA!$A$24,IF(H93=AAeIA!$B$29,AAeIA!$A$24,IF(H93=AAeIA!$B$30,AAeIA!$A$24,IF(H93=AAeIA!$B$31,AAeIA!$A$31,IF(H93=AAeIA!$B$32,AAeIA!$A$31,IF(H93=AAeIA!$B$33,AAeIA!$A$31,IF(H93=AAeIA!$B$34,AAeIA!$A$31,IF(H93=AAeIA!$B$35,AAeIA!$A$31,IF(H93=AAeIA!$B$36,AAeIA!$A$31,IF(H93=AAeIA!$B$37,AAeIA!$A$31,IF(H93=AAeIA!$B$38,AAeIA!$A$31,IF(H93=AAeIA!$B$39,AAeIA!$A$31,IF(H93=AAeIA!$B$40,AAeIA!$A$40,IF(H93=AAeIA!$B$41,AAeIA!$A$40,IF(H93=AAeIA!$B$42,AAeIA!$A$42,IF(H93=AAeIA!$B$43,AAeIA!$A$43,IF(H93=AAeIA!$B$44,AAeIA!$A$43,IF(H93=AAeIA!$B$45,AAeIA!$A$43,0))))))))))))))))))))))))))))))))))))))))))))</f>
        <v>USO DE RECURSOS</v>
      </c>
      <c r="H93" s="69" t="s">
        <v>46</v>
      </c>
      <c r="I93" s="69" t="str">
        <f>VLOOKUP("*"&amp;H93&amp;"*",AAeIA!$B$1:$D$45,2,FALSE)</f>
        <v>Negativo</v>
      </c>
      <c r="J93" s="72" t="s">
        <v>735</v>
      </c>
      <c r="K93" s="73" t="s">
        <v>336</v>
      </c>
      <c r="L93" s="69" t="str">
        <f>VLOOKUP("*"&amp;H93&amp;"*",AAeIA!$B$1:$D$45,3,FALSE)</f>
        <v>Agotamiento_de_recursos_naturales</v>
      </c>
      <c r="M93" s="74">
        <v>5</v>
      </c>
      <c r="N93" s="74">
        <v>4</v>
      </c>
      <c r="O93" s="75" t="str">
        <f>VLOOKUP(M93&amp;" - "&amp;N93,'VALORACIÓN '!$C$4:$D$28,2,FALSE)</f>
        <v>Muy Alto Inaceptable</v>
      </c>
      <c r="P93" s="72" t="s">
        <v>387</v>
      </c>
      <c r="Q93" s="72" t="s">
        <v>544</v>
      </c>
      <c r="R93" s="72" t="s">
        <v>388</v>
      </c>
      <c r="S93" s="72">
        <v>3</v>
      </c>
      <c r="T93" s="75" t="str">
        <f>VLOOKUP(S93&amp;" / "&amp;O93,'VALORACIÓN '!$C$39:$D$63,2,FALSE)</f>
        <v>Alto no aceptable</v>
      </c>
      <c r="U93" s="76" t="str">
        <f>VLOOKUP("*"&amp;T93&amp;"*",'VALORACIÓN '!$O$3:$P$7,2,FALSE)</f>
        <v xml:space="preserve">MEDIA </v>
      </c>
      <c r="V93" s="73" t="s">
        <v>340</v>
      </c>
      <c r="W93" s="72" t="s">
        <v>389</v>
      </c>
      <c r="X93" s="72" t="s">
        <v>320</v>
      </c>
    </row>
    <row r="94" spans="1:24" ht="189" customHeight="1" x14ac:dyDescent="0.3">
      <c r="A94" s="98">
        <v>85</v>
      </c>
      <c r="B94" s="71" t="s">
        <v>491</v>
      </c>
      <c r="C94" s="72" t="s">
        <v>601</v>
      </c>
      <c r="D94" s="73" t="s">
        <v>496</v>
      </c>
      <c r="E94" s="73" t="s">
        <v>498</v>
      </c>
      <c r="F94" s="69" t="s">
        <v>506</v>
      </c>
      <c r="G94" s="70" t="str">
        <f>IF(H94=AAeIA!$B$2,AAeIA!$A$2,IF(H94=AAeIA!$B$3,AAeIA!$A$2,IF(H94=AAeIA!$B$4,AAeIA!$A$2,IF(H94=AAeIA!$B$5,AAeIA!$A$2,IF(H94=AAeIA!$B$6,AAeIA!$A$6,IF(H94=AAeIA!$B$7,AAeIA!$A$2,IF(H94=AAeIA!$B$8,AAeIA!$A$2,IF(H94=AAeIA!$B$9,AAeIA!$A$2,IF(H94=AAeIA!$B$10,AAeIA!$A$10,IF(H94=AAeIA!$B$11,AAeIA!$A$10,IF(H94=AAeIA!$B$12,AAeIA!$A$10,IF(H94=AAeIA!$B$13,AAeIA!$A$10,IF(H94=AAeIA!$B$14,AAeIA!$A$10,IF(H94=AAeIA!$B$15,AAeIA!$A$10,IF(H94=AAeIA!$B$16,AAeIA!$A$10,IF(H94=AAeIA!$B$17,AAeIA!$A$10,IF(H94=AAeIA!$B$18,AAeIA!$A$10,IF(H94=AAeIA!$B$19,AAeIA!$A$10,IF(H94=AAeIA!$B$20,AAeIA!$A$10,IF(H94=AAeIA!$B$21,AAeIA!$A$10,IF(H94=AAeIA!$B$22,AAeIA!$A$10,IF(H94=AAeIA!$B$23,AAeIA!$A$10,IF(H94=AAeIA!$B$24,AAeIA!$A$24,IF(H94=AAeIA!$B$25,AAeIA!$A$24,IF(H94=AAeIA!$B$26,AAeIA!$A$24,IF(H94=AAeIA!$B$27,AAeIA!$A$24,IF(H94=AAeIA!$B$28,AAeIA!$A$24,IF(H94=AAeIA!$B$29,AAeIA!$A$24,IF(H94=AAeIA!$B$30,AAeIA!$A$24,IF(H94=AAeIA!$B$31,AAeIA!$A$31,IF(H94=AAeIA!$B$32,AAeIA!$A$31,IF(H94=AAeIA!$B$33,AAeIA!$A$31,IF(H94=AAeIA!$B$34,AAeIA!$A$31,IF(H94=AAeIA!$B$35,AAeIA!$A$31,IF(H94=AAeIA!$B$36,AAeIA!$A$31,IF(H94=AAeIA!$B$37,AAeIA!$A$31,IF(H94=AAeIA!$B$38,AAeIA!$A$31,IF(H94=AAeIA!$B$39,AAeIA!$A$31,IF(H94=AAeIA!$B$40,AAeIA!$A$40,IF(H94=AAeIA!$B$41,AAeIA!$A$40,IF(H94=AAeIA!$B$42,AAeIA!$A$42,IF(H94=AAeIA!$B$43,AAeIA!$A$43,IF(H94=AAeIA!$B$44,AAeIA!$A$43,IF(H94=AAeIA!$B$45,AAeIA!$A$43,0))))))))))))))))))))))))))))))))))))))))))))</f>
        <v>USO DE RECURSOS</v>
      </c>
      <c r="H94" s="69" t="s">
        <v>49</v>
      </c>
      <c r="I94" s="69" t="str">
        <f>VLOOKUP("*"&amp;H94&amp;"*",AAeIA!$B$1:$D$45,2,FALSE)</f>
        <v>Negativo</v>
      </c>
      <c r="J94" s="72" t="s">
        <v>473</v>
      </c>
      <c r="K94" s="73" t="s">
        <v>336</v>
      </c>
      <c r="L94" s="69" t="str">
        <f>VLOOKUP("*"&amp;H94&amp;"*",AAeIA!$B$1:$D$45,3,FALSE)</f>
        <v>Agotamiento_de_recursos_naturales</v>
      </c>
      <c r="M94" s="74">
        <v>4</v>
      </c>
      <c r="N94" s="74">
        <v>3</v>
      </c>
      <c r="O94" s="75" t="str">
        <f>VLOOKUP(M94&amp;" - "&amp;N94,'VALORACIÓN '!$C$4:$D$28,2,FALSE)</f>
        <v>Alto No Aceptable</v>
      </c>
      <c r="P94" s="72"/>
      <c r="Q94" s="72" t="s">
        <v>545</v>
      </c>
      <c r="R94" s="72" t="s">
        <v>374</v>
      </c>
      <c r="S94" s="72">
        <v>2</v>
      </c>
      <c r="T94" s="75" t="str">
        <f>VLOOKUP(S94&amp;" / "&amp;O94,'VALORACIÓN '!$C$39:$D$63,2,FALSE)</f>
        <v>Aceptable condicionado</v>
      </c>
      <c r="U94" s="76" t="str">
        <f>VLOOKUP("*"&amp;T94&amp;"*",'VALORACIÓN '!$O$3:$P$7,2,FALSE)</f>
        <v>BAJA</v>
      </c>
      <c r="V94" s="73" t="s">
        <v>347</v>
      </c>
      <c r="W94" s="72" t="s">
        <v>474</v>
      </c>
      <c r="X94" s="72" t="s">
        <v>318</v>
      </c>
    </row>
    <row r="95" spans="1:24" ht="154.5" x14ac:dyDescent="0.3">
      <c r="A95" s="98">
        <v>86</v>
      </c>
      <c r="B95" s="71" t="s">
        <v>491</v>
      </c>
      <c r="C95" s="72" t="s">
        <v>601</v>
      </c>
      <c r="D95" s="73" t="s">
        <v>496</v>
      </c>
      <c r="E95" s="73" t="s">
        <v>498</v>
      </c>
      <c r="F95" s="69" t="s">
        <v>506</v>
      </c>
      <c r="G95" s="70" t="str">
        <f>IF(H95=AAeIA!$B$2,AAeIA!$A$2,IF(H95=AAeIA!$B$3,AAeIA!$A$2,IF(H95=AAeIA!$B$4,AAeIA!$A$2,IF(H95=AAeIA!$B$5,AAeIA!$A$2,IF(H95=AAeIA!$B$6,AAeIA!$A$6,IF(H95=AAeIA!$B$7,AAeIA!$A$2,IF(H95=AAeIA!$B$8,AAeIA!$A$2,IF(H95=AAeIA!$B$9,AAeIA!$A$2,IF(H95=AAeIA!$B$10,AAeIA!$A$10,IF(H95=AAeIA!$B$11,AAeIA!$A$10,IF(H95=AAeIA!$B$12,AAeIA!$A$10,IF(H95=AAeIA!$B$13,AAeIA!$A$10,IF(H95=AAeIA!$B$14,AAeIA!$A$10,IF(H95=AAeIA!$B$15,AAeIA!$A$10,IF(H95=AAeIA!$B$16,AAeIA!$A$10,IF(H95=AAeIA!$B$17,AAeIA!$A$10,IF(H95=AAeIA!$B$18,AAeIA!$A$10,IF(H95=AAeIA!$B$19,AAeIA!$A$10,IF(H95=AAeIA!$B$20,AAeIA!$A$10,IF(H95=AAeIA!$B$21,AAeIA!$A$10,IF(H95=AAeIA!$B$22,AAeIA!$A$10,IF(H95=AAeIA!$B$23,AAeIA!$A$10,IF(H95=AAeIA!$B$24,AAeIA!$A$24,IF(H95=AAeIA!$B$25,AAeIA!$A$24,IF(H95=AAeIA!$B$26,AAeIA!$A$24,IF(H95=AAeIA!$B$27,AAeIA!$A$24,IF(H95=AAeIA!$B$28,AAeIA!$A$24,IF(H95=AAeIA!$B$29,AAeIA!$A$24,IF(H95=AAeIA!$B$30,AAeIA!$A$24,IF(H95=AAeIA!$B$31,AAeIA!$A$31,IF(H95=AAeIA!$B$32,AAeIA!$A$31,IF(H95=AAeIA!$B$33,AAeIA!$A$31,IF(H95=AAeIA!$B$34,AAeIA!$A$31,IF(H95=AAeIA!$B$35,AAeIA!$A$31,IF(H95=AAeIA!$B$36,AAeIA!$A$31,IF(H95=AAeIA!$B$37,AAeIA!$A$31,IF(H95=AAeIA!$B$38,AAeIA!$A$31,IF(H95=AAeIA!$B$39,AAeIA!$A$31,IF(H95=AAeIA!$B$40,AAeIA!$A$40,IF(H95=AAeIA!$B$41,AAeIA!$A$40,IF(H95=AAeIA!$B$42,AAeIA!$A$42,IF(H95=AAeIA!$B$43,AAeIA!$A$43,IF(H95=AAeIA!$B$44,AAeIA!$A$43,IF(H95=AAeIA!$B$45,AAeIA!$A$43,0))))))))))))))))))))))))))))))))))))))))))))</f>
        <v>USO DE RECURSOS</v>
      </c>
      <c r="H95" s="69" t="s">
        <v>51</v>
      </c>
      <c r="I95" s="69" t="str">
        <f>VLOOKUP("*"&amp;H95&amp;"*",AAeIA!$B$1:$D$45,2,FALSE)</f>
        <v>Negativo</v>
      </c>
      <c r="J95" s="72" t="s">
        <v>675</v>
      </c>
      <c r="K95" s="73" t="s">
        <v>336</v>
      </c>
      <c r="L95" s="69" t="str">
        <f>VLOOKUP("*"&amp;H95&amp;"*",AAeIA!$B$1:$D$45,3,FALSE)</f>
        <v>Agotamiento_de_recursos_naturales</v>
      </c>
      <c r="M95" s="74">
        <v>4</v>
      </c>
      <c r="N95" s="74">
        <v>4</v>
      </c>
      <c r="O95" s="75" t="str">
        <f>VLOOKUP(M95&amp;" - "&amp;N95,'VALORACIÓN '!$C$4:$D$28,2,FALSE)</f>
        <v>Muy Alto Inaceptable</v>
      </c>
      <c r="P95" s="72" t="s">
        <v>683</v>
      </c>
      <c r="Q95" s="72" t="s">
        <v>536</v>
      </c>
      <c r="R95" s="72" t="s">
        <v>393</v>
      </c>
      <c r="S95" s="72">
        <v>3</v>
      </c>
      <c r="T95" s="75" t="str">
        <f>VLOOKUP(S95&amp;" / "&amp;O95,'VALORACIÓN '!$C$39:$D$63,2,FALSE)</f>
        <v>Alto no aceptable</v>
      </c>
      <c r="U95" s="76" t="str">
        <f>VLOOKUP("*"&amp;T95&amp;"*",'VALORACIÓN '!$O$3:$P$7,2,FALSE)</f>
        <v xml:space="preserve">MEDIA </v>
      </c>
      <c r="V95" s="73" t="s">
        <v>340</v>
      </c>
      <c r="W95" s="72" t="s">
        <v>695</v>
      </c>
      <c r="X95" s="72" t="s">
        <v>319</v>
      </c>
    </row>
    <row r="96" spans="1:24" ht="178.5" customHeight="1" x14ac:dyDescent="0.3">
      <c r="A96" s="98">
        <v>87</v>
      </c>
      <c r="B96" s="71" t="s">
        <v>491</v>
      </c>
      <c r="C96" s="72" t="s">
        <v>601</v>
      </c>
      <c r="D96" s="73" t="s">
        <v>496</v>
      </c>
      <c r="E96" s="73" t="s">
        <v>290</v>
      </c>
      <c r="F96" s="69" t="s">
        <v>506</v>
      </c>
      <c r="G96" s="70" t="str">
        <f>IF(H96=AAeIA!$B$2,AAeIA!$A$2,IF(H96=AAeIA!$B$3,AAeIA!$A$2,IF(H96=AAeIA!$B$4,AAeIA!$A$2,IF(H96=AAeIA!$B$5,AAeIA!$A$2,IF(H96=AAeIA!$B$6,AAeIA!$A$6,IF(H96=AAeIA!$B$7,AAeIA!$A$2,IF(H96=AAeIA!$B$8,AAeIA!$A$2,IF(H96=AAeIA!$B$9,AAeIA!$A$2,IF(H96=AAeIA!$B$10,AAeIA!$A$10,IF(H96=AAeIA!$B$11,AAeIA!$A$10,IF(H96=AAeIA!$B$12,AAeIA!$A$10,IF(H96=AAeIA!$B$13,AAeIA!$A$10,IF(H96=AAeIA!$B$14,AAeIA!$A$10,IF(H96=AAeIA!$B$15,AAeIA!$A$10,IF(H96=AAeIA!$B$16,AAeIA!$A$10,IF(H96=AAeIA!$B$17,AAeIA!$A$10,IF(H96=AAeIA!$B$18,AAeIA!$A$10,IF(H96=AAeIA!$B$19,AAeIA!$A$10,IF(H96=AAeIA!$B$20,AAeIA!$A$10,IF(H96=AAeIA!$B$21,AAeIA!$A$10,IF(H96=AAeIA!$B$22,AAeIA!$A$10,IF(H96=AAeIA!$B$23,AAeIA!$A$10,IF(H96=AAeIA!$B$24,AAeIA!$A$24,IF(H96=AAeIA!$B$25,AAeIA!$A$24,IF(H96=AAeIA!$B$26,AAeIA!$A$24,IF(H96=AAeIA!$B$27,AAeIA!$A$24,IF(H96=AAeIA!$B$28,AAeIA!$A$24,IF(H96=AAeIA!$B$29,AAeIA!$A$24,IF(H96=AAeIA!$B$30,AAeIA!$A$24,IF(H96=AAeIA!$B$31,AAeIA!$A$31,IF(H96=AAeIA!$B$32,AAeIA!$A$31,IF(H96=AAeIA!$B$33,AAeIA!$A$31,IF(H96=AAeIA!$B$34,AAeIA!$A$31,IF(H96=AAeIA!$B$35,AAeIA!$A$31,IF(H96=AAeIA!$B$36,AAeIA!$A$31,IF(H96=AAeIA!$B$37,AAeIA!$A$31,IF(H96=AAeIA!$B$38,AAeIA!$A$31,IF(H96=AAeIA!$B$39,AAeIA!$A$31,IF(H96=AAeIA!$B$40,AAeIA!$A$40,IF(H96=AAeIA!$B$41,AAeIA!$A$40,IF(H96=AAeIA!$B$42,AAeIA!$A$42,IF(H96=AAeIA!$B$43,AAeIA!$A$43,IF(H96=AAeIA!$B$44,AAeIA!$A$43,IF(H96=AAeIA!$B$45,AAeIA!$A$43,0))))))))))))))))))))))))))))))))))))))))))))</f>
        <v>USO DE RECURSOS</v>
      </c>
      <c r="H96" s="69" t="s">
        <v>53</v>
      </c>
      <c r="I96" s="69" t="str">
        <f>VLOOKUP("*"&amp;H96&amp;"*",AAeIA!$B$1:$D$45,2,FALSE)</f>
        <v>Negativo</v>
      </c>
      <c r="J96" s="79" t="s">
        <v>637</v>
      </c>
      <c r="K96" s="73" t="s">
        <v>336</v>
      </c>
      <c r="L96" s="69" t="str">
        <f>VLOOKUP("*"&amp;H96&amp;"*",AAeIA!$B$1:$D$45,3,FALSE)</f>
        <v>Afectación_del_suelo,_afectación_del_agua_o_afectación_al_personal</v>
      </c>
      <c r="M96" s="74">
        <v>4</v>
      </c>
      <c r="N96" s="74">
        <v>4</v>
      </c>
      <c r="O96" s="75" t="str">
        <f>VLOOKUP(M96&amp;" - "&amp;N96,'VALORACIÓN '!$C$4:$D$28,2,FALSE)</f>
        <v>Muy Alto Inaceptable</v>
      </c>
      <c r="P96" s="72" t="s">
        <v>644</v>
      </c>
      <c r="Q96" s="72" t="s">
        <v>534</v>
      </c>
      <c r="R96" s="72" t="s">
        <v>450</v>
      </c>
      <c r="S96" s="72">
        <v>3</v>
      </c>
      <c r="T96" s="75" t="str">
        <f>VLOOKUP(S96&amp;" / "&amp;O96,'VALORACIÓN '!$C$39:$D$63,2,FALSE)</f>
        <v>Alto no aceptable</v>
      </c>
      <c r="U96" s="76" t="str">
        <f>VLOOKUP("*"&amp;T96&amp;"*",'VALORACIÓN '!$O$3:$P$7,2,FALSE)</f>
        <v xml:space="preserve">MEDIA </v>
      </c>
      <c r="V96" s="73" t="s">
        <v>347</v>
      </c>
      <c r="W96" s="72" t="s">
        <v>697</v>
      </c>
      <c r="X96" s="72" t="s">
        <v>342</v>
      </c>
    </row>
    <row r="97" spans="1:24" ht="261.75" customHeight="1" x14ac:dyDescent="0.3">
      <c r="A97" s="98">
        <v>88</v>
      </c>
      <c r="B97" s="71" t="s">
        <v>491</v>
      </c>
      <c r="C97" s="72" t="s">
        <v>601</v>
      </c>
      <c r="D97" s="73" t="s">
        <v>496</v>
      </c>
      <c r="E97" s="73" t="s">
        <v>498</v>
      </c>
      <c r="F97" s="69" t="s">
        <v>506</v>
      </c>
      <c r="G97" s="70" t="str">
        <f>IF(H97=AAeIA!$B$2,AAeIA!$A$2,IF(H97=AAeIA!$B$3,AAeIA!$A$2,IF(H97=AAeIA!$B$4,AAeIA!$A$2,IF(H97=AAeIA!$B$5,AAeIA!$A$2,IF(H97=AAeIA!$B$6,AAeIA!$A$6,IF(H97=AAeIA!$B$7,AAeIA!$A$2,IF(H97=AAeIA!$B$8,AAeIA!$A$2,IF(H97=AAeIA!$B$9,AAeIA!$A$2,IF(H97=AAeIA!$B$10,AAeIA!$A$10,IF(H97=AAeIA!$B$11,AAeIA!$A$10,IF(H97=AAeIA!$B$12,AAeIA!$A$10,IF(H97=AAeIA!$B$13,AAeIA!$A$10,IF(H97=AAeIA!$B$14,AAeIA!$A$10,IF(H97=AAeIA!$B$15,AAeIA!$A$10,IF(H97=AAeIA!$B$16,AAeIA!$A$10,IF(H97=AAeIA!$B$17,AAeIA!$A$10,IF(H97=AAeIA!$B$18,AAeIA!$A$10,IF(H97=AAeIA!$B$19,AAeIA!$A$10,IF(H97=AAeIA!$B$20,AAeIA!$A$10,IF(H97=AAeIA!$B$21,AAeIA!$A$10,IF(H97=AAeIA!$B$22,AAeIA!$A$10,IF(H97=AAeIA!$B$23,AAeIA!$A$10,IF(H97=AAeIA!$B$24,AAeIA!$A$24,IF(H97=AAeIA!$B$25,AAeIA!$A$24,IF(H97=AAeIA!$B$26,AAeIA!$A$24,IF(H97=AAeIA!$B$27,AAeIA!$A$24,IF(H97=AAeIA!$B$28,AAeIA!$A$24,IF(H97=AAeIA!$B$29,AAeIA!$A$24,IF(H97=AAeIA!$B$30,AAeIA!$A$24,IF(H97=AAeIA!$B$31,AAeIA!$A$31,IF(H97=AAeIA!$B$32,AAeIA!$A$31,IF(H97=AAeIA!$B$33,AAeIA!$A$31,IF(H97=AAeIA!$B$34,AAeIA!$A$31,IF(H97=AAeIA!$B$35,AAeIA!$A$31,IF(H97=AAeIA!$B$36,AAeIA!$A$31,IF(H97=AAeIA!$B$37,AAeIA!$A$31,IF(H97=AAeIA!$B$38,AAeIA!$A$31,IF(H97=AAeIA!$B$39,AAeIA!$A$31,IF(H97=AAeIA!$B$40,AAeIA!$A$40,IF(H97=AAeIA!$B$41,AAeIA!$A$40,IF(H97=AAeIA!$B$42,AAeIA!$A$42,IF(H97=AAeIA!$B$43,AAeIA!$A$43,IF(H97=AAeIA!$B$44,AAeIA!$A$43,IF(H97=AAeIA!$B$45,AAeIA!$A$43,0))))))))))))))))))))))))))))))))))))))))))))</f>
        <v>SUELO</v>
      </c>
      <c r="H97" s="69" t="s">
        <v>66</v>
      </c>
      <c r="I97" s="69" t="str">
        <f>VLOOKUP("*"&amp;H97&amp;"*",AAeIA!$B$1:$D$45,2,FALSE)</f>
        <v>Negativo</v>
      </c>
      <c r="J97" s="72" t="s">
        <v>676</v>
      </c>
      <c r="K97" s="73" t="s">
        <v>336</v>
      </c>
      <c r="L97" s="69" t="str">
        <f>VLOOKUP("*"&amp;H97&amp;"*",AAeIA!$B$1:$D$45,3,FALSE)</f>
        <v>Contaminación_del_suelo</v>
      </c>
      <c r="M97" s="74">
        <v>4</v>
      </c>
      <c r="N97" s="74">
        <v>4</v>
      </c>
      <c r="O97" s="75" t="str">
        <f>VLOOKUP(M97&amp;" - "&amp;N97,'VALORACIÓN '!$C$4:$D$28,2,FALSE)</f>
        <v>Muy Alto Inaceptable</v>
      </c>
      <c r="P97" s="72"/>
      <c r="Q97" s="72" t="s">
        <v>540</v>
      </c>
      <c r="R97" s="72" t="s">
        <v>798</v>
      </c>
      <c r="S97" s="72">
        <v>1</v>
      </c>
      <c r="T97" s="75" t="str">
        <f>VLOOKUP(S97&amp;" / "&amp;O97,'VALORACIÓN '!$C$39:$D$63,2,FALSE)</f>
        <v>Aceptable condicionado</v>
      </c>
      <c r="U97" s="76" t="str">
        <f>VLOOKUP("*"&amp;T97&amp;"*",'VALORACIÓN '!$O$3:$P$7,2,FALSE)</f>
        <v>BAJA</v>
      </c>
      <c r="V97" s="73"/>
      <c r="W97" s="72" t="s">
        <v>467</v>
      </c>
      <c r="X97" s="72" t="s">
        <v>317</v>
      </c>
    </row>
    <row r="98" spans="1:24" ht="236.25" x14ac:dyDescent="0.3">
      <c r="A98" s="98">
        <v>89</v>
      </c>
      <c r="B98" s="71" t="s">
        <v>491</v>
      </c>
      <c r="C98" s="72" t="s">
        <v>601</v>
      </c>
      <c r="D98" s="73" t="s">
        <v>496</v>
      </c>
      <c r="E98" s="73" t="s">
        <v>498</v>
      </c>
      <c r="F98" s="69" t="s">
        <v>506</v>
      </c>
      <c r="G98" s="70" t="str">
        <f>IF(H98=AAeIA!$B$2,AAeIA!$A$2,IF(H98=AAeIA!$B$3,AAeIA!$A$2,IF(H98=AAeIA!$B$4,AAeIA!$A$2,IF(H98=AAeIA!$B$5,AAeIA!$A$2,IF(H98=AAeIA!$B$6,AAeIA!$A$6,IF(H98=AAeIA!$B$7,AAeIA!$A$2,IF(H98=AAeIA!$B$8,AAeIA!$A$2,IF(H98=AAeIA!$B$9,AAeIA!$A$2,IF(H98=AAeIA!$B$10,AAeIA!$A$10,IF(H98=AAeIA!$B$11,AAeIA!$A$10,IF(H98=AAeIA!$B$12,AAeIA!$A$10,IF(H98=AAeIA!$B$13,AAeIA!$A$10,IF(H98=AAeIA!$B$14,AAeIA!$A$10,IF(H98=AAeIA!$B$15,AAeIA!$A$10,IF(H98=AAeIA!$B$16,AAeIA!$A$10,IF(H98=AAeIA!$B$17,AAeIA!$A$10,IF(H98=AAeIA!$B$18,AAeIA!$A$10,IF(H98=AAeIA!$B$19,AAeIA!$A$10,IF(H98=AAeIA!$B$20,AAeIA!$A$10,IF(H98=AAeIA!$B$21,AAeIA!$A$10,IF(H98=AAeIA!$B$22,AAeIA!$A$10,IF(H98=AAeIA!$B$23,AAeIA!$A$10,IF(H98=AAeIA!$B$24,AAeIA!$A$24,IF(H98=AAeIA!$B$25,AAeIA!$A$24,IF(H98=AAeIA!$B$26,AAeIA!$A$24,IF(H98=AAeIA!$B$27,AAeIA!$A$24,IF(H98=AAeIA!$B$28,AAeIA!$A$24,IF(H98=AAeIA!$B$29,AAeIA!$A$24,IF(H98=AAeIA!$B$30,AAeIA!$A$24,IF(H98=AAeIA!$B$31,AAeIA!$A$31,IF(H98=AAeIA!$B$32,AAeIA!$A$31,IF(H98=AAeIA!$B$33,AAeIA!$A$31,IF(H98=AAeIA!$B$34,AAeIA!$A$31,IF(H98=AAeIA!$B$35,AAeIA!$A$31,IF(H98=AAeIA!$B$36,AAeIA!$A$31,IF(H98=AAeIA!$B$37,AAeIA!$A$31,IF(H98=AAeIA!$B$38,AAeIA!$A$31,IF(H98=AAeIA!$B$39,AAeIA!$A$31,IF(H98=AAeIA!$B$40,AAeIA!$A$40,IF(H98=AAeIA!$B$41,AAeIA!$A$40,IF(H98=AAeIA!$B$42,AAeIA!$A$42,IF(H98=AAeIA!$B$43,AAeIA!$A$43,IF(H98=AAeIA!$B$44,AAeIA!$A$43,IF(H98=AAeIA!$B$45,AAeIA!$A$43,0))))))))))))))))))))))))))))))))))))))))))))</f>
        <v>SUELO</v>
      </c>
      <c r="H98" s="69" t="s">
        <v>59</v>
      </c>
      <c r="I98" s="69" t="str">
        <f>VLOOKUP("*"&amp;H98&amp;"*",AAeIA!$B$1:$D$45,2,FALSE)</f>
        <v>Positivo</v>
      </c>
      <c r="J98" s="72" t="s">
        <v>476</v>
      </c>
      <c r="K98" s="73" t="s">
        <v>336</v>
      </c>
      <c r="L98" s="69" t="str">
        <f>VLOOKUP("*"&amp;H98&amp;"*",AAeIA!$B$1:$D$45,3,FALSE)</f>
        <v>Disminución_de_residuos_a_tratar</v>
      </c>
      <c r="M98" s="74">
        <v>2</v>
      </c>
      <c r="N98" s="74">
        <v>2</v>
      </c>
      <c r="O98" s="75" t="str">
        <f>VLOOKUP(M98&amp;" - "&amp;N98,'VALORACIÓN '!$C$4:$D$28,2,FALSE)</f>
        <v>Mínimo Aceptable</v>
      </c>
      <c r="P98" s="72" t="s">
        <v>477</v>
      </c>
      <c r="Q98" s="72" t="s">
        <v>533</v>
      </c>
      <c r="R98" s="72" t="s">
        <v>462</v>
      </c>
      <c r="S98" s="72">
        <v>2</v>
      </c>
      <c r="T98" s="75" t="str">
        <f>VLOOKUP(S98&amp;" / "&amp;O98,'VALORACIÓN '!$C$39:$D$63,2,FALSE)</f>
        <v>Admisible</v>
      </c>
      <c r="U98" s="76" t="str">
        <f>VLOOKUP("*"&amp;T98&amp;"*",'VALORACIÓN '!$O$3:$P$7,2,FALSE)</f>
        <v>BAJA</v>
      </c>
      <c r="V98" s="73" t="s">
        <v>340</v>
      </c>
      <c r="W98" s="72" t="s">
        <v>396</v>
      </c>
      <c r="X98" s="72" t="s">
        <v>317</v>
      </c>
    </row>
    <row r="99" spans="1:24" ht="183.75" x14ac:dyDescent="0.3">
      <c r="A99" s="98">
        <v>90</v>
      </c>
      <c r="B99" s="71" t="s">
        <v>491</v>
      </c>
      <c r="C99" s="72" t="s">
        <v>601</v>
      </c>
      <c r="D99" s="73" t="s">
        <v>496</v>
      </c>
      <c r="E99" s="73" t="s">
        <v>498</v>
      </c>
      <c r="F99" s="69" t="s">
        <v>506</v>
      </c>
      <c r="G99" s="70" t="str">
        <f>IF(H99=AAeIA!$B$2,AAeIA!$A$2,IF(H99=AAeIA!$B$3,AAeIA!$A$2,IF(H99=AAeIA!$B$4,AAeIA!$A$2,IF(H99=AAeIA!$B$5,AAeIA!$A$2,IF(H99=AAeIA!$B$6,AAeIA!$A$6,IF(H99=AAeIA!$B$7,AAeIA!$A$2,IF(H99=AAeIA!$B$8,AAeIA!$A$2,IF(H99=AAeIA!$B$9,AAeIA!$A$2,IF(H99=AAeIA!$B$10,AAeIA!$A$10,IF(H99=AAeIA!$B$11,AAeIA!$A$10,IF(H99=AAeIA!$B$12,AAeIA!$A$10,IF(H99=AAeIA!$B$13,AAeIA!$A$10,IF(H99=AAeIA!$B$14,AAeIA!$A$10,IF(H99=AAeIA!$B$15,AAeIA!$A$10,IF(H99=AAeIA!$B$16,AAeIA!$A$10,IF(H99=AAeIA!$B$17,AAeIA!$A$10,IF(H99=AAeIA!$B$18,AAeIA!$A$10,IF(H99=AAeIA!$B$19,AAeIA!$A$10,IF(H99=AAeIA!$B$20,AAeIA!$A$10,IF(H99=AAeIA!$B$21,AAeIA!$A$10,IF(H99=AAeIA!$B$22,AAeIA!$A$10,IF(H99=AAeIA!$B$23,AAeIA!$A$10,IF(H99=AAeIA!$B$24,AAeIA!$A$24,IF(H99=AAeIA!$B$25,AAeIA!$A$24,IF(H99=AAeIA!$B$26,AAeIA!$A$24,IF(H99=AAeIA!$B$27,AAeIA!$A$24,IF(H99=AAeIA!$B$28,AAeIA!$A$24,IF(H99=AAeIA!$B$29,AAeIA!$A$24,IF(H99=AAeIA!$B$30,AAeIA!$A$24,IF(H99=AAeIA!$B$31,AAeIA!$A$31,IF(H99=AAeIA!$B$32,AAeIA!$A$31,IF(H99=AAeIA!$B$33,AAeIA!$A$31,IF(H99=AAeIA!$B$34,AAeIA!$A$31,IF(H99=AAeIA!$B$35,AAeIA!$A$31,IF(H99=AAeIA!$B$36,AAeIA!$A$31,IF(H99=AAeIA!$B$37,AAeIA!$A$31,IF(H99=AAeIA!$B$38,AAeIA!$A$31,IF(H99=AAeIA!$B$39,AAeIA!$A$31,IF(H99=AAeIA!$B$40,AAeIA!$A$40,IF(H99=AAeIA!$B$41,AAeIA!$A$40,IF(H99=AAeIA!$B$42,AAeIA!$A$42,IF(H99=AAeIA!$B$43,AAeIA!$A$43,IF(H99=AAeIA!$B$44,AAeIA!$A$43,IF(H99=AAeIA!$B$45,AAeIA!$A$43,0))))))))))))))))))))))))))))))))))))))))))))</f>
        <v>USO DE RECURSOS</v>
      </c>
      <c r="H99" s="69" t="s">
        <v>55</v>
      </c>
      <c r="I99" s="69" t="str">
        <f>VLOOKUP("*"&amp;H99&amp;"*",AAeIA!$B$1:$D$45,2,FALSE)</f>
        <v>Negativo</v>
      </c>
      <c r="J99" s="72" t="s">
        <v>701</v>
      </c>
      <c r="K99" s="73" t="s">
        <v>336</v>
      </c>
      <c r="L99" s="69" t="str">
        <f>VLOOKUP("*"&amp;H99&amp;"*",AAeIA!$B$1:$D$45,3,FALSE)</f>
        <v>Afectación_del_suelo,_afectación_del_agua_o_afectación_al_personal</v>
      </c>
      <c r="M99" s="74">
        <v>5</v>
      </c>
      <c r="N99" s="74">
        <v>4</v>
      </c>
      <c r="O99" s="75" t="str">
        <f>VLOOKUP(M99&amp;" - "&amp;N99,'VALORACIÓN '!$C$4:$D$28,2,FALSE)</f>
        <v>Muy Alto Inaceptable</v>
      </c>
      <c r="P99" s="72" t="s">
        <v>698</v>
      </c>
      <c r="Q99" s="72" t="s">
        <v>546</v>
      </c>
      <c r="R99" s="72" t="s">
        <v>699</v>
      </c>
      <c r="S99" s="72">
        <v>2</v>
      </c>
      <c r="T99" s="75" t="str">
        <f>VLOOKUP(S99&amp;" / "&amp;O99,'VALORACIÓN '!$C$39:$D$63,2,FALSE)</f>
        <v>Alto no aceptable</v>
      </c>
      <c r="U99" s="76" t="str">
        <f>VLOOKUP("*"&amp;T99&amp;"*",'VALORACIÓN '!$O$3:$P$7,2,FALSE)</f>
        <v xml:space="preserve">MEDIA </v>
      </c>
      <c r="V99" s="73" t="s">
        <v>340</v>
      </c>
      <c r="W99" s="72" t="s">
        <v>367</v>
      </c>
      <c r="X99" s="72" t="s">
        <v>342</v>
      </c>
    </row>
    <row r="100" spans="1:24" ht="236.25" customHeight="1" x14ac:dyDescent="0.3">
      <c r="A100" s="98">
        <v>91</v>
      </c>
      <c r="B100" s="71" t="s">
        <v>491</v>
      </c>
      <c r="C100" s="72" t="s">
        <v>601</v>
      </c>
      <c r="D100" s="73" t="s">
        <v>496</v>
      </c>
      <c r="E100" s="73" t="s">
        <v>498</v>
      </c>
      <c r="F100" s="69" t="s">
        <v>506</v>
      </c>
      <c r="G100" s="70" t="s">
        <v>647</v>
      </c>
      <c r="H100" s="69" t="s">
        <v>87</v>
      </c>
      <c r="I100" s="69" t="str">
        <f>VLOOKUP("*"&amp;H100&amp;"*",AAeIA!$B$1:$D$45,2,FALSE)</f>
        <v>Negativo</v>
      </c>
      <c r="J100" s="72" t="s">
        <v>786</v>
      </c>
      <c r="K100" s="73" t="s">
        <v>336</v>
      </c>
      <c r="L100" s="69" t="str">
        <f>VLOOKUP("*"&amp;H100&amp;"*",AAeIA!$B$1:$D$45,3,FALSE)</f>
        <v>Contaminación_de_suelo_y/o_agua</v>
      </c>
      <c r="M100" s="74">
        <v>5</v>
      </c>
      <c r="N100" s="74">
        <v>5</v>
      </c>
      <c r="O100" s="75" t="str">
        <f>VLOOKUP(M100&amp;" - "&amp;N100,'VALORACIÓN '!$C$4:$D$28,2,FALSE)</f>
        <v>Muy Alto Inaceptable</v>
      </c>
      <c r="P100" s="72"/>
      <c r="Q100" s="72" t="s">
        <v>853</v>
      </c>
      <c r="R100" s="72" t="s">
        <v>796</v>
      </c>
      <c r="S100" s="72">
        <v>3</v>
      </c>
      <c r="T100" s="75" t="str">
        <f>VLOOKUP(S100&amp;" / "&amp;O100,'VALORACIÓN '!$C$39:$D$63,2,FALSE)</f>
        <v>Alto no aceptable</v>
      </c>
      <c r="U100" s="76" t="str">
        <f>VLOOKUP("*"&amp;T100&amp;"*",'VALORACIÓN '!$O$3:$P$7,2,FALSE)</f>
        <v xml:space="preserve">MEDIA </v>
      </c>
      <c r="V100" s="73" t="s">
        <v>340</v>
      </c>
      <c r="W100" s="72" t="s">
        <v>487</v>
      </c>
      <c r="X100" s="72" t="s">
        <v>320</v>
      </c>
    </row>
    <row r="101" spans="1:24" ht="189" customHeight="1" x14ac:dyDescent="0.3">
      <c r="A101" s="98">
        <v>92</v>
      </c>
      <c r="B101" s="71" t="s">
        <v>491</v>
      </c>
      <c r="C101" s="72" t="s">
        <v>602</v>
      </c>
      <c r="D101" s="73" t="s">
        <v>496</v>
      </c>
      <c r="E101" s="73" t="s">
        <v>498</v>
      </c>
      <c r="F101" s="69" t="s">
        <v>507</v>
      </c>
      <c r="G101" s="70" t="str">
        <f>IF(H101=AAeIA!$B$2,AAeIA!$A$2,IF(H101=AAeIA!$B$3,AAeIA!$A$2,IF(H101=AAeIA!$B$4,AAeIA!$A$2,IF(H101=AAeIA!$B$5,AAeIA!$A$2,IF(H101=AAeIA!$B$6,AAeIA!$A$6,IF(H101=AAeIA!$B$7,AAeIA!$A$2,IF(H101=AAeIA!$B$8,AAeIA!$A$2,IF(H101=AAeIA!$B$9,AAeIA!$A$2,IF(H101=AAeIA!$B$10,AAeIA!$A$10,IF(H101=AAeIA!$B$11,AAeIA!$A$10,IF(H101=AAeIA!$B$12,AAeIA!$A$10,IF(H101=AAeIA!$B$13,AAeIA!$A$10,IF(H101=AAeIA!$B$14,AAeIA!$A$10,IF(H101=AAeIA!$B$15,AAeIA!$A$10,IF(H101=AAeIA!$B$16,AAeIA!$A$10,IF(H101=AAeIA!$B$17,AAeIA!$A$10,IF(H101=AAeIA!$B$18,AAeIA!$A$10,IF(H101=AAeIA!$B$19,AAeIA!$A$10,IF(H101=AAeIA!$B$20,AAeIA!$A$10,IF(H101=AAeIA!$B$21,AAeIA!$A$10,IF(H101=AAeIA!$B$22,AAeIA!$A$10,IF(H101=AAeIA!$B$23,AAeIA!$A$10,IF(H101=AAeIA!$B$24,AAeIA!$A$24,IF(H101=AAeIA!$B$25,AAeIA!$A$24,IF(H101=AAeIA!$B$26,AAeIA!$A$24,IF(H101=AAeIA!$B$27,AAeIA!$A$24,IF(H101=AAeIA!$B$28,AAeIA!$A$24,IF(H101=AAeIA!$B$29,AAeIA!$A$24,IF(H101=AAeIA!$B$30,AAeIA!$A$24,IF(H101=AAeIA!$B$31,AAeIA!$A$31,IF(H101=AAeIA!$B$32,AAeIA!$A$31,IF(H101=AAeIA!$B$33,AAeIA!$A$31,IF(H101=AAeIA!$B$34,AAeIA!$A$31,IF(H101=AAeIA!$B$35,AAeIA!$A$31,IF(H101=AAeIA!$B$36,AAeIA!$A$31,IF(H101=AAeIA!$B$37,AAeIA!$A$31,IF(H101=AAeIA!$B$38,AAeIA!$A$31,IF(H101=AAeIA!$B$39,AAeIA!$A$31,IF(H101=AAeIA!$B$40,AAeIA!$A$40,IF(H101=AAeIA!$B$41,AAeIA!$A$40,IF(H101=AAeIA!$B$42,AAeIA!$A$42,IF(H101=AAeIA!$B$43,AAeIA!$A$43,IF(H101=AAeIA!$B$44,AAeIA!$A$43,IF(H101=AAeIA!$B$45,AAeIA!$A$43,0))))))))))))))))))))))))))))))))))))))))))))</f>
        <v>USO DE RECURSOS</v>
      </c>
      <c r="H101" s="69" t="s">
        <v>49</v>
      </c>
      <c r="I101" s="69" t="str">
        <f>VLOOKUP("*"&amp;H101&amp;"*",AAeIA!$B$1:$D$45,2,FALSE)</f>
        <v>Negativo</v>
      </c>
      <c r="J101" s="72" t="s">
        <v>473</v>
      </c>
      <c r="K101" s="73" t="s">
        <v>336</v>
      </c>
      <c r="L101" s="69" t="str">
        <f>VLOOKUP("*"&amp;H101&amp;"*",AAeIA!$B$1:$D$45,3,FALSE)</f>
        <v>Agotamiento_de_recursos_naturales</v>
      </c>
      <c r="M101" s="74">
        <v>3</v>
      </c>
      <c r="N101" s="74">
        <v>3</v>
      </c>
      <c r="O101" s="75" t="str">
        <f>VLOOKUP(M101&amp;" - "&amp;N101,'VALORACIÓN '!$C$4:$D$28,2,FALSE)</f>
        <v>Medio Aceptable</v>
      </c>
      <c r="P101" s="72"/>
      <c r="Q101" s="72" t="s">
        <v>696</v>
      </c>
      <c r="R101" s="72" t="s">
        <v>374</v>
      </c>
      <c r="S101" s="72">
        <v>2</v>
      </c>
      <c r="T101" s="75" t="str">
        <f>VLOOKUP(S101&amp;" / "&amp;O101,'VALORACIÓN '!$C$39:$D$63,2,FALSE)</f>
        <v>Aceptable condicionado</v>
      </c>
      <c r="U101" s="76" t="str">
        <f>VLOOKUP("*"&amp;T101&amp;"*",'VALORACIÓN '!$O$3:$P$7,2,FALSE)</f>
        <v>BAJA</v>
      </c>
      <c r="V101" s="73" t="s">
        <v>347</v>
      </c>
      <c r="W101" s="72" t="s">
        <v>474</v>
      </c>
      <c r="X101" s="72" t="s">
        <v>318</v>
      </c>
    </row>
    <row r="102" spans="1:24" ht="174.75" customHeight="1" x14ac:dyDescent="0.3">
      <c r="A102" s="98">
        <v>93</v>
      </c>
      <c r="B102" s="71" t="s">
        <v>492</v>
      </c>
      <c r="C102" s="72" t="s">
        <v>602</v>
      </c>
      <c r="D102" s="73" t="s">
        <v>496</v>
      </c>
      <c r="E102" s="73" t="s">
        <v>498</v>
      </c>
      <c r="F102" s="69" t="s">
        <v>507</v>
      </c>
      <c r="G102" s="70" t="str">
        <f>IF(H102=AAeIA!$B$2,AAeIA!$A$2,IF(H102=AAeIA!$B$3,AAeIA!$A$2,IF(H102=AAeIA!$B$4,AAeIA!$A$2,IF(H102=AAeIA!$B$5,AAeIA!$A$2,IF(H102=AAeIA!$B$6,AAeIA!$A$6,IF(H102=AAeIA!$B$7,AAeIA!$A$2,IF(H102=AAeIA!$B$8,AAeIA!$A$2,IF(H102=AAeIA!$B$9,AAeIA!$A$2,IF(H102=AAeIA!$B$10,AAeIA!$A$10,IF(H102=AAeIA!$B$11,AAeIA!$A$10,IF(H102=AAeIA!$B$12,AAeIA!$A$10,IF(H102=AAeIA!$B$13,AAeIA!$A$10,IF(H102=AAeIA!$B$14,AAeIA!$A$10,IF(H102=AAeIA!$B$15,AAeIA!$A$10,IF(H102=AAeIA!$B$16,AAeIA!$A$10,IF(H102=AAeIA!$B$17,AAeIA!$A$10,IF(H102=AAeIA!$B$18,AAeIA!$A$10,IF(H102=AAeIA!$B$19,AAeIA!$A$10,IF(H102=AAeIA!$B$20,AAeIA!$A$10,IF(H102=AAeIA!$B$21,AAeIA!$A$10,IF(H102=AAeIA!$B$22,AAeIA!$A$10,IF(H102=AAeIA!$B$23,AAeIA!$A$10,IF(H102=AAeIA!$B$24,AAeIA!$A$24,IF(H102=AAeIA!$B$25,AAeIA!$A$24,IF(H102=AAeIA!$B$26,AAeIA!$A$24,IF(H102=AAeIA!$B$27,AAeIA!$A$24,IF(H102=AAeIA!$B$28,AAeIA!$A$24,IF(H102=AAeIA!$B$29,AAeIA!$A$24,IF(H102=AAeIA!$B$30,AAeIA!$A$24,IF(H102=AAeIA!$B$31,AAeIA!$A$31,IF(H102=AAeIA!$B$32,AAeIA!$A$31,IF(H102=AAeIA!$B$33,AAeIA!$A$31,IF(H102=AAeIA!$B$34,AAeIA!$A$31,IF(H102=AAeIA!$B$35,AAeIA!$A$31,IF(H102=AAeIA!$B$36,AAeIA!$A$31,IF(H102=AAeIA!$B$37,AAeIA!$A$31,IF(H102=AAeIA!$B$38,AAeIA!$A$31,IF(H102=AAeIA!$B$39,AAeIA!$A$31,IF(H102=AAeIA!$B$40,AAeIA!$A$40,IF(H102=AAeIA!$B$41,AAeIA!$A$40,IF(H102=AAeIA!$B$42,AAeIA!$A$42,IF(H102=AAeIA!$B$43,AAeIA!$A$43,IF(H102=AAeIA!$B$44,AAeIA!$A$43,IF(H102=AAeIA!$B$45,AAeIA!$A$43,0))))))))))))))))))))))))))))))))))))))))))))</f>
        <v>USO DE RECURSOS</v>
      </c>
      <c r="H102" s="69" t="s">
        <v>51</v>
      </c>
      <c r="I102" s="69" t="str">
        <f>VLOOKUP("*"&amp;H102&amp;"*",AAeIA!$B$1:$D$45,2,FALSE)</f>
        <v>Negativo</v>
      </c>
      <c r="J102" s="72" t="s">
        <v>677</v>
      </c>
      <c r="K102" s="73" t="s">
        <v>336</v>
      </c>
      <c r="L102" s="69" t="str">
        <f>VLOOKUP("*"&amp;H102&amp;"*",AAeIA!$B$1:$D$45,3,FALSE)</f>
        <v>Agotamiento_de_recursos_naturales</v>
      </c>
      <c r="M102" s="74">
        <v>3</v>
      </c>
      <c r="N102" s="74">
        <v>4</v>
      </c>
      <c r="O102" s="75" t="str">
        <f>VLOOKUP(M102&amp;" - "&amp;N102,'VALORACIÓN '!$C$4:$D$28,2,FALSE)</f>
        <v>Alto No Aceptable</v>
      </c>
      <c r="P102" s="72" t="s">
        <v>683</v>
      </c>
      <c r="Q102" s="72" t="s">
        <v>536</v>
      </c>
      <c r="R102" s="72" t="s">
        <v>393</v>
      </c>
      <c r="S102" s="72">
        <v>2</v>
      </c>
      <c r="T102" s="75" t="str">
        <f>VLOOKUP(S102&amp;" / "&amp;O102,'VALORACIÓN '!$C$39:$D$63,2,FALSE)</f>
        <v>Aceptable condicionado</v>
      </c>
      <c r="U102" s="76" t="str">
        <f>VLOOKUP("*"&amp;T102&amp;"*",'VALORACIÓN '!$O$3:$P$7,2,FALSE)</f>
        <v>BAJA</v>
      </c>
      <c r="V102" s="73" t="s">
        <v>340</v>
      </c>
      <c r="W102" s="72" t="s">
        <v>695</v>
      </c>
      <c r="X102" s="72" t="s">
        <v>319</v>
      </c>
    </row>
    <row r="103" spans="1:24" ht="257.25" x14ac:dyDescent="0.3">
      <c r="A103" s="98">
        <v>94</v>
      </c>
      <c r="B103" s="71" t="s">
        <v>492</v>
      </c>
      <c r="C103" s="72" t="s">
        <v>602</v>
      </c>
      <c r="D103" s="73" t="s">
        <v>496</v>
      </c>
      <c r="E103" s="73" t="s">
        <v>498</v>
      </c>
      <c r="F103" s="69" t="s">
        <v>507</v>
      </c>
      <c r="G103" s="70" t="str">
        <f>IF(H103=AAeIA!$B$2,AAeIA!$A$2,IF(H103=AAeIA!$B$3,AAeIA!$A$2,IF(H103=AAeIA!$B$4,AAeIA!$A$2,IF(H103=AAeIA!$B$5,AAeIA!$A$2,IF(H103=AAeIA!$B$6,AAeIA!$A$6,IF(H103=AAeIA!$B$7,AAeIA!$A$2,IF(H103=AAeIA!$B$8,AAeIA!$A$2,IF(H103=AAeIA!$B$9,AAeIA!$A$2,IF(H103=AAeIA!$B$10,AAeIA!$A$10,IF(H103=AAeIA!$B$11,AAeIA!$A$10,IF(H103=AAeIA!$B$12,AAeIA!$A$10,IF(H103=AAeIA!$B$13,AAeIA!$A$10,IF(H103=AAeIA!$B$14,AAeIA!$A$10,IF(H103=AAeIA!$B$15,AAeIA!$A$10,IF(H103=AAeIA!$B$16,AAeIA!$A$10,IF(H103=AAeIA!$B$17,AAeIA!$A$10,IF(H103=AAeIA!$B$18,AAeIA!$A$10,IF(H103=AAeIA!$B$19,AAeIA!$A$10,IF(H103=AAeIA!$B$20,AAeIA!$A$10,IF(H103=AAeIA!$B$21,AAeIA!$A$10,IF(H103=AAeIA!$B$22,AAeIA!$A$10,IF(H103=AAeIA!$B$23,AAeIA!$A$10,IF(H103=AAeIA!$B$24,AAeIA!$A$24,IF(H103=AAeIA!$B$25,AAeIA!$A$24,IF(H103=AAeIA!$B$26,AAeIA!$A$24,IF(H103=AAeIA!$B$27,AAeIA!$A$24,IF(H103=AAeIA!$B$28,AAeIA!$A$24,IF(H103=AAeIA!$B$29,AAeIA!$A$24,IF(H103=AAeIA!$B$30,AAeIA!$A$24,IF(H103=AAeIA!$B$31,AAeIA!$A$31,IF(H103=AAeIA!$B$32,AAeIA!$A$31,IF(H103=AAeIA!$B$33,AAeIA!$A$31,IF(H103=AAeIA!$B$34,AAeIA!$A$31,IF(H103=AAeIA!$B$35,AAeIA!$A$31,IF(H103=AAeIA!$B$36,AAeIA!$A$31,IF(H103=AAeIA!$B$37,AAeIA!$A$31,IF(H103=AAeIA!$B$38,AAeIA!$A$31,IF(H103=AAeIA!$B$39,AAeIA!$A$31,IF(H103=AAeIA!$B$40,AAeIA!$A$40,IF(H103=AAeIA!$B$41,AAeIA!$A$40,IF(H103=AAeIA!$B$42,AAeIA!$A$42,IF(H103=AAeIA!$B$43,AAeIA!$A$43,IF(H103=AAeIA!$B$44,AAeIA!$A$43,IF(H103=AAeIA!$B$45,AAeIA!$A$43,0))))))))))))))))))))))))))))))))))))))))))))</f>
        <v>SUELO</v>
      </c>
      <c r="H103" s="69" t="s">
        <v>64</v>
      </c>
      <c r="I103" s="69" t="str">
        <f>VLOOKUP("*"&amp;H103&amp;"*",AAeIA!$B$1:$D$45,2,FALSE)</f>
        <v>Negativo</v>
      </c>
      <c r="J103" s="72" t="s">
        <v>830</v>
      </c>
      <c r="K103" s="73" t="s">
        <v>336</v>
      </c>
      <c r="L103" s="69" t="str">
        <f>VLOOKUP("*"&amp;H103&amp;"*",AAeIA!$B$1:$D$45,3,FALSE)</f>
        <v>Contaminación_del_Agua_y/o_el_suelo_y/o_el_aire,_Daño_a_las_personas</v>
      </c>
      <c r="M103" s="74">
        <v>3</v>
      </c>
      <c r="N103" s="74">
        <v>3</v>
      </c>
      <c r="O103" s="75" t="str">
        <f>VLOOKUP(M103&amp;" - "&amp;N103,'VALORACIÓN '!$C$4:$D$28,2,FALSE)</f>
        <v>Medio Aceptable</v>
      </c>
      <c r="P103" s="72" t="s">
        <v>378</v>
      </c>
      <c r="Q103" s="72" t="s">
        <v>533</v>
      </c>
      <c r="R103" s="72" t="s">
        <v>381</v>
      </c>
      <c r="S103" s="72">
        <v>1</v>
      </c>
      <c r="T103" s="75" t="str">
        <f>VLOOKUP(S103&amp;" / "&amp;O103,'VALORACIÓN '!$C$39:$D$63,2,FALSE)</f>
        <v>Admisible</v>
      </c>
      <c r="U103" s="76" t="str">
        <f>VLOOKUP("*"&amp;T103&amp;"*",'VALORACIÓN '!$O$3:$P$7,2,FALSE)</f>
        <v>BAJA</v>
      </c>
      <c r="V103" s="73"/>
      <c r="W103" s="72" t="s">
        <v>827</v>
      </c>
      <c r="X103" s="72" t="s">
        <v>317</v>
      </c>
    </row>
    <row r="104" spans="1:24" ht="236.25" x14ac:dyDescent="0.3">
      <c r="A104" s="98">
        <v>95</v>
      </c>
      <c r="B104" s="71" t="s">
        <v>492</v>
      </c>
      <c r="C104" s="72" t="s">
        <v>602</v>
      </c>
      <c r="D104" s="73" t="s">
        <v>496</v>
      </c>
      <c r="E104" s="73" t="s">
        <v>498</v>
      </c>
      <c r="F104" s="69" t="s">
        <v>507</v>
      </c>
      <c r="G104" s="70" t="str">
        <f>IF(H104=AAeIA!$B$2,AAeIA!$A$2,IF(H104=AAeIA!$B$3,AAeIA!$A$2,IF(H104=AAeIA!$B$4,AAeIA!$A$2,IF(H104=AAeIA!$B$5,AAeIA!$A$2,IF(H104=AAeIA!$B$6,AAeIA!$A$6,IF(H104=AAeIA!$B$7,AAeIA!$A$2,IF(H104=AAeIA!$B$8,AAeIA!$A$2,IF(H104=AAeIA!$B$9,AAeIA!$A$2,IF(H104=AAeIA!$B$10,AAeIA!$A$10,IF(H104=AAeIA!$B$11,AAeIA!$A$10,IF(H104=AAeIA!$B$12,AAeIA!$A$10,IF(H104=AAeIA!$B$13,AAeIA!$A$10,IF(H104=AAeIA!$B$14,AAeIA!$A$10,IF(H104=AAeIA!$B$15,AAeIA!$A$10,IF(H104=AAeIA!$B$16,AAeIA!$A$10,IF(H104=AAeIA!$B$17,AAeIA!$A$10,IF(H104=AAeIA!$B$18,AAeIA!$A$10,IF(H104=AAeIA!$B$19,AAeIA!$A$10,IF(H104=AAeIA!$B$20,AAeIA!$A$10,IF(H104=AAeIA!$B$21,AAeIA!$A$10,IF(H104=AAeIA!$B$22,AAeIA!$A$10,IF(H104=AAeIA!$B$23,AAeIA!$A$10,IF(H104=AAeIA!$B$24,AAeIA!$A$24,IF(H104=AAeIA!$B$25,AAeIA!$A$24,IF(H104=AAeIA!$B$26,AAeIA!$A$24,IF(H104=AAeIA!$B$27,AAeIA!$A$24,IF(H104=AAeIA!$B$28,AAeIA!$A$24,IF(H104=AAeIA!$B$29,AAeIA!$A$24,IF(H104=AAeIA!$B$30,AAeIA!$A$24,IF(H104=AAeIA!$B$31,AAeIA!$A$31,IF(H104=AAeIA!$B$32,AAeIA!$A$31,IF(H104=AAeIA!$B$33,AAeIA!$A$31,IF(H104=AAeIA!$B$34,AAeIA!$A$31,IF(H104=AAeIA!$B$35,AAeIA!$A$31,IF(H104=AAeIA!$B$36,AAeIA!$A$31,IF(H104=AAeIA!$B$37,AAeIA!$A$31,IF(H104=AAeIA!$B$38,AAeIA!$A$31,IF(H104=AAeIA!$B$39,AAeIA!$A$31,IF(H104=AAeIA!$B$40,AAeIA!$A$40,IF(H104=AAeIA!$B$41,AAeIA!$A$40,IF(H104=AAeIA!$B$42,AAeIA!$A$42,IF(H104=AAeIA!$B$43,AAeIA!$A$43,IF(H104=AAeIA!$B$44,AAeIA!$A$43,IF(H104=AAeIA!$B$45,AAeIA!$A$43,0))))))))))))))))))))))))))))))))))))))))))))</f>
        <v>SUELO</v>
      </c>
      <c r="H104" s="69" t="s">
        <v>59</v>
      </c>
      <c r="I104" s="69" t="str">
        <f>VLOOKUP("*"&amp;H104&amp;"*",AAeIA!$B$1:$D$45,2,FALSE)</f>
        <v>Positivo</v>
      </c>
      <c r="J104" s="72" t="s">
        <v>476</v>
      </c>
      <c r="K104" s="73" t="s">
        <v>336</v>
      </c>
      <c r="L104" s="69" t="str">
        <f>VLOOKUP("*"&amp;H104&amp;"*",AAeIA!$B$1:$D$45,3,FALSE)</f>
        <v>Disminución_de_residuos_a_tratar</v>
      </c>
      <c r="M104" s="74">
        <v>2</v>
      </c>
      <c r="N104" s="74">
        <v>2</v>
      </c>
      <c r="O104" s="75" t="str">
        <f>VLOOKUP(M104&amp;" - "&amp;N104,'VALORACIÓN '!$C$4:$D$28,2,FALSE)</f>
        <v>Mínimo Aceptable</v>
      </c>
      <c r="P104" s="72" t="s">
        <v>477</v>
      </c>
      <c r="Q104" s="72" t="s">
        <v>533</v>
      </c>
      <c r="R104" s="72" t="s">
        <v>462</v>
      </c>
      <c r="S104" s="72">
        <v>2</v>
      </c>
      <c r="T104" s="75" t="str">
        <f>VLOOKUP(S104&amp;" / "&amp;O104,'VALORACIÓN '!$C$39:$D$63,2,FALSE)</f>
        <v>Admisible</v>
      </c>
      <c r="U104" s="76" t="str">
        <f>VLOOKUP("*"&amp;T104&amp;"*",'VALORACIÓN '!$O$3:$P$7,2,FALSE)</f>
        <v>BAJA</v>
      </c>
      <c r="V104" s="73" t="s">
        <v>340</v>
      </c>
      <c r="W104" s="72" t="s">
        <v>396</v>
      </c>
      <c r="X104" s="72" t="s">
        <v>317</v>
      </c>
    </row>
    <row r="105" spans="1:24" ht="261.75" x14ac:dyDescent="0.3">
      <c r="A105" s="98">
        <v>96</v>
      </c>
      <c r="B105" s="71" t="s">
        <v>492</v>
      </c>
      <c r="C105" s="72" t="s">
        <v>602</v>
      </c>
      <c r="D105" s="73" t="s">
        <v>495</v>
      </c>
      <c r="E105" s="73" t="s">
        <v>498</v>
      </c>
      <c r="F105" s="69" t="s">
        <v>507</v>
      </c>
      <c r="G105" s="70" t="str">
        <f>IF(H105=AAeIA!$B$2,AAeIA!$A$2,IF(H105=AAeIA!$B$3,AAeIA!$A$2,IF(H105=AAeIA!$B$4,AAeIA!$A$2,IF(H105=AAeIA!$B$5,AAeIA!$A$2,IF(H105=AAeIA!$B$6,AAeIA!$A$6,IF(H105=AAeIA!$B$7,AAeIA!$A$2,IF(H105=AAeIA!$B$8,AAeIA!$A$2,IF(H105=AAeIA!$B$9,AAeIA!$A$2,IF(H105=AAeIA!$B$10,AAeIA!$A$10,IF(H105=AAeIA!$B$11,AAeIA!$A$10,IF(H105=AAeIA!$B$12,AAeIA!$A$10,IF(H105=AAeIA!$B$13,AAeIA!$A$10,IF(H105=AAeIA!$B$14,AAeIA!$A$10,IF(H105=AAeIA!$B$15,AAeIA!$A$10,IF(H105=AAeIA!$B$16,AAeIA!$A$10,IF(H105=AAeIA!$B$17,AAeIA!$A$10,IF(H105=AAeIA!$B$18,AAeIA!$A$10,IF(H105=AAeIA!$B$19,AAeIA!$A$10,IF(H105=AAeIA!$B$20,AAeIA!$A$10,IF(H105=AAeIA!$B$21,AAeIA!$A$10,IF(H105=AAeIA!$B$22,AAeIA!$A$10,IF(H105=AAeIA!$B$23,AAeIA!$A$10,IF(H105=AAeIA!$B$24,AAeIA!$A$24,IF(H105=AAeIA!$B$25,AAeIA!$A$24,IF(H105=AAeIA!$B$26,AAeIA!$A$24,IF(H105=AAeIA!$B$27,AAeIA!$A$24,IF(H105=AAeIA!$B$28,AAeIA!$A$24,IF(H105=AAeIA!$B$29,AAeIA!$A$24,IF(H105=AAeIA!$B$30,AAeIA!$A$24,IF(H105=AAeIA!$B$31,AAeIA!$A$31,IF(H105=AAeIA!$B$32,AAeIA!$A$31,IF(H105=AAeIA!$B$33,AAeIA!$A$31,IF(H105=AAeIA!$B$34,AAeIA!$A$31,IF(H105=AAeIA!$B$35,AAeIA!$A$31,IF(H105=AAeIA!$B$36,AAeIA!$A$31,IF(H105=AAeIA!$B$37,AAeIA!$A$31,IF(H105=AAeIA!$B$38,AAeIA!$A$31,IF(H105=AAeIA!$B$39,AAeIA!$A$31,IF(H105=AAeIA!$B$40,AAeIA!$A$40,IF(H105=AAeIA!$B$41,AAeIA!$A$40,IF(H105=AAeIA!$B$42,AAeIA!$A$42,IF(H105=AAeIA!$B$43,AAeIA!$A$43,IF(H105=AAeIA!$B$44,AAeIA!$A$43,IF(H105=AAeIA!$B$45,AAeIA!$A$43,0))))))))))))))))))))))))))))))))))))))))))))</f>
        <v>USO DE RECURSOS</v>
      </c>
      <c r="H105" s="69" t="s">
        <v>55</v>
      </c>
      <c r="I105" s="69" t="str">
        <f>VLOOKUP("*"&amp;H105&amp;"*",AAeIA!$B$1:$D$45,2,FALSE)</f>
        <v>Negativo</v>
      </c>
      <c r="J105" s="72" t="s">
        <v>707</v>
      </c>
      <c r="K105" s="73" t="s">
        <v>529</v>
      </c>
      <c r="L105" s="69" t="str">
        <f>VLOOKUP("*"&amp;H105&amp;"*",AAeIA!$B$1:$D$45,3,FALSE)</f>
        <v>Afectación_del_suelo,_afectación_del_agua_o_afectación_al_personal</v>
      </c>
      <c r="M105" s="74">
        <v>3</v>
      </c>
      <c r="N105" s="74">
        <v>4</v>
      </c>
      <c r="O105" s="75" t="str">
        <f>VLOOKUP(M105&amp;" - "&amp;N105,'VALORACIÓN '!$C$4:$D$28,2,FALSE)</f>
        <v>Alto No Aceptable</v>
      </c>
      <c r="P105" s="72" t="s">
        <v>698</v>
      </c>
      <c r="Q105" s="72" t="s">
        <v>547</v>
      </c>
      <c r="R105" s="72" t="s">
        <v>699</v>
      </c>
      <c r="S105" s="72">
        <v>2</v>
      </c>
      <c r="T105" s="75" t="str">
        <f>VLOOKUP(S105&amp;" / "&amp;O105,'VALORACIÓN '!$C$39:$D$63,2,FALSE)</f>
        <v>Aceptable condicionado</v>
      </c>
      <c r="U105" s="76" t="str">
        <f>VLOOKUP("*"&amp;T105&amp;"*",'VALORACIÓN '!$O$3:$P$7,2,FALSE)</f>
        <v>BAJA</v>
      </c>
      <c r="V105" s="73" t="s">
        <v>340</v>
      </c>
      <c r="W105" s="72" t="s">
        <v>367</v>
      </c>
      <c r="X105" s="72" t="s">
        <v>342</v>
      </c>
    </row>
    <row r="106" spans="1:24" ht="261.75" customHeight="1" x14ac:dyDescent="0.3">
      <c r="A106" s="98">
        <v>97</v>
      </c>
      <c r="B106" s="71" t="s">
        <v>492</v>
      </c>
      <c r="C106" s="72" t="s">
        <v>602</v>
      </c>
      <c r="D106" s="73" t="s">
        <v>495</v>
      </c>
      <c r="E106" s="73" t="s">
        <v>498</v>
      </c>
      <c r="F106" s="69" t="s">
        <v>507</v>
      </c>
      <c r="G106" s="70" t="str">
        <f>IF(H106=AAeIA!$B$2,AAeIA!$A$2,IF(H106=AAeIA!$B$3,AAeIA!$A$2,IF(H106=AAeIA!$B$4,AAeIA!$A$2,IF(H106=AAeIA!$B$5,AAeIA!$A$2,IF(H106=AAeIA!$B$6,AAeIA!$A$6,IF(H106=AAeIA!$B$7,AAeIA!$A$2,IF(H106=AAeIA!$B$8,AAeIA!$A$2,IF(H106=AAeIA!$B$9,AAeIA!$A$2,IF(H106=AAeIA!$B$10,AAeIA!$A$10,IF(H106=AAeIA!$B$11,AAeIA!$A$10,IF(H106=AAeIA!$B$12,AAeIA!$A$10,IF(H106=AAeIA!$B$13,AAeIA!$A$10,IF(H106=AAeIA!$B$14,AAeIA!$A$10,IF(H106=AAeIA!$B$15,AAeIA!$A$10,IF(H106=AAeIA!$B$16,AAeIA!$A$10,IF(H106=AAeIA!$B$17,AAeIA!$A$10,IF(H106=AAeIA!$B$18,AAeIA!$A$10,IF(H106=AAeIA!$B$19,AAeIA!$A$10,IF(H106=AAeIA!$B$20,AAeIA!$A$10,IF(H106=AAeIA!$B$21,AAeIA!$A$10,IF(H106=AAeIA!$B$22,AAeIA!$A$10,IF(H106=AAeIA!$B$23,AAeIA!$A$10,IF(H106=AAeIA!$B$24,AAeIA!$A$24,IF(H106=AAeIA!$B$25,AAeIA!$A$24,IF(H106=AAeIA!$B$26,AAeIA!$A$24,IF(H106=AAeIA!$B$27,AAeIA!$A$24,IF(H106=AAeIA!$B$28,AAeIA!$A$24,IF(H106=AAeIA!$B$29,AAeIA!$A$24,IF(H106=AAeIA!$B$30,AAeIA!$A$24,IF(H106=AAeIA!$B$31,AAeIA!$A$31,IF(H106=AAeIA!$B$32,AAeIA!$A$31,IF(H106=AAeIA!$B$33,AAeIA!$A$31,IF(H106=AAeIA!$B$34,AAeIA!$A$31,IF(H106=AAeIA!$B$35,AAeIA!$A$31,IF(H106=AAeIA!$B$36,AAeIA!$A$31,IF(H106=AAeIA!$B$37,AAeIA!$A$31,IF(H106=AAeIA!$B$38,AAeIA!$A$31,IF(H106=AAeIA!$B$39,AAeIA!$A$31,IF(H106=AAeIA!$B$40,AAeIA!$A$40,IF(H106=AAeIA!$B$41,AAeIA!$A$40,IF(H106=AAeIA!$B$42,AAeIA!$A$42,IF(H106=AAeIA!$B$43,AAeIA!$A$43,IF(H106=AAeIA!$B$44,AAeIA!$A$43,IF(H106=AAeIA!$B$45,AAeIA!$A$43,0))))))))))))))))))))))))))))))))))))))))))))</f>
        <v>SUELO</v>
      </c>
      <c r="H106" s="69" t="s">
        <v>66</v>
      </c>
      <c r="I106" s="69" t="str">
        <f>VLOOKUP("*"&amp;H106&amp;"*",AAeIA!$B$1:$D$45,2,FALSE)</f>
        <v>Negativo</v>
      </c>
      <c r="J106" s="72" t="s">
        <v>804</v>
      </c>
      <c r="K106" s="73" t="s">
        <v>529</v>
      </c>
      <c r="L106" s="69" t="str">
        <f>VLOOKUP("*"&amp;H106&amp;"*",AAeIA!$B$1:$D$45,3,FALSE)</f>
        <v>Contaminación_del_suelo</v>
      </c>
      <c r="M106" s="74">
        <v>3</v>
      </c>
      <c r="N106" s="74">
        <v>4</v>
      </c>
      <c r="O106" s="75" t="str">
        <f>VLOOKUP(M106&amp;" - "&amp;N106,'VALORACIÓN '!$C$4:$D$28,2,FALSE)</f>
        <v>Alto No Aceptable</v>
      </c>
      <c r="P106" s="72" t="s">
        <v>769</v>
      </c>
      <c r="Q106" s="72" t="s">
        <v>548</v>
      </c>
      <c r="R106" s="72" t="s">
        <v>423</v>
      </c>
      <c r="S106" s="72">
        <v>2</v>
      </c>
      <c r="T106" s="75" t="str">
        <f>VLOOKUP(S106&amp;" / "&amp;O106,'VALORACIÓN '!$C$39:$D$63,2,FALSE)</f>
        <v>Aceptable condicionado</v>
      </c>
      <c r="U106" s="76" t="str">
        <f>VLOOKUP("*"&amp;T106&amp;"*",'VALORACIÓN '!$O$3:$P$7,2,FALSE)</f>
        <v>BAJA</v>
      </c>
      <c r="V106" s="73" t="s">
        <v>340</v>
      </c>
      <c r="W106" s="72" t="s">
        <v>396</v>
      </c>
      <c r="X106" s="72" t="s">
        <v>317</v>
      </c>
    </row>
    <row r="107" spans="1:24" ht="174.75" customHeight="1" x14ac:dyDescent="0.3">
      <c r="A107" s="98">
        <v>98</v>
      </c>
      <c r="B107" s="71" t="s">
        <v>492</v>
      </c>
      <c r="C107" s="72" t="s">
        <v>602</v>
      </c>
      <c r="D107" s="73" t="s">
        <v>495</v>
      </c>
      <c r="E107" s="73" t="s">
        <v>498</v>
      </c>
      <c r="F107" s="69" t="s">
        <v>507</v>
      </c>
      <c r="G107" s="70" t="str">
        <f>IF(H107=AAeIA!$B$2,AAeIA!$A$2,IF(H107=AAeIA!$B$3,AAeIA!$A$2,IF(H107=AAeIA!$B$4,AAeIA!$A$2,IF(H107=AAeIA!$B$5,AAeIA!$A$2,IF(H107=AAeIA!$B$6,AAeIA!$A$6,IF(H107=AAeIA!$B$7,AAeIA!$A$2,IF(H107=AAeIA!$B$8,AAeIA!$A$2,IF(H107=AAeIA!$B$9,AAeIA!$A$2,IF(H107=AAeIA!$B$10,AAeIA!$A$10,IF(H107=AAeIA!$B$11,AAeIA!$A$10,IF(H107=AAeIA!$B$12,AAeIA!$A$10,IF(H107=AAeIA!$B$13,AAeIA!$A$10,IF(H107=AAeIA!$B$14,AAeIA!$A$10,IF(H107=AAeIA!$B$15,AAeIA!$A$10,IF(H107=AAeIA!$B$16,AAeIA!$A$10,IF(H107=AAeIA!$B$17,AAeIA!$A$10,IF(H107=AAeIA!$B$18,AAeIA!$A$10,IF(H107=AAeIA!$B$19,AAeIA!$A$10,IF(H107=AAeIA!$B$20,AAeIA!$A$10,IF(H107=AAeIA!$B$21,AAeIA!$A$10,IF(H107=AAeIA!$B$22,AAeIA!$A$10,IF(H107=AAeIA!$B$23,AAeIA!$A$10,IF(H107=AAeIA!$B$24,AAeIA!$A$24,IF(H107=AAeIA!$B$25,AAeIA!$A$24,IF(H107=AAeIA!$B$26,AAeIA!$A$24,IF(H107=AAeIA!$B$27,AAeIA!$A$24,IF(H107=AAeIA!$B$28,AAeIA!$A$24,IF(H107=AAeIA!$B$29,AAeIA!$A$24,IF(H107=AAeIA!$B$30,AAeIA!$A$24,IF(H107=AAeIA!$B$31,AAeIA!$A$31,IF(H107=AAeIA!$B$32,AAeIA!$A$31,IF(H107=AAeIA!$B$33,AAeIA!$A$31,IF(H107=AAeIA!$B$34,AAeIA!$A$31,IF(H107=AAeIA!$B$35,AAeIA!$A$31,IF(H107=AAeIA!$B$36,AAeIA!$A$31,IF(H107=AAeIA!$B$37,AAeIA!$A$31,IF(H107=AAeIA!$B$38,AAeIA!$A$31,IF(H107=AAeIA!$B$39,AAeIA!$A$31,IF(H107=AAeIA!$B$40,AAeIA!$A$40,IF(H107=AAeIA!$B$41,AAeIA!$A$40,IF(H107=AAeIA!$B$42,AAeIA!$A$42,IF(H107=AAeIA!$B$43,AAeIA!$A$43,IF(H107=AAeIA!$B$44,AAeIA!$A$43,IF(H107=AAeIA!$B$45,AAeIA!$A$43,0))))))))))))))))))))))))))))))))))))))))))))</f>
        <v>USO DE RECURSOS</v>
      </c>
      <c r="H107" s="69" t="s">
        <v>46</v>
      </c>
      <c r="I107" s="69" t="str">
        <f>VLOOKUP("*"&amp;H107&amp;"*",AAeIA!$B$1:$D$45,2,FALSE)</f>
        <v>Negativo</v>
      </c>
      <c r="J107" s="72" t="s">
        <v>736</v>
      </c>
      <c r="K107" s="73" t="s">
        <v>529</v>
      </c>
      <c r="L107" s="69" t="str">
        <f>VLOOKUP("*"&amp;H107&amp;"*",AAeIA!$B$1:$D$45,3,FALSE)</f>
        <v>Agotamiento_de_recursos_naturales</v>
      </c>
      <c r="M107" s="74">
        <v>3</v>
      </c>
      <c r="N107" s="74">
        <v>4</v>
      </c>
      <c r="O107" s="75" t="str">
        <f>VLOOKUP(M107&amp;" - "&amp;N107,'VALORACIÓN '!$C$4:$D$28,2,FALSE)</f>
        <v>Alto No Aceptable</v>
      </c>
      <c r="P107" s="72" t="s">
        <v>387</v>
      </c>
      <c r="Q107" s="72" t="s">
        <v>548</v>
      </c>
      <c r="R107" s="72" t="s">
        <v>388</v>
      </c>
      <c r="S107" s="72">
        <v>2</v>
      </c>
      <c r="T107" s="75" t="str">
        <f>VLOOKUP(S107&amp;" / "&amp;O107,'VALORACIÓN '!$C$39:$D$63,2,FALSE)</f>
        <v>Aceptable condicionado</v>
      </c>
      <c r="U107" s="76" t="str">
        <f>VLOOKUP("*"&amp;T107&amp;"*",'VALORACIÓN '!$O$3:$P$7,2,FALSE)</f>
        <v>BAJA</v>
      </c>
      <c r="V107" s="73" t="s">
        <v>340</v>
      </c>
      <c r="W107" s="72" t="s">
        <v>389</v>
      </c>
      <c r="X107" s="72" t="s">
        <v>320</v>
      </c>
    </row>
    <row r="108" spans="1:24" ht="165.75" customHeight="1" x14ac:dyDescent="0.3">
      <c r="A108" s="98">
        <v>99</v>
      </c>
      <c r="B108" s="71" t="s">
        <v>492</v>
      </c>
      <c r="C108" s="72" t="s">
        <v>602</v>
      </c>
      <c r="D108" s="73" t="s">
        <v>495</v>
      </c>
      <c r="E108" s="73" t="s">
        <v>498</v>
      </c>
      <c r="F108" s="69" t="s">
        <v>507</v>
      </c>
      <c r="G108" s="70" t="s">
        <v>647</v>
      </c>
      <c r="H108" s="69" t="s">
        <v>87</v>
      </c>
      <c r="I108" s="69" t="str">
        <f>VLOOKUP("*"&amp;H108&amp;"*",AAeIA!$B$1:$D$45,2,FALSE)</f>
        <v>Negativo</v>
      </c>
      <c r="J108" s="72" t="s">
        <v>787</v>
      </c>
      <c r="K108" s="73" t="s">
        <v>529</v>
      </c>
      <c r="L108" s="69" t="str">
        <f>VLOOKUP("*"&amp;H108&amp;"*",AAeIA!$B$1:$D$45,3,FALSE)</f>
        <v>Contaminación_de_suelo_y/o_agua</v>
      </c>
      <c r="M108" s="74">
        <v>3</v>
      </c>
      <c r="N108" s="74">
        <v>3</v>
      </c>
      <c r="O108" s="75" t="str">
        <f>VLOOKUP(M108&amp;" - "&amp;N108,'VALORACIÓN '!$C$4:$D$28,2,FALSE)</f>
        <v>Medio Aceptable</v>
      </c>
      <c r="P108" s="72"/>
      <c r="Q108" s="72" t="s">
        <v>548</v>
      </c>
      <c r="R108" s="72" t="s">
        <v>797</v>
      </c>
      <c r="S108" s="72">
        <v>3</v>
      </c>
      <c r="T108" s="75" t="str">
        <f>VLOOKUP(S108&amp;" / "&amp;O108,'VALORACIÓN '!$C$39:$D$63,2,FALSE)</f>
        <v>Aceptable condicionado</v>
      </c>
      <c r="U108" s="76" t="str">
        <f>VLOOKUP("*"&amp;T108&amp;"*",'VALORACIÓN '!$O$3:$P$7,2,FALSE)</f>
        <v>BAJA</v>
      </c>
      <c r="V108" s="73" t="s">
        <v>340</v>
      </c>
      <c r="W108" s="72" t="s">
        <v>487</v>
      </c>
      <c r="X108" s="72" t="s">
        <v>320</v>
      </c>
    </row>
    <row r="109" spans="1:24" ht="177.75" customHeight="1" x14ac:dyDescent="0.3">
      <c r="A109" s="98">
        <v>100</v>
      </c>
      <c r="B109" s="71" t="s">
        <v>492</v>
      </c>
      <c r="C109" s="72" t="s">
        <v>603</v>
      </c>
      <c r="D109" s="73" t="s">
        <v>497</v>
      </c>
      <c r="E109" s="73" t="s">
        <v>498</v>
      </c>
      <c r="F109" s="69" t="s">
        <v>508</v>
      </c>
      <c r="G109" s="70" t="str">
        <f>IF(H109=AAeIA!$B$2,AAeIA!$A$2,IF(H109=AAeIA!$B$3,AAeIA!$A$2,IF(H109=AAeIA!$B$4,AAeIA!$A$2,IF(H109=AAeIA!$B$5,AAeIA!$A$2,IF(H109=AAeIA!$B$6,AAeIA!$A$6,IF(H109=AAeIA!$B$7,AAeIA!$A$2,IF(H109=AAeIA!$B$8,AAeIA!$A$2,IF(H109=AAeIA!$B$9,AAeIA!$A$2,IF(H109=AAeIA!$B$10,AAeIA!$A$10,IF(H109=AAeIA!$B$11,AAeIA!$A$10,IF(H109=AAeIA!$B$12,AAeIA!$A$10,IF(H109=AAeIA!$B$13,AAeIA!$A$10,IF(H109=AAeIA!$B$14,AAeIA!$A$10,IF(H109=AAeIA!$B$15,AAeIA!$A$10,IF(H109=AAeIA!$B$16,AAeIA!$A$10,IF(H109=AAeIA!$B$17,AAeIA!$A$10,IF(H109=AAeIA!$B$18,AAeIA!$A$10,IF(H109=AAeIA!$B$19,AAeIA!$A$10,IF(H109=AAeIA!$B$20,AAeIA!$A$10,IF(H109=AAeIA!$B$21,AAeIA!$A$10,IF(H109=AAeIA!$B$22,AAeIA!$A$10,IF(H109=AAeIA!$B$23,AAeIA!$A$10,IF(H109=AAeIA!$B$24,AAeIA!$A$24,IF(H109=AAeIA!$B$25,AAeIA!$A$24,IF(H109=AAeIA!$B$26,AAeIA!$A$24,IF(H109=AAeIA!$B$27,AAeIA!$A$24,IF(H109=AAeIA!$B$28,AAeIA!$A$24,IF(H109=AAeIA!$B$29,AAeIA!$A$24,IF(H109=AAeIA!$B$30,AAeIA!$A$24,IF(H109=AAeIA!$B$31,AAeIA!$A$31,IF(H109=AAeIA!$B$32,AAeIA!$A$31,IF(H109=AAeIA!$B$33,AAeIA!$A$31,IF(H109=AAeIA!$B$34,AAeIA!$A$31,IF(H109=AAeIA!$B$35,AAeIA!$A$31,IF(H109=AAeIA!$B$36,AAeIA!$A$31,IF(H109=AAeIA!$B$37,AAeIA!$A$31,IF(H109=AAeIA!$B$38,AAeIA!$A$31,IF(H109=AAeIA!$B$39,AAeIA!$A$31,IF(H109=AAeIA!$B$40,AAeIA!$A$40,IF(H109=AAeIA!$B$41,AAeIA!$A$40,IF(H109=AAeIA!$B$42,AAeIA!$A$42,IF(H109=AAeIA!$B$43,AAeIA!$A$43,IF(H109=AAeIA!$B$44,AAeIA!$A$43,IF(H109=AAeIA!$B$45,AAeIA!$A$43,0))))))))))))))))))))))))))))))))))))))))))))</f>
        <v>USO DE RECURSOS</v>
      </c>
      <c r="H109" s="69" t="s">
        <v>51</v>
      </c>
      <c r="I109" s="69" t="str">
        <f>VLOOKUP("*"&amp;H109&amp;"*",AAeIA!$B$1:$D$45,2,FALSE)</f>
        <v>Negativo</v>
      </c>
      <c r="J109" s="72" t="s">
        <v>678</v>
      </c>
      <c r="K109" s="73" t="s">
        <v>336</v>
      </c>
      <c r="L109" s="69" t="str">
        <f>VLOOKUP("*"&amp;H109&amp;"*",AAeIA!$B$1:$D$45,3,FALSE)</f>
        <v>Agotamiento_de_recursos_naturales</v>
      </c>
      <c r="M109" s="74">
        <v>3</v>
      </c>
      <c r="N109" s="74">
        <v>3</v>
      </c>
      <c r="O109" s="75" t="str">
        <f>VLOOKUP(M109&amp;" - "&amp;N109,'VALORACIÓN '!$C$4:$D$28,2,FALSE)</f>
        <v>Medio Aceptable</v>
      </c>
      <c r="P109" s="72" t="s">
        <v>683</v>
      </c>
      <c r="Q109" s="72" t="s">
        <v>549</v>
      </c>
      <c r="R109" s="72" t="s">
        <v>393</v>
      </c>
      <c r="S109" s="72">
        <v>2</v>
      </c>
      <c r="T109" s="75" t="str">
        <f>VLOOKUP(S109&amp;" / "&amp;O109,'VALORACIÓN '!$C$39:$D$63,2,FALSE)</f>
        <v>Aceptable condicionado</v>
      </c>
      <c r="U109" s="76" t="str">
        <f>VLOOKUP("*"&amp;T109&amp;"*",'VALORACIÓN '!$O$3:$P$7,2,FALSE)</f>
        <v>BAJA</v>
      </c>
      <c r="V109" s="73" t="s">
        <v>340</v>
      </c>
      <c r="W109" s="72" t="s">
        <v>695</v>
      </c>
      <c r="X109" s="72" t="s">
        <v>319</v>
      </c>
    </row>
    <row r="110" spans="1:24" ht="174.75" customHeight="1" x14ac:dyDescent="0.3">
      <c r="A110" s="98">
        <v>101</v>
      </c>
      <c r="B110" s="71" t="s">
        <v>492</v>
      </c>
      <c r="C110" s="72" t="s">
        <v>603</v>
      </c>
      <c r="D110" s="73" t="s">
        <v>496</v>
      </c>
      <c r="E110" s="73" t="s">
        <v>498</v>
      </c>
      <c r="F110" s="69" t="s">
        <v>508</v>
      </c>
      <c r="G110" s="70" t="str">
        <f>IF(H110=AAeIA!$B$2,AAeIA!$A$2,IF(H110=AAeIA!$B$3,AAeIA!$A$2,IF(H110=AAeIA!$B$4,AAeIA!$A$2,IF(H110=AAeIA!$B$5,AAeIA!$A$2,IF(H110=AAeIA!$B$6,AAeIA!$A$6,IF(H110=AAeIA!$B$7,AAeIA!$A$2,IF(H110=AAeIA!$B$8,AAeIA!$A$2,IF(H110=AAeIA!$B$9,AAeIA!$A$2,IF(H110=AAeIA!$B$10,AAeIA!$A$10,IF(H110=AAeIA!$B$11,AAeIA!$A$10,IF(H110=AAeIA!$B$12,AAeIA!$A$10,IF(H110=AAeIA!$B$13,AAeIA!$A$10,IF(H110=AAeIA!$B$14,AAeIA!$A$10,IF(H110=AAeIA!$B$15,AAeIA!$A$10,IF(H110=AAeIA!$B$16,AAeIA!$A$10,IF(H110=AAeIA!$B$17,AAeIA!$A$10,IF(H110=AAeIA!$B$18,AAeIA!$A$10,IF(H110=AAeIA!$B$19,AAeIA!$A$10,IF(H110=AAeIA!$B$20,AAeIA!$A$10,IF(H110=AAeIA!$B$21,AAeIA!$A$10,IF(H110=AAeIA!$B$22,AAeIA!$A$10,IF(H110=AAeIA!$B$23,AAeIA!$A$10,IF(H110=AAeIA!$B$24,AAeIA!$A$24,IF(H110=AAeIA!$B$25,AAeIA!$A$24,IF(H110=AAeIA!$B$26,AAeIA!$A$24,IF(H110=AAeIA!$B$27,AAeIA!$A$24,IF(H110=AAeIA!$B$28,AAeIA!$A$24,IF(H110=AAeIA!$B$29,AAeIA!$A$24,IF(H110=AAeIA!$B$30,AAeIA!$A$24,IF(H110=AAeIA!$B$31,AAeIA!$A$31,IF(H110=AAeIA!$B$32,AAeIA!$A$31,IF(H110=AAeIA!$B$33,AAeIA!$A$31,IF(H110=AAeIA!$B$34,AAeIA!$A$31,IF(H110=AAeIA!$B$35,AAeIA!$A$31,IF(H110=AAeIA!$B$36,AAeIA!$A$31,IF(H110=AAeIA!$B$37,AAeIA!$A$31,IF(H110=AAeIA!$B$38,AAeIA!$A$31,IF(H110=AAeIA!$B$39,AAeIA!$A$31,IF(H110=AAeIA!$B$40,AAeIA!$A$40,IF(H110=AAeIA!$B$41,AAeIA!$A$40,IF(H110=AAeIA!$B$42,AAeIA!$A$42,IF(H110=AAeIA!$B$43,AAeIA!$A$43,IF(H110=AAeIA!$B$44,AAeIA!$A$43,IF(H110=AAeIA!$B$45,AAeIA!$A$43,0))))))))))))))))))))))))))))))))))))))))))))</f>
        <v>USO DE RECURSOS</v>
      </c>
      <c r="H110" s="69" t="s">
        <v>46</v>
      </c>
      <c r="I110" s="69" t="str">
        <f>VLOOKUP("*"&amp;H110&amp;"*",AAeIA!$B$1:$D$45,2,FALSE)</f>
        <v>Negativo</v>
      </c>
      <c r="J110" s="72" t="s">
        <v>737</v>
      </c>
      <c r="K110" s="73" t="s">
        <v>336</v>
      </c>
      <c r="L110" s="69" t="str">
        <f>VLOOKUP("*"&amp;H110&amp;"*",AAeIA!$B$1:$D$45,3,FALSE)</f>
        <v>Agotamiento_de_recursos_naturales</v>
      </c>
      <c r="M110" s="74">
        <v>2</v>
      </c>
      <c r="N110" s="74">
        <v>4</v>
      </c>
      <c r="O110" s="75" t="str">
        <f>VLOOKUP(M110&amp;" - "&amp;N110,'VALORACIÓN '!$C$4:$D$28,2,FALSE)</f>
        <v>Medio Aceptable</v>
      </c>
      <c r="P110" s="72" t="s">
        <v>387</v>
      </c>
      <c r="Q110" s="72" t="s">
        <v>550</v>
      </c>
      <c r="R110" s="72" t="s">
        <v>388</v>
      </c>
      <c r="S110" s="72">
        <v>3</v>
      </c>
      <c r="T110" s="75" t="str">
        <f>VLOOKUP(S110&amp;" / "&amp;O110,'VALORACIÓN '!$C$39:$D$63,2,FALSE)</f>
        <v>Aceptable condicionado</v>
      </c>
      <c r="U110" s="76" t="str">
        <f>VLOOKUP("*"&amp;T110&amp;"*",'VALORACIÓN '!$O$3:$P$7,2,FALSE)</f>
        <v>BAJA</v>
      </c>
      <c r="V110" s="73" t="s">
        <v>340</v>
      </c>
      <c r="W110" s="72" t="s">
        <v>389</v>
      </c>
      <c r="X110" s="72" t="s">
        <v>320</v>
      </c>
    </row>
    <row r="111" spans="1:24" ht="246.75" customHeight="1" x14ac:dyDescent="0.3">
      <c r="A111" s="98">
        <v>102</v>
      </c>
      <c r="B111" s="71" t="s">
        <v>491</v>
      </c>
      <c r="C111" s="72" t="s">
        <v>603</v>
      </c>
      <c r="D111" s="73" t="s">
        <v>496</v>
      </c>
      <c r="E111" s="73" t="s">
        <v>498</v>
      </c>
      <c r="F111" s="69" t="s">
        <v>508</v>
      </c>
      <c r="G111" s="70" t="str">
        <f>IF(H111=AAeIA!$B$2,AAeIA!$A$2,IF(H111=AAeIA!$B$3,AAeIA!$A$2,IF(H111=AAeIA!$B$4,AAeIA!$A$2,IF(H111=AAeIA!$B$5,AAeIA!$A$2,IF(H111=AAeIA!$B$6,AAeIA!$A$6,IF(H111=AAeIA!$B$7,AAeIA!$A$2,IF(H111=AAeIA!$B$8,AAeIA!$A$2,IF(H111=AAeIA!$B$9,AAeIA!$A$2,IF(H111=AAeIA!$B$10,AAeIA!$A$10,IF(H111=AAeIA!$B$11,AAeIA!$A$10,IF(H111=AAeIA!$B$12,AAeIA!$A$10,IF(H111=AAeIA!$B$13,AAeIA!$A$10,IF(H111=AAeIA!$B$14,AAeIA!$A$10,IF(H111=AAeIA!$B$15,AAeIA!$A$10,IF(H111=AAeIA!$B$16,AAeIA!$A$10,IF(H111=AAeIA!$B$17,AAeIA!$A$10,IF(H111=AAeIA!$B$18,AAeIA!$A$10,IF(H111=AAeIA!$B$19,AAeIA!$A$10,IF(H111=AAeIA!$B$20,AAeIA!$A$10,IF(H111=AAeIA!$B$21,AAeIA!$A$10,IF(H111=AAeIA!$B$22,AAeIA!$A$10,IF(H111=AAeIA!$B$23,AAeIA!$A$10,IF(H111=AAeIA!$B$24,AAeIA!$A$24,IF(H111=AAeIA!$B$25,AAeIA!$A$24,IF(H111=AAeIA!$B$26,AAeIA!$A$24,IF(H111=AAeIA!$B$27,AAeIA!$A$24,IF(H111=AAeIA!$B$28,AAeIA!$A$24,IF(H111=AAeIA!$B$29,AAeIA!$A$24,IF(H111=AAeIA!$B$30,AAeIA!$A$24,IF(H111=AAeIA!$B$31,AAeIA!$A$31,IF(H111=AAeIA!$B$32,AAeIA!$A$31,IF(H111=AAeIA!$B$33,AAeIA!$A$31,IF(H111=AAeIA!$B$34,AAeIA!$A$31,IF(H111=AAeIA!$B$35,AAeIA!$A$31,IF(H111=AAeIA!$B$36,AAeIA!$A$31,IF(H111=AAeIA!$B$37,AAeIA!$A$31,IF(H111=AAeIA!$B$38,AAeIA!$A$31,IF(H111=AAeIA!$B$39,AAeIA!$A$31,IF(H111=AAeIA!$B$40,AAeIA!$A$40,IF(H111=AAeIA!$B$41,AAeIA!$A$40,IF(H111=AAeIA!$B$42,AAeIA!$A$42,IF(H111=AAeIA!$B$43,AAeIA!$A$43,IF(H111=AAeIA!$B$44,AAeIA!$A$43,IF(H111=AAeIA!$B$45,AAeIA!$A$43,0))))))))))))))))))))))))))))))))))))))))))))</f>
        <v>SUELO</v>
      </c>
      <c r="H111" s="69" t="s">
        <v>66</v>
      </c>
      <c r="I111" s="69" t="str">
        <f>VLOOKUP("*"&amp;H111&amp;"*",AAeIA!$B$1:$D$45,2,FALSE)</f>
        <v>Negativo</v>
      </c>
      <c r="J111" s="72" t="s">
        <v>805</v>
      </c>
      <c r="K111" s="73" t="s">
        <v>336</v>
      </c>
      <c r="L111" s="69" t="str">
        <f>VLOOKUP("*"&amp;H111&amp;"*",AAeIA!$B$1:$D$45,3,FALSE)</f>
        <v>Contaminación_del_suelo</v>
      </c>
      <c r="M111" s="74">
        <v>3</v>
      </c>
      <c r="N111" s="74">
        <v>4</v>
      </c>
      <c r="O111" s="75" t="str">
        <f>VLOOKUP(M111&amp;" - "&amp;N111,'VALORACIÓN '!$C$4:$D$28,2,FALSE)</f>
        <v>Alto No Aceptable</v>
      </c>
      <c r="P111" s="72" t="s">
        <v>769</v>
      </c>
      <c r="Q111" s="72" t="s">
        <v>540</v>
      </c>
      <c r="R111" s="72" t="s">
        <v>423</v>
      </c>
      <c r="S111" s="72">
        <v>1</v>
      </c>
      <c r="T111" s="75" t="str">
        <f>VLOOKUP(S111&amp;" / "&amp;O111,'VALORACIÓN '!$C$39:$D$63,2,FALSE)</f>
        <v>Admisible</v>
      </c>
      <c r="U111" s="76" t="str">
        <f>VLOOKUP("*"&amp;T111&amp;"*",'VALORACIÓN '!$O$3:$P$7,2,FALSE)</f>
        <v>BAJA</v>
      </c>
      <c r="V111" s="73" t="s">
        <v>340</v>
      </c>
      <c r="W111" s="72" t="s">
        <v>396</v>
      </c>
      <c r="X111" s="72" t="s">
        <v>317</v>
      </c>
    </row>
    <row r="112" spans="1:24" ht="202.5" customHeight="1" x14ac:dyDescent="0.3">
      <c r="A112" s="98">
        <v>103</v>
      </c>
      <c r="B112" s="71" t="s">
        <v>492</v>
      </c>
      <c r="C112" s="72" t="s">
        <v>603</v>
      </c>
      <c r="D112" s="73" t="s">
        <v>496</v>
      </c>
      <c r="E112" s="73" t="s">
        <v>498</v>
      </c>
      <c r="F112" s="69" t="s">
        <v>508</v>
      </c>
      <c r="G112" s="70" t="str">
        <f>IF(H112=AAeIA!$B$2,AAeIA!$A$2,IF(H112=AAeIA!$B$3,AAeIA!$A$2,IF(H112=AAeIA!$B$4,AAeIA!$A$2,IF(H112=AAeIA!$B$5,AAeIA!$A$2,IF(H112=AAeIA!$B$6,AAeIA!$A$6,IF(H112=AAeIA!$B$7,AAeIA!$A$2,IF(H112=AAeIA!$B$8,AAeIA!$A$2,IF(H112=AAeIA!$B$9,AAeIA!$A$2,IF(H112=AAeIA!$B$10,AAeIA!$A$10,IF(H112=AAeIA!$B$11,AAeIA!$A$10,IF(H112=AAeIA!$B$12,AAeIA!$A$10,IF(H112=AAeIA!$B$13,AAeIA!$A$10,IF(H112=AAeIA!$B$14,AAeIA!$A$10,IF(H112=AAeIA!$B$15,AAeIA!$A$10,IF(H112=AAeIA!$B$16,AAeIA!$A$10,IF(H112=AAeIA!$B$17,AAeIA!$A$10,IF(H112=AAeIA!$B$18,AAeIA!$A$10,IF(H112=AAeIA!$B$19,AAeIA!$A$10,IF(H112=AAeIA!$B$20,AAeIA!$A$10,IF(H112=AAeIA!$B$21,AAeIA!$A$10,IF(H112=AAeIA!$B$22,AAeIA!$A$10,IF(H112=AAeIA!$B$23,AAeIA!$A$10,IF(H112=AAeIA!$B$24,AAeIA!$A$24,IF(H112=AAeIA!$B$25,AAeIA!$A$24,IF(H112=AAeIA!$B$26,AAeIA!$A$24,IF(H112=AAeIA!$B$27,AAeIA!$A$24,IF(H112=AAeIA!$B$28,AAeIA!$A$24,IF(H112=AAeIA!$B$29,AAeIA!$A$24,IF(H112=AAeIA!$B$30,AAeIA!$A$24,IF(H112=AAeIA!$B$31,AAeIA!$A$31,IF(H112=AAeIA!$B$32,AAeIA!$A$31,IF(H112=AAeIA!$B$33,AAeIA!$A$31,IF(H112=AAeIA!$B$34,AAeIA!$A$31,IF(H112=AAeIA!$B$35,AAeIA!$A$31,IF(H112=AAeIA!$B$36,AAeIA!$A$31,IF(H112=AAeIA!$B$37,AAeIA!$A$31,IF(H112=AAeIA!$B$38,AAeIA!$A$31,IF(H112=AAeIA!$B$39,AAeIA!$A$31,IF(H112=AAeIA!$B$40,AAeIA!$A$40,IF(H112=AAeIA!$B$41,AAeIA!$A$40,IF(H112=AAeIA!$B$42,AAeIA!$A$42,IF(H112=AAeIA!$B$43,AAeIA!$A$43,IF(H112=AAeIA!$B$44,AAeIA!$A$43,IF(H112=AAeIA!$B$45,AAeIA!$A$43,0))))))))))))))))))))))))))))))))))))))))))))</f>
        <v>USO DE RECURSOS</v>
      </c>
      <c r="H112" s="69" t="s">
        <v>55</v>
      </c>
      <c r="I112" s="69" t="str">
        <f>VLOOKUP("*"&amp;H112&amp;"*",AAeIA!$B$1:$D$45,2,FALSE)</f>
        <v>Negativo</v>
      </c>
      <c r="J112" s="72" t="s">
        <v>712</v>
      </c>
      <c r="K112" s="73" t="s">
        <v>336</v>
      </c>
      <c r="L112" s="69" t="str">
        <f>VLOOKUP("*"&amp;H112&amp;"*",AAeIA!$B$1:$D$45,3,FALSE)</f>
        <v>Afectación_del_suelo,_afectación_del_agua_o_afectación_al_personal</v>
      </c>
      <c r="M112" s="74">
        <v>3</v>
      </c>
      <c r="N112" s="74">
        <v>4</v>
      </c>
      <c r="O112" s="75" t="str">
        <f>VLOOKUP(M112&amp;" - "&amp;N112,'VALORACIÓN '!$C$4:$D$28,2,FALSE)</f>
        <v>Alto No Aceptable</v>
      </c>
      <c r="P112" s="72" t="s">
        <v>698</v>
      </c>
      <c r="Q112" s="72" t="s">
        <v>551</v>
      </c>
      <c r="R112" s="72" t="s">
        <v>699</v>
      </c>
      <c r="S112" s="72">
        <v>2</v>
      </c>
      <c r="T112" s="75" t="str">
        <f>VLOOKUP(S112&amp;" / "&amp;O112,'VALORACIÓN '!$C$39:$D$63,2,FALSE)</f>
        <v>Aceptable condicionado</v>
      </c>
      <c r="U112" s="76" t="str">
        <f>VLOOKUP("*"&amp;T112&amp;"*",'VALORACIÓN '!$O$3:$P$7,2,FALSE)</f>
        <v>BAJA</v>
      </c>
      <c r="V112" s="73" t="s">
        <v>340</v>
      </c>
      <c r="W112" s="72" t="s">
        <v>367</v>
      </c>
      <c r="X112" s="72" t="s">
        <v>342</v>
      </c>
    </row>
    <row r="113" spans="1:24" ht="174.75" customHeight="1" x14ac:dyDescent="0.3">
      <c r="A113" s="98">
        <v>104</v>
      </c>
      <c r="B113" s="71" t="s">
        <v>492</v>
      </c>
      <c r="C113" s="72" t="s">
        <v>604</v>
      </c>
      <c r="D113" s="73" t="s">
        <v>496</v>
      </c>
      <c r="E113" s="73" t="s">
        <v>498</v>
      </c>
      <c r="F113" s="69" t="s">
        <v>509</v>
      </c>
      <c r="G113" s="70" t="str">
        <f>IF(H113=AAeIA!$B$2,AAeIA!$A$2,IF(H113=AAeIA!$B$3,AAeIA!$A$2,IF(H113=AAeIA!$B$4,AAeIA!$A$2,IF(H113=AAeIA!$B$5,AAeIA!$A$2,IF(H113=AAeIA!$B$6,AAeIA!$A$6,IF(H113=AAeIA!$B$7,AAeIA!$A$2,IF(H113=AAeIA!$B$8,AAeIA!$A$2,IF(H113=AAeIA!$B$9,AAeIA!$A$2,IF(H113=AAeIA!$B$10,AAeIA!$A$10,IF(H113=AAeIA!$B$11,AAeIA!$A$10,IF(H113=AAeIA!$B$12,AAeIA!$A$10,IF(H113=AAeIA!$B$13,AAeIA!$A$10,IF(H113=AAeIA!$B$14,AAeIA!$A$10,IF(H113=AAeIA!$B$15,AAeIA!$A$10,IF(H113=AAeIA!$B$16,AAeIA!$A$10,IF(H113=AAeIA!$B$17,AAeIA!$A$10,IF(H113=AAeIA!$B$18,AAeIA!$A$10,IF(H113=AAeIA!$B$19,AAeIA!$A$10,IF(H113=AAeIA!$B$20,AAeIA!$A$10,IF(H113=AAeIA!$B$21,AAeIA!$A$10,IF(H113=AAeIA!$B$22,AAeIA!$A$10,IF(H113=AAeIA!$B$23,AAeIA!$A$10,IF(H113=AAeIA!$B$24,AAeIA!$A$24,IF(H113=AAeIA!$B$25,AAeIA!$A$24,IF(H113=AAeIA!$B$26,AAeIA!$A$24,IF(H113=AAeIA!$B$27,AAeIA!$A$24,IF(H113=AAeIA!$B$28,AAeIA!$A$24,IF(H113=AAeIA!$B$29,AAeIA!$A$24,IF(H113=AAeIA!$B$30,AAeIA!$A$24,IF(H113=AAeIA!$B$31,AAeIA!$A$31,IF(H113=AAeIA!$B$32,AAeIA!$A$31,IF(H113=AAeIA!$B$33,AAeIA!$A$31,IF(H113=AAeIA!$B$34,AAeIA!$A$31,IF(H113=AAeIA!$B$35,AAeIA!$A$31,IF(H113=AAeIA!$B$36,AAeIA!$A$31,IF(H113=AAeIA!$B$37,AAeIA!$A$31,IF(H113=AAeIA!$B$38,AAeIA!$A$31,IF(H113=AAeIA!$B$39,AAeIA!$A$31,IF(H113=AAeIA!$B$40,AAeIA!$A$40,IF(H113=AAeIA!$B$41,AAeIA!$A$40,IF(H113=AAeIA!$B$42,AAeIA!$A$42,IF(H113=AAeIA!$B$43,AAeIA!$A$43,IF(H113=AAeIA!$B$44,AAeIA!$A$43,IF(H113=AAeIA!$B$45,AAeIA!$A$43,0))))))))))))))))))))))))))))))))))))))))))))</f>
        <v>USO DE RECURSOS</v>
      </c>
      <c r="H113" s="69" t="s">
        <v>51</v>
      </c>
      <c r="I113" s="69" t="str">
        <f>VLOOKUP("*"&amp;H113&amp;"*",AAeIA!$B$1:$D$45,2,FALSE)</f>
        <v>Negativo</v>
      </c>
      <c r="J113" s="72" t="s">
        <v>679</v>
      </c>
      <c r="K113" s="73" t="s">
        <v>336</v>
      </c>
      <c r="L113" s="69" t="str">
        <f>VLOOKUP("*"&amp;H113&amp;"*",AAeIA!$B$1:$D$45,3,FALSE)</f>
        <v>Agotamiento_de_recursos_naturales</v>
      </c>
      <c r="M113" s="74">
        <v>3</v>
      </c>
      <c r="N113" s="74">
        <v>4</v>
      </c>
      <c r="O113" s="75" t="str">
        <f>VLOOKUP(M113&amp;" - "&amp;N113,'VALORACIÓN '!$C$4:$D$28,2,FALSE)</f>
        <v>Alto No Aceptable</v>
      </c>
      <c r="P113" s="72" t="s">
        <v>683</v>
      </c>
      <c r="Q113" s="72" t="s">
        <v>536</v>
      </c>
      <c r="R113" s="72" t="s">
        <v>393</v>
      </c>
      <c r="S113" s="72">
        <v>2</v>
      </c>
      <c r="T113" s="75" t="str">
        <f>VLOOKUP(S113&amp;" / "&amp;O113,'VALORACIÓN '!$C$39:$D$63,2,FALSE)</f>
        <v>Aceptable condicionado</v>
      </c>
      <c r="U113" s="76" t="str">
        <f>VLOOKUP("*"&amp;T113&amp;"*",'VALORACIÓN '!$O$3:$P$7,2,FALSE)</f>
        <v>BAJA</v>
      </c>
      <c r="V113" s="73" t="s">
        <v>340</v>
      </c>
      <c r="W113" s="72" t="s">
        <v>695</v>
      </c>
      <c r="X113" s="72" t="s">
        <v>319</v>
      </c>
    </row>
    <row r="114" spans="1:24" ht="189" customHeight="1" x14ac:dyDescent="0.3">
      <c r="A114" s="98">
        <v>105</v>
      </c>
      <c r="B114" s="71" t="s">
        <v>492</v>
      </c>
      <c r="C114" s="72" t="s">
        <v>604</v>
      </c>
      <c r="D114" s="73" t="s">
        <v>496</v>
      </c>
      <c r="E114" s="73" t="s">
        <v>498</v>
      </c>
      <c r="F114" s="69" t="s">
        <v>509</v>
      </c>
      <c r="G114" s="70" t="str">
        <f>IF(H114=AAeIA!$B$2,AAeIA!$A$2,IF(H114=AAeIA!$B$3,AAeIA!$A$2,IF(H114=AAeIA!$B$4,AAeIA!$A$2,IF(H114=AAeIA!$B$5,AAeIA!$A$2,IF(H114=AAeIA!$B$6,AAeIA!$A$6,IF(H114=AAeIA!$B$7,AAeIA!$A$2,IF(H114=AAeIA!$B$8,AAeIA!$A$2,IF(H114=AAeIA!$B$9,AAeIA!$A$2,IF(H114=AAeIA!$B$10,AAeIA!$A$10,IF(H114=AAeIA!$B$11,AAeIA!$A$10,IF(H114=AAeIA!$B$12,AAeIA!$A$10,IF(H114=AAeIA!$B$13,AAeIA!$A$10,IF(H114=AAeIA!$B$14,AAeIA!$A$10,IF(H114=AAeIA!$B$15,AAeIA!$A$10,IF(H114=AAeIA!$B$16,AAeIA!$A$10,IF(H114=AAeIA!$B$17,AAeIA!$A$10,IF(H114=AAeIA!$B$18,AAeIA!$A$10,IF(H114=AAeIA!$B$19,AAeIA!$A$10,IF(H114=AAeIA!$B$20,AAeIA!$A$10,IF(H114=AAeIA!$B$21,AAeIA!$A$10,IF(H114=AAeIA!$B$22,AAeIA!$A$10,IF(H114=AAeIA!$B$23,AAeIA!$A$10,IF(H114=AAeIA!$B$24,AAeIA!$A$24,IF(H114=AAeIA!$B$25,AAeIA!$A$24,IF(H114=AAeIA!$B$26,AAeIA!$A$24,IF(H114=AAeIA!$B$27,AAeIA!$A$24,IF(H114=AAeIA!$B$28,AAeIA!$A$24,IF(H114=AAeIA!$B$29,AAeIA!$A$24,IF(H114=AAeIA!$B$30,AAeIA!$A$24,IF(H114=AAeIA!$B$31,AAeIA!$A$31,IF(H114=AAeIA!$B$32,AAeIA!$A$31,IF(H114=AAeIA!$B$33,AAeIA!$A$31,IF(H114=AAeIA!$B$34,AAeIA!$A$31,IF(H114=AAeIA!$B$35,AAeIA!$A$31,IF(H114=AAeIA!$B$36,AAeIA!$A$31,IF(H114=AAeIA!$B$37,AAeIA!$A$31,IF(H114=AAeIA!$B$38,AAeIA!$A$31,IF(H114=AAeIA!$B$39,AAeIA!$A$31,IF(H114=AAeIA!$B$40,AAeIA!$A$40,IF(H114=AAeIA!$B$41,AAeIA!$A$40,IF(H114=AAeIA!$B$42,AAeIA!$A$42,IF(H114=AAeIA!$B$43,AAeIA!$A$43,IF(H114=AAeIA!$B$44,AAeIA!$A$43,IF(H114=AAeIA!$B$45,AAeIA!$A$43,0))))))))))))))))))))))))))))))))))))))))))))</f>
        <v>USO DE RECURSOS</v>
      </c>
      <c r="H114" s="69" t="s">
        <v>49</v>
      </c>
      <c r="I114" s="69" t="str">
        <f>VLOOKUP("*"&amp;H114&amp;"*",AAeIA!$B$1:$D$45,2,FALSE)</f>
        <v>Negativo</v>
      </c>
      <c r="J114" s="72" t="s">
        <v>717</v>
      </c>
      <c r="K114" s="73" t="s">
        <v>336</v>
      </c>
      <c r="L114" s="69" t="str">
        <f>VLOOKUP("*"&amp;H114&amp;"*",AAeIA!$B$1:$D$45,3,FALSE)</f>
        <v>Agotamiento_de_recursos_naturales</v>
      </c>
      <c r="M114" s="74">
        <v>4</v>
      </c>
      <c r="N114" s="74">
        <v>3</v>
      </c>
      <c r="O114" s="75" t="str">
        <f>VLOOKUP(M114&amp;" - "&amp;N114,'VALORACIÓN '!$C$4:$D$28,2,FALSE)</f>
        <v>Alto No Aceptable</v>
      </c>
      <c r="P114" s="72"/>
      <c r="Q114" s="72" t="s">
        <v>535</v>
      </c>
      <c r="R114" s="72" t="s">
        <v>374</v>
      </c>
      <c r="S114" s="72">
        <v>2</v>
      </c>
      <c r="T114" s="75" t="str">
        <f>VLOOKUP(S114&amp;" / "&amp;O114,'VALORACIÓN '!$C$39:$D$63,2,FALSE)</f>
        <v>Aceptable condicionado</v>
      </c>
      <c r="U114" s="76" t="str">
        <f>VLOOKUP("*"&amp;T114&amp;"*",'VALORACIÓN '!$O$3:$P$7,2,FALSE)</f>
        <v>BAJA</v>
      </c>
      <c r="V114" s="73" t="s">
        <v>347</v>
      </c>
      <c r="W114" s="72" t="s">
        <v>474</v>
      </c>
      <c r="X114" s="72" t="s">
        <v>318</v>
      </c>
    </row>
    <row r="115" spans="1:24" ht="257.25" x14ac:dyDescent="0.3">
      <c r="A115" s="98">
        <v>106</v>
      </c>
      <c r="B115" s="71" t="s">
        <v>492</v>
      </c>
      <c r="C115" s="72" t="s">
        <v>604</v>
      </c>
      <c r="D115" s="73" t="s">
        <v>496</v>
      </c>
      <c r="E115" s="73" t="s">
        <v>498</v>
      </c>
      <c r="F115" s="69" t="s">
        <v>509</v>
      </c>
      <c r="G115" s="70" t="str">
        <f>IF(H115=AAeIA!$B$2,AAeIA!$A$2,IF(H115=AAeIA!$B$3,AAeIA!$A$2,IF(H115=AAeIA!$B$4,AAeIA!$A$2,IF(H115=AAeIA!$B$5,AAeIA!$A$2,IF(H115=AAeIA!$B$6,AAeIA!$A$6,IF(H115=AAeIA!$B$7,AAeIA!$A$2,IF(H115=AAeIA!$B$8,AAeIA!$A$2,IF(H115=AAeIA!$B$9,AAeIA!$A$2,IF(H115=AAeIA!$B$10,AAeIA!$A$10,IF(H115=AAeIA!$B$11,AAeIA!$A$10,IF(H115=AAeIA!$B$12,AAeIA!$A$10,IF(H115=AAeIA!$B$13,AAeIA!$A$10,IF(H115=AAeIA!$B$14,AAeIA!$A$10,IF(H115=AAeIA!$B$15,AAeIA!$A$10,IF(H115=AAeIA!$B$16,AAeIA!$A$10,IF(H115=AAeIA!$B$17,AAeIA!$A$10,IF(H115=AAeIA!$B$18,AAeIA!$A$10,IF(H115=AAeIA!$B$19,AAeIA!$A$10,IF(H115=AAeIA!$B$20,AAeIA!$A$10,IF(H115=AAeIA!$B$21,AAeIA!$A$10,IF(H115=AAeIA!$B$22,AAeIA!$A$10,IF(H115=AAeIA!$B$23,AAeIA!$A$10,IF(H115=AAeIA!$B$24,AAeIA!$A$24,IF(H115=AAeIA!$B$25,AAeIA!$A$24,IF(H115=AAeIA!$B$26,AAeIA!$A$24,IF(H115=AAeIA!$B$27,AAeIA!$A$24,IF(H115=AAeIA!$B$28,AAeIA!$A$24,IF(H115=AAeIA!$B$29,AAeIA!$A$24,IF(H115=AAeIA!$B$30,AAeIA!$A$24,IF(H115=AAeIA!$B$31,AAeIA!$A$31,IF(H115=AAeIA!$B$32,AAeIA!$A$31,IF(H115=AAeIA!$B$33,AAeIA!$A$31,IF(H115=AAeIA!$B$34,AAeIA!$A$31,IF(H115=AAeIA!$B$35,AAeIA!$A$31,IF(H115=AAeIA!$B$36,AAeIA!$A$31,IF(H115=AAeIA!$B$37,AAeIA!$A$31,IF(H115=AAeIA!$B$38,AAeIA!$A$31,IF(H115=AAeIA!$B$39,AAeIA!$A$31,IF(H115=AAeIA!$B$40,AAeIA!$A$40,IF(H115=AAeIA!$B$41,AAeIA!$A$40,IF(H115=AAeIA!$B$42,AAeIA!$A$42,IF(H115=AAeIA!$B$43,AAeIA!$A$43,IF(H115=AAeIA!$B$44,AAeIA!$A$43,IF(H115=AAeIA!$B$45,AAeIA!$A$43,0))))))))))))))))))))))))))))))))))))))))))))</f>
        <v>SUELO</v>
      </c>
      <c r="H115" s="69" t="s">
        <v>64</v>
      </c>
      <c r="I115" s="69" t="str">
        <f>VLOOKUP("*"&amp;H115&amp;"*",AAeIA!$B$1:$D$45,2,FALSE)</f>
        <v>Negativo</v>
      </c>
      <c r="J115" s="72" t="s">
        <v>831</v>
      </c>
      <c r="K115" s="73" t="s">
        <v>336</v>
      </c>
      <c r="L115" s="69" t="str">
        <f>VLOOKUP("*"&amp;H115&amp;"*",AAeIA!$B$1:$D$45,3,FALSE)</f>
        <v>Contaminación_del_Agua_y/o_el_suelo_y/o_el_aire,_Daño_a_las_personas</v>
      </c>
      <c r="M115" s="74">
        <v>3</v>
      </c>
      <c r="N115" s="74">
        <v>3</v>
      </c>
      <c r="O115" s="75" t="str">
        <f>VLOOKUP(M115&amp;" - "&amp;N115,'VALORACIÓN '!$C$4:$D$28,2,FALSE)</f>
        <v>Medio Aceptable</v>
      </c>
      <c r="P115" s="72" t="s">
        <v>378</v>
      </c>
      <c r="Q115" s="72" t="s">
        <v>533</v>
      </c>
      <c r="R115" s="72" t="s">
        <v>381</v>
      </c>
      <c r="S115" s="72">
        <v>1</v>
      </c>
      <c r="T115" s="75" t="str">
        <f>VLOOKUP(S115&amp;" / "&amp;O115,'VALORACIÓN '!$C$39:$D$63,2,FALSE)</f>
        <v>Admisible</v>
      </c>
      <c r="U115" s="76" t="str">
        <f>VLOOKUP("*"&amp;T115&amp;"*",'VALORACIÓN '!$O$3:$P$7,2,FALSE)</f>
        <v>BAJA</v>
      </c>
      <c r="V115" s="73"/>
      <c r="W115" s="72" t="s">
        <v>827</v>
      </c>
      <c r="X115" s="72" t="s">
        <v>317</v>
      </c>
    </row>
    <row r="116" spans="1:24" ht="236.25" x14ac:dyDescent="0.3">
      <c r="A116" s="98">
        <v>107</v>
      </c>
      <c r="B116" s="71" t="s">
        <v>492</v>
      </c>
      <c r="C116" s="72" t="s">
        <v>604</v>
      </c>
      <c r="D116" s="73" t="s">
        <v>496</v>
      </c>
      <c r="E116" s="73" t="s">
        <v>498</v>
      </c>
      <c r="F116" s="69" t="s">
        <v>509</v>
      </c>
      <c r="G116" s="70" t="str">
        <f>IF(H116=AAeIA!$B$2,AAeIA!$A$2,IF(H116=AAeIA!$B$3,AAeIA!$A$2,IF(H116=AAeIA!$B$4,AAeIA!$A$2,IF(H116=AAeIA!$B$5,AAeIA!$A$2,IF(H116=AAeIA!$B$6,AAeIA!$A$6,IF(H116=AAeIA!$B$7,AAeIA!$A$2,IF(H116=AAeIA!$B$8,AAeIA!$A$2,IF(H116=AAeIA!$B$9,AAeIA!$A$2,IF(H116=AAeIA!$B$10,AAeIA!$A$10,IF(H116=AAeIA!$B$11,AAeIA!$A$10,IF(H116=AAeIA!$B$12,AAeIA!$A$10,IF(H116=AAeIA!$B$13,AAeIA!$A$10,IF(H116=AAeIA!$B$14,AAeIA!$A$10,IF(H116=AAeIA!$B$15,AAeIA!$A$10,IF(H116=AAeIA!$B$16,AAeIA!$A$10,IF(H116=AAeIA!$B$17,AAeIA!$A$10,IF(H116=AAeIA!$B$18,AAeIA!$A$10,IF(H116=AAeIA!$B$19,AAeIA!$A$10,IF(H116=AAeIA!$B$20,AAeIA!$A$10,IF(H116=AAeIA!$B$21,AAeIA!$A$10,IF(H116=AAeIA!$B$22,AAeIA!$A$10,IF(H116=AAeIA!$B$23,AAeIA!$A$10,IF(H116=AAeIA!$B$24,AAeIA!$A$24,IF(H116=AAeIA!$B$25,AAeIA!$A$24,IF(H116=AAeIA!$B$26,AAeIA!$A$24,IF(H116=AAeIA!$B$27,AAeIA!$A$24,IF(H116=AAeIA!$B$28,AAeIA!$A$24,IF(H116=AAeIA!$B$29,AAeIA!$A$24,IF(H116=AAeIA!$B$30,AAeIA!$A$24,IF(H116=AAeIA!$B$31,AAeIA!$A$31,IF(H116=AAeIA!$B$32,AAeIA!$A$31,IF(H116=AAeIA!$B$33,AAeIA!$A$31,IF(H116=AAeIA!$B$34,AAeIA!$A$31,IF(H116=AAeIA!$B$35,AAeIA!$A$31,IF(H116=AAeIA!$B$36,AAeIA!$A$31,IF(H116=AAeIA!$B$37,AAeIA!$A$31,IF(H116=AAeIA!$B$38,AAeIA!$A$31,IF(H116=AAeIA!$B$39,AAeIA!$A$31,IF(H116=AAeIA!$B$40,AAeIA!$A$40,IF(H116=AAeIA!$B$41,AAeIA!$A$40,IF(H116=AAeIA!$B$42,AAeIA!$A$42,IF(H116=AAeIA!$B$43,AAeIA!$A$43,IF(H116=AAeIA!$B$44,AAeIA!$A$43,IF(H116=AAeIA!$B$45,AAeIA!$A$43,0))))))))))))))))))))))))))))))))))))))))))))</f>
        <v>SUELO</v>
      </c>
      <c r="H116" s="69" t="s">
        <v>59</v>
      </c>
      <c r="I116" s="69" t="str">
        <f>VLOOKUP("*"&amp;H116&amp;"*",AAeIA!$B$1:$D$45,2,FALSE)</f>
        <v>Positivo</v>
      </c>
      <c r="J116" s="72" t="s">
        <v>476</v>
      </c>
      <c r="K116" s="73" t="s">
        <v>336</v>
      </c>
      <c r="L116" s="69" t="str">
        <f>VLOOKUP("*"&amp;H116&amp;"*",AAeIA!$B$1:$D$45,3,FALSE)</f>
        <v>Disminución_de_residuos_a_tratar</v>
      </c>
      <c r="M116" s="74">
        <v>2</v>
      </c>
      <c r="N116" s="74">
        <v>2</v>
      </c>
      <c r="O116" s="75" t="str">
        <f>VLOOKUP(M116&amp;" - "&amp;N116,'VALORACIÓN '!$C$4:$D$28,2,FALSE)</f>
        <v>Mínimo Aceptable</v>
      </c>
      <c r="P116" s="72" t="s">
        <v>477</v>
      </c>
      <c r="Q116" s="72" t="s">
        <v>533</v>
      </c>
      <c r="R116" s="72" t="s">
        <v>462</v>
      </c>
      <c r="S116" s="72">
        <v>2</v>
      </c>
      <c r="T116" s="75" t="str">
        <f>VLOOKUP(S116&amp;" / "&amp;O116,'VALORACIÓN '!$C$39:$D$63,2,FALSE)</f>
        <v>Admisible</v>
      </c>
      <c r="U116" s="76" t="str">
        <f>VLOOKUP("*"&amp;T116&amp;"*",'VALORACIÓN '!$O$3:$P$7,2,FALSE)</f>
        <v>BAJA</v>
      </c>
      <c r="V116" s="73" t="s">
        <v>340</v>
      </c>
      <c r="W116" s="72" t="s">
        <v>396</v>
      </c>
      <c r="X116" s="72" t="s">
        <v>317</v>
      </c>
    </row>
    <row r="117" spans="1:24" ht="171.75" x14ac:dyDescent="0.3">
      <c r="A117" s="98">
        <v>108</v>
      </c>
      <c r="B117" s="71" t="s">
        <v>492</v>
      </c>
      <c r="C117" s="72" t="s">
        <v>605</v>
      </c>
      <c r="D117" s="73" t="s">
        <v>496</v>
      </c>
      <c r="E117" s="73"/>
      <c r="F117" s="69" t="s">
        <v>510</v>
      </c>
      <c r="G117" s="70" t="str">
        <f>IF(H117=AAeIA!$B$2,AAeIA!$A$2,IF(H117=AAeIA!$B$3,AAeIA!$A$2,IF(H117=AAeIA!$B$4,AAeIA!$A$2,IF(H117=AAeIA!$B$5,AAeIA!$A$2,IF(H117=AAeIA!$B$6,AAeIA!$A$6,IF(H117=AAeIA!$B$7,AAeIA!$A$2,IF(H117=AAeIA!$B$8,AAeIA!$A$2,IF(H117=AAeIA!$B$9,AAeIA!$A$2,IF(H117=AAeIA!$B$10,AAeIA!$A$10,IF(H117=AAeIA!$B$11,AAeIA!$A$10,IF(H117=AAeIA!$B$12,AAeIA!$A$10,IF(H117=AAeIA!$B$13,AAeIA!$A$10,IF(H117=AAeIA!$B$14,AAeIA!$A$10,IF(H117=AAeIA!$B$15,AAeIA!$A$10,IF(H117=AAeIA!$B$16,AAeIA!$A$10,IF(H117=AAeIA!$B$17,AAeIA!$A$10,IF(H117=AAeIA!$B$18,AAeIA!$A$10,IF(H117=AAeIA!$B$19,AAeIA!$A$10,IF(H117=AAeIA!$B$20,AAeIA!$A$10,IF(H117=AAeIA!$B$21,AAeIA!$A$10,IF(H117=AAeIA!$B$22,AAeIA!$A$10,IF(H117=AAeIA!$B$23,AAeIA!$A$10,IF(H117=AAeIA!$B$24,AAeIA!$A$24,IF(H117=AAeIA!$B$25,AAeIA!$A$24,IF(H117=AAeIA!$B$26,AAeIA!$A$24,IF(H117=AAeIA!$B$27,AAeIA!$A$24,IF(H117=AAeIA!$B$28,AAeIA!$A$24,IF(H117=AAeIA!$B$29,AAeIA!$A$24,IF(H117=AAeIA!$B$30,AAeIA!$A$24,IF(H117=AAeIA!$B$31,AAeIA!$A$31,IF(H117=AAeIA!$B$32,AAeIA!$A$31,IF(H117=AAeIA!$B$33,AAeIA!$A$31,IF(H117=AAeIA!$B$34,AAeIA!$A$31,IF(H117=AAeIA!$B$35,AAeIA!$A$31,IF(H117=AAeIA!$B$36,AAeIA!$A$31,IF(H117=AAeIA!$B$37,AAeIA!$A$31,IF(H117=AAeIA!$B$38,AAeIA!$A$31,IF(H117=AAeIA!$B$39,AAeIA!$A$31,IF(H117=AAeIA!$B$40,AAeIA!$A$40,IF(H117=AAeIA!$B$41,AAeIA!$A$40,IF(H117=AAeIA!$B$42,AAeIA!$A$42,IF(H117=AAeIA!$B$43,AAeIA!$A$43,IF(H117=AAeIA!$B$44,AAeIA!$A$43,IF(H117=AAeIA!$B$45,AAeIA!$A$43,0))))))))))))))))))))))))))))))))))))))))))))</f>
        <v>USO DE RECURSOS</v>
      </c>
      <c r="H117" s="69" t="s">
        <v>46</v>
      </c>
      <c r="I117" s="69" t="str">
        <f>VLOOKUP("*"&amp;H117&amp;"*",AAeIA!$B$1:$D$45,2,FALSE)</f>
        <v>Negativo</v>
      </c>
      <c r="J117" s="72" t="s">
        <v>738</v>
      </c>
      <c r="K117" s="73" t="s">
        <v>336</v>
      </c>
      <c r="L117" s="69" t="str">
        <f>VLOOKUP("*"&amp;H117&amp;"*",AAeIA!$B$1:$D$45,3,FALSE)</f>
        <v>Agotamiento_de_recursos_naturales</v>
      </c>
      <c r="M117" s="74">
        <v>3</v>
      </c>
      <c r="N117" s="74">
        <v>4</v>
      </c>
      <c r="O117" s="75" t="str">
        <f>VLOOKUP(M117&amp;" - "&amp;N117,'VALORACIÓN '!$C$4:$D$28,2,FALSE)</f>
        <v>Alto No Aceptable</v>
      </c>
      <c r="P117" s="72" t="s">
        <v>387</v>
      </c>
      <c r="Q117" s="72" t="s">
        <v>550</v>
      </c>
      <c r="R117" s="72" t="s">
        <v>388</v>
      </c>
      <c r="S117" s="72">
        <v>3</v>
      </c>
      <c r="T117" s="75" t="str">
        <f>VLOOKUP(S117&amp;" / "&amp;O117,'VALORACIÓN '!$C$39:$D$63,2,FALSE)</f>
        <v>Alto no aceptable</v>
      </c>
      <c r="U117" s="76" t="str">
        <f>VLOOKUP("*"&amp;T117&amp;"*",'VALORACIÓN '!$O$3:$P$7,2,FALSE)</f>
        <v xml:space="preserve">MEDIA </v>
      </c>
      <c r="V117" s="73" t="s">
        <v>340</v>
      </c>
      <c r="W117" s="72" t="s">
        <v>389</v>
      </c>
      <c r="X117" s="72" t="s">
        <v>320</v>
      </c>
    </row>
    <row r="118" spans="1:24" ht="189" customHeight="1" x14ac:dyDescent="0.3">
      <c r="A118" s="98">
        <v>109</v>
      </c>
      <c r="B118" s="71" t="s">
        <v>492</v>
      </c>
      <c r="C118" s="72" t="s">
        <v>605</v>
      </c>
      <c r="D118" s="73" t="s">
        <v>496</v>
      </c>
      <c r="E118" s="73" t="s">
        <v>498</v>
      </c>
      <c r="F118" s="69" t="s">
        <v>510</v>
      </c>
      <c r="G118" s="70" t="str">
        <f>IF(H118=AAeIA!$B$2,AAeIA!$A$2,IF(H118=AAeIA!$B$3,AAeIA!$A$2,IF(H118=AAeIA!$B$4,AAeIA!$A$2,IF(H118=AAeIA!$B$5,AAeIA!$A$2,IF(H118=AAeIA!$B$6,AAeIA!$A$6,IF(H118=AAeIA!$B$7,AAeIA!$A$2,IF(H118=AAeIA!$B$8,AAeIA!$A$2,IF(H118=AAeIA!$B$9,AAeIA!$A$2,IF(H118=AAeIA!$B$10,AAeIA!$A$10,IF(H118=AAeIA!$B$11,AAeIA!$A$10,IF(H118=AAeIA!$B$12,AAeIA!$A$10,IF(H118=AAeIA!$B$13,AAeIA!$A$10,IF(H118=AAeIA!$B$14,AAeIA!$A$10,IF(H118=AAeIA!$B$15,AAeIA!$A$10,IF(H118=AAeIA!$B$16,AAeIA!$A$10,IF(H118=AAeIA!$B$17,AAeIA!$A$10,IF(H118=AAeIA!$B$18,AAeIA!$A$10,IF(H118=AAeIA!$B$19,AAeIA!$A$10,IF(H118=AAeIA!$B$20,AAeIA!$A$10,IF(H118=AAeIA!$B$21,AAeIA!$A$10,IF(H118=AAeIA!$B$22,AAeIA!$A$10,IF(H118=AAeIA!$B$23,AAeIA!$A$10,IF(H118=AAeIA!$B$24,AAeIA!$A$24,IF(H118=AAeIA!$B$25,AAeIA!$A$24,IF(H118=AAeIA!$B$26,AAeIA!$A$24,IF(H118=AAeIA!$B$27,AAeIA!$A$24,IF(H118=AAeIA!$B$28,AAeIA!$A$24,IF(H118=AAeIA!$B$29,AAeIA!$A$24,IF(H118=AAeIA!$B$30,AAeIA!$A$24,IF(H118=AAeIA!$B$31,AAeIA!$A$31,IF(H118=AAeIA!$B$32,AAeIA!$A$31,IF(H118=AAeIA!$B$33,AAeIA!$A$31,IF(H118=AAeIA!$B$34,AAeIA!$A$31,IF(H118=AAeIA!$B$35,AAeIA!$A$31,IF(H118=AAeIA!$B$36,AAeIA!$A$31,IF(H118=AAeIA!$B$37,AAeIA!$A$31,IF(H118=AAeIA!$B$38,AAeIA!$A$31,IF(H118=AAeIA!$B$39,AAeIA!$A$31,IF(H118=AAeIA!$B$40,AAeIA!$A$40,IF(H118=AAeIA!$B$41,AAeIA!$A$40,IF(H118=AAeIA!$B$42,AAeIA!$A$42,IF(H118=AAeIA!$B$43,AAeIA!$A$43,IF(H118=AAeIA!$B$44,AAeIA!$A$43,IF(H118=AAeIA!$B$45,AAeIA!$A$43,0))))))))))))))))))))))))))))))))))))))))))))</f>
        <v>USO DE RECURSOS</v>
      </c>
      <c r="H118" s="69" t="s">
        <v>49</v>
      </c>
      <c r="I118" s="69" t="str">
        <f>VLOOKUP("*"&amp;H118&amp;"*",AAeIA!$B$1:$D$45,2,FALSE)</f>
        <v>Negativo</v>
      </c>
      <c r="J118" s="72" t="s">
        <v>718</v>
      </c>
      <c r="K118" s="73" t="s">
        <v>336</v>
      </c>
      <c r="L118" s="69" t="str">
        <f>VLOOKUP("*"&amp;H118&amp;"*",AAeIA!$B$1:$D$45,3,FALSE)</f>
        <v>Agotamiento_de_recursos_naturales</v>
      </c>
      <c r="M118" s="74">
        <v>3</v>
      </c>
      <c r="N118" s="74">
        <v>3</v>
      </c>
      <c r="O118" s="75" t="str">
        <f>VLOOKUP(M118&amp;" - "&amp;N118,'VALORACIÓN '!$C$4:$D$28,2,FALSE)</f>
        <v>Medio Aceptable</v>
      </c>
      <c r="P118" s="72"/>
      <c r="Q118" s="72" t="s">
        <v>535</v>
      </c>
      <c r="R118" s="72" t="s">
        <v>374</v>
      </c>
      <c r="S118" s="72">
        <v>2</v>
      </c>
      <c r="T118" s="75" t="str">
        <f>VLOOKUP(S118&amp;" / "&amp;O118,'VALORACIÓN '!$C$39:$D$63,2,FALSE)</f>
        <v>Aceptable condicionado</v>
      </c>
      <c r="U118" s="76" t="str">
        <f>VLOOKUP("*"&amp;T118&amp;"*",'VALORACIÓN '!$O$3:$P$7,2,FALSE)</f>
        <v>BAJA</v>
      </c>
      <c r="V118" s="73" t="s">
        <v>347</v>
      </c>
      <c r="W118" s="72" t="s">
        <v>474</v>
      </c>
      <c r="X118" s="72" t="s">
        <v>318</v>
      </c>
    </row>
    <row r="119" spans="1:24" ht="171.75" x14ac:dyDescent="0.3">
      <c r="A119" s="98">
        <v>110</v>
      </c>
      <c r="B119" s="71" t="s">
        <v>492</v>
      </c>
      <c r="C119" s="72" t="s">
        <v>605</v>
      </c>
      <c r="D119" s="73" t="s">
        <v>496</v>
      </c>
      <c r="E119" s="73" t="s">
        <v>498</v>
      </c>
      <c r="F119" s="69" t="s">
        <v>510</v>
      </c>
      <c r="G119" s="70" t="str">
        <f>IF(H119=AAeIA!$B$2,AAeIA!$A$2,IF(H119=AAeIA!$B$3,AAeIA!$A$2,IF(H119=AAeIA!$B$4,AAeIA!$A$2,IF(H119=AAeIA!$B$5,AAeIA!$A$2,IF(H119=AAeIA!$B$6,AAeIA!$A$6,IF(H119=AAeIA!$B$7,AAeIA!$A$2,IF(H119=AAeIA!$B$8,AAeIA!$A$2,IF(H119=AAeIA!$B$9,AAeIA!$A$2,IF(H119=AAeIA!$B$10,AAeIA!$A$10,IF(H119=AAeIA!$B$11,AAeIA!$A$10,IF(H119=AAeIA!$B$12,AAeIA!$A$10,IF(H119=AAeIA!$B$13,AAeIA!$A$10,IF(H119=AAeIA!$B$14,AAeIA!$A$10,IF(H119=AAeIA!$B$15,AAeIA!$A$10,IF(H119=AAeIA!$B$16,AAeIA!$A$10,IF(H119=AAeIA!$B$17,AAeIA!$A$10,IF(H119=AAeIA!$B$18,AAeIA!$A$10,IF(H119=AAeIA!$B$19,AAeIA!$A$10,IF(H119=AAeIA!$B$20,AAeIA!$A$10,IF(H119=AAeIA!$B$21,AAeIA!$A$10,IF(H119=AAeIA!$B$22,AAeIA!$A$10,IF(H119=AAeIA!$B$23,AAeIA!$A$10,IF(H119=AAeIA!$B$24,AAeIA!$A$24,IF(H119=AAeIA!$B$25,AAeIA!$A$24,IF(H119=AAeIA!$B$26,AAeIA!$A$24,IF(H119=AAeIA!$B$27,AAeIA!$A$24,IF(H119=AAeIA!$B$28,AAeIA!$A$24,IF(H119=AAeIA!$B$29,AAeIA!$A$24,IF(H119=AAeIA!$B$30,AAeIA!$A$24,IF(H119=AAeIA!$B$31,AAeIA!$A$31,IF(H119=AAeIA!$B$32,AAeIA!$A$31,IF(H119=AAeIA!$B$33,AAeIA!$A$31,IF(H119=AAeIA!$B$34,AAeIA!$A$31,IF(H119=AAeIA!$B$35,AAeIA!$A$31,IF(H119=AAeIA!$B$36,AAeIA!$A$31,IF(H119=AAeIA!$B$37,AAeIA!$A$31,IF(H119=AAeIA!$B$38,AAeIA!$A$31,IF(H119=AAeIA!$B$39,AAeIA!$A$31,IF(H119=AAeIA!$B$40,AAeIA!$A$40,IF(H119=AAeIA!$B$41,AAeIA!$A$40,IF(H119=AAeIA!$B$42,AAeIA!$A$42,IF(H119=AAeIA!$B$43,AAeIA!$A$43,IF(H119=AAeIA!$B$44,AAeIA!$A$43,IF(H119=AAeIA!$B$45,AAeIA!$A$43,0))))))))))))))))))))))))))))))))))))))))))))</f>
        <v>USO DE RECURSOS</v>
      </c>
      <c r="H119" s="69" t="s">
        <v>51</v>
      </c>
      <c r="I119" s="69" t="str">
        <f>VLOOKUP("*"&amp;H119&amp;"*",AAeIA!$B$1:$D$45,2,FALSE)</f>
        <v>Negativo</v>
      </c>
      <c r="J119" s="72" t="s">
        <v>680</v>
      </c>
      <c r="K119" s="73" t="s">
        <v>336</v>
      </c>
      <c r="L119" s="69" t="str">
        <f>VLOOKUP("*"&amp;H119&amp;"*",AAeIA!$B$1:$D$45,3,FALSE)</f>
        <v>Agotamiento_de_recursos_naturales</v>
      </c>
      <c r="M119" s="74">
        <v>4</v>
      </c>
      <c r="N119" s="74">
        <v>4</v>
      </c>
      <c r="O119" s="75" t="str">
        <f>VLOOKUP(M119&amp;" - "&amp;N119,'VALORACIÓN '!$C$4:$D$28,2,FALSE)</f>
        <v>Muy Alto Inaceptable</v>
      </c>
      <c r="P119" s="72" t="s">
        <v>683</v>
      </c>
      <c r="Q119" s="72" t="s">
        <v>536</v>
      </c>
      <c r="R119" s="72" t="s">
        <v>393</v>
      </c>
      <c r="S119" s="72">
        <v>2</v>
      </c>
      <c r="T119" s="75" t="str">
        <f>VLOOKUP(S119&amp;" / "&amp;O119,'VALORACIÓN '!$C$39:$D$63,2,FALSE)</f>
        <v>Alto no aceptable</v>
      </c>
      <c r="U119" s="76" t="str">
        <f>VLOOKUP("*"&amp;T119&amp;"*",'VALORACIÓN '!$O$3:$P$7,2,FALSE)</f>
        <v xml:space="preserve">MEDIA </v>
      </c>
      <c r="V119" s="73" t="s">
        <v>340</v>
      </c>
      <c r="W119" s="72" t="s">
        <v>695</v>
      </c>
      <c r="X119" s="72" t="s">
        <v>319</v>
      </c>
    </row>
    <row r="120" spans="1:24" ht="257.25" x14ac:dyDescent="0.3">
      <c r="A120" s="98">
        <v>111</v>
      </c>
      <c r="B120" s="71" t="s">
        <v>492</v>
      </c>
      <c r="C120" s="72" t="s">
        <v>605</v>
      </c>
      <c r="D120" s="73" t="s">
        <v>496</v>
      </c>
      <c r="E120" s="73" t="s">
        <v>498</v>
      </c>
      <c r="F120" s="69" t="s">
        <v>510</v>
      </c>
      <c r="G120" s="70" t="str">
        <f>IF(H120=AAeIA!$B$2,AAeIA!$A$2,IF(H120=AAeIA!$B$3,AAeIA!$A$2,IF(H120=AAeIA!$B$4,AAeIA!$A$2,IF(H120=AAeIA!$B$5,AAeIA!$A$2,IF(H120=AAeIA!$B$6,AAeIA!$A$6,IF(H120=AAeIA!$B$7,AAeIA!$A$2,IF(H120=AAeIA!$B$8,AAeIA!$A$2,IF(H120=AAeIA!$B$9,AAeIA!$A$2,IF(H120=AAeIA!$B$10,AAeIA!$A$10,IF(H120=AAeIA!$B$11,AAeIA!$A$10,IF(H120=AAeIA!$B$12,AAeIA!$A$10,IF(H120=AAeIA!$B$13,AAeIA!$A$10,IF(H120=AAeIA!$B$14,AAeIA!$A$10,IF(H120=AAeIA!$B$15,AAeIA!$A$10,IF(H120=AAeIA!$B$16,AAeIA!$A$10,IF(H120=AAeIA!$B$17,AAeIA!$A$10,IF(H120=AAeIA!$B$18,AAeIA!$A$10,IF(H120=AAeIA!$B$19,AAeIA!$A$10,IF(H120=AAeIA!$B$20,AAeIA!$A$10,IF(H120=AAeIA!$B$21,AAeIA!$A$10,IF(H120=AAeIA!$B$22,AAeIA!$A$10,IF(H120=AAeIA!$B$23,AAeIA!$A$10,IF(H120=AAeIA!$B$24,AAeIA!$A$24,IF(H120=AAeIA!$B$25,AAeIA!$A$24,IF(H120=AAeIA!$B$26,AAeIA!$A$24,IF(H120=AAeIA!$B$27,AAeIA!$A$24,IF(H120=AAeIA!$B$28,AAeIA!$A$24,IF(H120=AAeIA!$B$29,AAeIA!$A$24,IF(H120=AAeIA!$B$30,AAeIA!$A$24,IF(H120=AAeIA!$B$31,AAeIA!$A$31,IF(H120=AAeIA!$B$32,AAeIA!$A$31,IF(H120=AAeIA!$B$33,AAeIA!$A$31,IF(H120=AAeIA!$B$34,AAeIA!$A$31,IF(H120=AAeIA!$B$35,AAeIA!$A$31,IF(H120=AAeIA!$B$36,AAeIA!$A$31,IF(H120=AAeIA!$B$37,AAeIA!$A$31,IF(H120=AAeIA!$B$38,AAeIA!$A$31,IF(H120=AAeIA!$B$39,AAeIA!$A$31,IF(H120=AAeIA!$B$40,AAeIA!$A$40,IF(H120=AAeIA!$B$41,AAeIA!$A$40,IF(H120=AAeIA!$B$42,AAeIA!$A$42,IF(H120=AAeIA!$B$43,AAeIA!$A$43,IF(H120=AAeIA!$B$44,AAeIA!$A$43,IF(H120=AAeIA!$B$45,AAeIA!$A$43,0))))))))))))))))))))))))))))))))))))))))))))</f>
        <v>SUELO</v>
      </c>
      <c r="H120" s="69" t="s">
        <v>64</v>
      </c>
      <c r="I120" s="69" t="str">
        <f>VLOOKUP("*"&amp;H120&amp;"*",AAeIA!$B$1:$D$45,2,FALSE)</f>
        <v>Negativo</v>
      </c>
      <c r="J120" s="72" t="s">
        <v>832</v>
      </c>
      <c r="K120" s="73" t="s">
        <v>336</v>
      </c>
      <c r="L120" s="69" t="str">
        <f>VLOOKUP("*"&amp;H120&amp;"*",AAeIA!$B$1:$D$45,3,FALSE)</f>
        <v>Contaminación_del_Agua_y/o_el_suelo_y/o_el_aire,_Daño_a_las_personas</v>
      </c>
      <c r="M120" s="74">
        <v>3</v>
      </c>
      <c r="N120" s="74">
        <v>3</v>
      </c>
      <c r="O120" s="75" t="str">
        <f>VLOOKUP(M120&amp;" - "&amp;N120,'VALORACIÓN '!$C$4:$D$28,2,FALSE)</f>
        <v>Medio Aceptable</v>
      </c>
      <c r="P120" s="72" t="s">
        <v>378</v>
      </c>
      <c r="Q120" s="72" t="s">
        <v>552</v>
      </c>
      <c r="R120" s="72" t="s">
        <v>381</v>
      </c>
      <c r="S120" s="72">
        <v>1</v>
      </c>
      <c r="T120" s="75" t="str">
        <f>VLOOKUP(S120&amp;" / "&amp;O120,'VALORACIÓN '!$C$39:$D$63,2,FALSE)</f>
        <v>Admisible</v>
      </c>
      <c r="U120" s="76" t="str">
        <f>VLOOKUP("*"&amp;T120&amp;"*",'VALORACIÓN '!$O$3:$P$7,2,FALSE)</f>
        <v>BAJA</v>
      </c>
      <c r="V120" s="73"/>
      <c r="W120" s="72" t="s">
        <v>827</v>
      </c>
      <c r="X120" s="72" t="s">
        <v>317</v>
      </c>
    </row>
    <row r="121" spans="1:24" ht="234.75" x14ac:dyDescent="0.3">
      <c r="A121" s="98">
        <v>112</v>
      </c>
      <c r="B121" s="71" t="s">
        <v>492</v>
      </c>
      <c r="C121" s="72" t="s">
        <v>605</v>
      </c>
      <c r="D121" s="73" t="s">
        <v>496</v>
      </c>
      <c r="E121" s="73" t="s">
        <v>498</v>
      </c>
      <c r="F121" s="69" t="s">
        <v>510</v>
      </c>
      <c r="G121" s="70" t="str">
        <f>IF(H121=AAeIA!$B$2,AAeIA!$A$2,IF(H121=AAeIA!$B$3,AAeIA!$A$2,IF(H121=AAeIA!$B$4,AAeIA!$A$2,IF(H121=AAeIA!$B$5,AAeIA!$A$2,IF(H121=AAeIA!$B$6,AAeIA!$A$6,IF(H121=AAeIA!$B$7,AAeIA!$A$2,IF(H121=AAeIA!$B$8,AAeIA!$A$2,IF(H121=AAeIA!$B$9,AAeIA!$A$2,IF(H121=AAeIA!$B$10,AAeIA!$A$10,IF(H121=AAeIA!$B$11,AAeIA!$A$10,IF(H121=AAeIA!$B$12,AAeIA!$A$10,IF(H121=AAeIA!$B$13,AAeIA!$A$10,IF(H121=AAeIA!$B$14,AAeIA!$A$10,IF(H121=AAeIA!$B$15,AAeIA!$A$10,IF(H121=AAeIA!$B$16,AAeIA!$A$10,IF(H121=AAeIA!$B$17,AAeIA!$A$10,IF(H121=AAeIA!$B$18,AAeIA!$A$10,IF(H121=AAeIA!$B$19,AAeIA!$A$10,IF(H121=AAeIA!$B$20,AAeIA!$A$10,IF(H121=AAeIA!$B$21,AAeIA!$A$10,IF(H121=AAeIA!$B$22,AAeIA!$A$10,IF(H121=AAeIA!$B$23,AAeIA!$A$10,IF(H121=AAeIA!$B$24,AAeIA!$A$24,IF(H121=AAeIA!$B$25,AAeIA!$A$24,IF(H121=AAeIA!$B$26,AAeIA!$A$24,IF(H121=AAeIA!$B$27,AAeIA!$A$24,IF(H121=AAeIA!$B$28,AAeIA!$A$24,IF(H121=AAeIA!$B$29,AAeIA!$A$24,IF(H121=AAeIA!$B$30,AAeIA!$A$24,IF(H121=AAeIA!$B$31,AAeIA!$A$31,IF(H121=AAeIA!$B$32,AAeIA!$A$31,IF(H121=AAeIA!$B$33,AAeIA!$A$31,IF(H121=AAeIA!$B$34,AAeIA!$A$31,IF(H121=AAeIA!$B$35,AAeIA!$A$31,IF(H121=AAeIA!$B$36,AAeIA!$A$31,IF(H121=AAeIA!$B$37,AAeIA!$A$31,IF(H121=AAeIA!$B$38,AAeIA!$A$31,IF(H121=AAeIA!$B$39,AAeIA!$A$31,IF(H121=AAeIA!$B$40,AAeIA!$A$40,IF(H121=AAeIA!$B$41,AAeIA!$A$40,IF(H121=AAeIA!$B$42,AAeIA!$A$42,IF(H121=AAeIA!$B$43,AAeIA!$A$43,IF(H121=AAeIA!$B$44,AAeIA!$A$43,IF(H121=AAeIA!$B$45,AAeIA!$A$43,0))))))))))))))))))))))))))))))))))))))))))))</f>
        <v>SUELO</v>
      </c>
      <c r="H121" s="69" t="s">
        <v>66</v>
      </c>
      <c r="I121" s="69" t="str">
        <f>VLOOKUP("*"&amp;H121&amp;"*",AAeIA!$B$1:$D$45,2,FALSE)</f>
        <v>Negativo</v>
      </c>
      <c r="J121" s="72" t="s">
        <v>806</v>
      </c>
      <c r="K121" s="73" t="s">
        <v>336</v>
      </c>
      <c r="L121" s="69" t="str">
        <f>VLOOKUP("*"&amp;H121&amp;"*",AAeIA!$B$1:$D$45,3,FALSE)</f>
        <v>Contaminación_del_suelo</v>
      </c>
      <c r="M121" s="74">
        <v>3</v>
      </c>
      <c r="N121" s="74">
        <v>4</v>
      </c>
      <c r="O121" s="75" t="str">
        <f>VLOOKUP(M121&amp;" - "&amp;N121,'VALORACIÓN '!$C$4:$D$28,2,FALSE)</f>
        <v>Alto No Aceptable</v>
      </c>
      <c r="P121" s="72" t="s">
        <v>769</v>
      </c>
      <c r="Q121" s="72" t="s">
        <v>540</v>
      </c>
      <c r="R121" s="72" t="s">
        <v>423</v>
      </c>
      <c r="S121" s="72">
        <v>1</v>
      </c>
      <c r="T121" s="75" t="str">
        <f>VLOOKUP(S121&amp;" / "&amp;O121,'VALORACIÓN '!$C$39:$D$63,2,FALSE)</f>
        <v>Admisible</v>
      </c>
      <c r="U121" s="76" t="str">
        <f>VLOOKUP("*"&amp;T121&amp;"*",'VALORACIÓN '!$O$3:$P$7,2,FALSE)</f>
        <v>BAJA</v>
      </c>
      <c r="V121" s="73" t="s">
        <v>340</v>
      </c>
      <c r="W121" s="72" t="s">
        <v>396</v>
      </c>
      <c r="X121" s="72" t="s">
        <v>317</v>
      </c>
    </row>
    <row r="122" spans="1:24" ht="236.25" x14ac:dyDescent="0.3">
      <c r="A122" s="98">
        <v>113</v>
      </c>
      <c r="B122" s="71" t="s">
        <v>492</v>
      </c>
      <c r="C122" s="72" t="s">
        <v>605</v>
      </c>
      <c r="D122" s="73" t="s">
        <v>496</v>
      </c>
      <c r="E122" s="73" t="s">
        <v>498</v>
      </c>
      <c r="F122" s="69" t="s">
        <v>510</v>
      </c>
      <c r="G122" s="70" t="str">
        <f>IF(H122=AAeIA!$B$2,AAeIA!$A$2,IF(H122=AAeIA!$B$3,AAeIA!$A$2,IF(H122=AAeIA!$B$4,AAeIA!$A$2,IF(H122=AAeIA!$B$5,AAeIA!$A$2,IF(H122=AAeIA!$B$6,AAeIA!$A$6,IF(H122=AAeIA!$B$7,AAeIA!$A$2,IF(H122=AAeIA!$B$8,AAeIA!$A$2,IF(H122=AAeIA!$B$9,AAeIA!$A$2,IF(H122=AAeIA!$B$10,AAeIA!$A$10,IF(H122=AAeIA!$B$11,AAeIA!$A$10,IF(H122=AAeIA!$B$12,AAeIA!$A$10,IF(H122=AAeIA!$B$13,AAeIA!$A$10,IF(H122=AAeIA!$B$14,AAeIA!$A$10,IF(H122=AAeIA!$B$15,AAeIA!$A$10,IF(H122=AAeIA!$B$16,AAeIA!$A$10,IF(H122=AAeIA!$B$17,AAeIA!$A$10,IF(H122=AAeIA!$B$18,AAeIA!$A$10,IF(H122=AAeIA!$B$19,AAeIA!$A$10,IF(H122=AAeIA!$B$20,AAeIA!$A$10,IF(H122=AAeIA!$B$21,AAeIA!$A$10,IF(H122=AAeIA!$B$22,AAeIA!$A$10,IF(H122=AAeIA!$B$23,AAeIA!$A$10,IF(H122=AAeIA!$B$24,AAeIA!$A$24,IF(H122=AAeIA!$B$25,AAeIA!$A$24,IF(H122=AAeIA!$B$26,AAeIA!$A$24,IF(H122=AAeIA!$B$27,AAeIA!$A$24,IF(H122=AAeIA!$B$28,AAeIA!$A$24,IF(H122=AAeIA!$B$29,AAeIA!$A$24,IF(H122=AAeIA!$B$30,AAeIA!$A$24,IF(H122=AAeIA!$B$31,AAeIA!$A$31,IF(H122=AAeIA!$B$32,AAeIA!$A$31,IF(H122=AAeIA!$B$33,AAeIA!$A$31,IF(H122=AAeIA!$B$34,AAeIA!$A$31,IF(H122=AAeIA!$B$35,AAeIA!$A$31,IF(H122=AAeIA!$B$36,AAeIA!$A$31,IF(H122=AAeIA!$B$37,AAeIA!$A$31,IF(H122=AAeIA!$B$38,AAeIA!$A$31,IF(H122=AAeIA!$B$39,AAeIA!$A$31,IF(H122=AAeIA!$B$40,AAeIA!$A$40,IF(H122=AAeIA!$B$41,AAeIA!$A$40,IF(H122=AAeIA!$B$42,AAeIA!$A$42,IF(H122=AAeIA!$B$43,AAeIA!$A$43,IF(H122=AAeIA!$B$44,AAeIA!$A$43,IF(H122=AAeIA!$B$45,AAeIA!$A$43,0))))))))))))))))))))))))))))))))))))))))))))</f>
        <v>SUELO</v>
      </c>
      <c r="H122" s="69" t="s">
        <v>59</v>
      </c>
      <c r="I122" s="69" t="str">
        <f>VLOOKUP("*"&amp;H122&amp;"*",AAeIA!$B$1:$D$45,2,FALSE)</f>
        <v>Positivo</v>
      </c>
      <c r="J122" s="72" t="s">
        <v>476</v>
      </c>
      <c r="K122" s="73" t="s">
        <v>336</v>
      </c>
      <c r="L122" s="69" t="str">
        <f>VLOOKUP("*"&amp;H122&amp;"*",AAeIA!$B$1:$D$45,3,FALSE)</f>
        <v>Disminución_de_residuos_a_tratar</v>
      </c>
      <c r="M122" s="74">
        <v>2</v>
      </c>
      <c r="N122" s="74">
        <v>2</v>
      </c>
      <c r="O122" s="75" t="str">
        <f>VLOOKUP(M122&amp;" - "&amp;N122,'VALORACIÓN '!$C$4:$D$28,2,FALSE)</f>
        <v>Mínimo Aceptable</v>
      </c>
      <c r="P122" s="72" t="s">
        <v>477</v>
      </c>
      <c r="Q122" s="72" t="s">
        <v>533</v>
      </c>
      <c r="R122" s="72" t="s">
        <v>462</v>
      </c>
      <c r="S122" s="72">
        <v>2</v>
      </c>
      <c r="T122" s="75" t="str">
        <f>VLOOKUP(S122&amp;" / "&amp;O122,'VALORACIÓN '!$C$39:$D$63,2,FALSE)</f>
        <v>Admisible</v>
      </c>
      <c r="U122" s="76" t="str">
        <f>VLOOKUP("*"&amp;T122&amp;"*",'VALORACIÓN '!$O$3:$P$7,2,FALSE)</f>
        <v>BAJA</v>
      </c>
      <c r="V122" s="73" t="s">
        <v>340</v>
      </c>
      <c r="W122" s="72" t="s">
        <v>396</v>
      </c>
      <c r="X122" s="72" t="s">
        <v>317</v>
      </c>
    </row>
    <row r="123" spans="1:24" ht="171.75" x14ac:dyDescent="0.3">
      <c r="A123" s="98">
        <v>114</v>
      </c>
      <c r="B123" s="71" t="s">
        <v>492</v>
      </c>
      <c r="C123" s="72" t="s">
        <v>606</v>
      </c>
      <c r="D123" s="73" t="s">
        <v>496</v>
      </c>
      <c r="E123" s="73" t="s">
        <v>498</v>
      </c>
      <c r="F123" s="69" t="s">
        <v>511</v>
      </c>
      <c r="G123" s="70" t="str">
        <f>IF(H123=AAeIA!$B$2,AAeIA!$A$2,IF(H123=AAeIA!$B$3,AAeIA!$A$2,IF(H123=AAeIA!$B$4,AAeIA!$A$2,IF(H123=AAeIA!$B$5,AAeIA!$A$2,IF(H123=AAeIA!$B$6,AAeIA!$A$6,IF(H123=AAeIA!$B$7,AAeIA!$A$2,IF(H123=AAeIA!$B$8,AAeIA!$A$2,IF(H123=AAeIA!$B$9,AAeIA!$A$2,IF(H123=AAeIA!$B$10,AAeIA!$A$10,IF(H123=AAeIA!$B$11,AAeIA!$A$10,IF(H123=AAeIA!$B$12,AAeIA!$A$10,IF(H123=AAeIA!$B$13,AAeIA!$A$10,IF(H123=AAeIA!$B$14,AAeIA!$A$10,IF(H123=AAeIA!$B$15,AAeIA!$A$10,IF(H123=AAeIA!$B$16,AAeIA!$A$10,IF(H123=AAeIA!$B$17,AAeIA!$A$10,IF(H123=AAeIA!$B$18,AAeIA!$A$10,IF(H123=AAeIA!$B$19,AAeIA!$A$10,IF(H123=AAeIA!$B$20,AAeIA!$A$10,IF(H123=AAeIA!$B$21,AAeIA!$A$10,IF(H123=AAeIA!$B$22,AAeIA!$A$10,IF(H123=AAeIA!$B$23,AAeIA!$A$10,IF(H123=AAeIA!$B$24,AAeIA!$A$24,IF(H123=AAeIA!$B$25,AAeIA!$A$24,IF(H123=AAeIA!$B$26,AAeIA!$A$24,IF(H123=AAeIA!$B$27,AAeIA!$A$24,IF(H123=AAeIA!$B$28,AAeIA!$A$24,IF(H123=AAeIA!$B$29,AAeIA!$A$24,IF(H123=AAeIA!$B$30,AAeIA!$A$24,IF(H123=AAeIA!$B$31,AAeIA!$A$31,IF(H123=AAeIA!$B$32,AAeIA!$A$31,IF(H123=AAeIA!$B$33,AAeIA!$A$31,IF(H123=AAeIA!$B$34,AAeIA!$A$31,IF(H123=AAeIA!$B$35,AAeIA!$A$31,IF(H123=AAeIA!$B$36,AAeIA!$A$31,IF(H123=AAeIA!$B$37,AAeIA!$A$31,IF(H123=AAeIA!$B$38,AAeIA!$A$31,IF(H123=AAeIA!$B$39,AAeIA!$A$31,IF(H123=AAeIA!$B$40,AAeIA!$A$40,IF(H123=AAeIA!$B$41,AAeIA!$A$40,IF(H123=AAeIA!$B$42,AAeIA!$A$42,IF(H123=AAeIA!$B$43,AAeIA!$A$43,IF(H123=AAeIA!$B$44,AAeIA!$A$43,IF(H123=AAeIA!$B$45,AAeIA!$A$43,0))))))))))))))))))))))))))))))))))))))))))))</f>
        <v>USO DE RECURSOS</v>
      </c>
      <c r="H123" s="69" t="s">
        <v>46</v>
      </c>
      <c r="I123" s="69" t="str">
        <f>VLOOKUP("*"&amp;H123&amp;"*",AAeIA!$B$1:$D$45,2,FALSE)</f>
        <v>Negativo</v>
      </c>
      <c r="J123" s="72" t="s">
        <v>739</v>
      </c>
      <c r="K123" s="73" t="s">
        <v>336</v>
      </c>
      <c r="L123" s="69" t="str">
        <f>VLOOKUP("*"&amp;H123&amp;"*",AAeIA!$B$1:$D$45,3,FALSE)</f>
        <v>Agotamiento_de_recursos_naturales</v>
      </c>
      <c r="M123" s="74">
        <v>4</v>
      </c>
      <c r="N123" s="74">
        <v>4</v>
      </c>
      <c r="O123" s="75" t="str">
        <f>VLOOKUP(M123&amp;" - "&amp;N123,'VALORACIÓN '!$C$4:$D$28,2,FALSE)</f>
        <v>Muy Alto Inaceptable</v>
      </c>
      <c r="P123" s="72" t="s">
        <v>387</v>
      </c>
      <c r="Q123" s="72" t="s">
        <v>550</v>
      </c>
      <c r="R123" s="72" t="s">
        <v>388</v>
      </c>
      <c r="S123" s="72">
        <v>3</v>
      </c>
      <c r="T123" s="75" t="str">
        <f>VLOOKUP(S123&amp;" / "&amp;O123,'VALORACIÓN '!$C$39:$D$63,2,FALSE)</f>
        <v>Alto no aceptable</v>
      </c>
      <c r="U123" s="76" t="str">
        <f>VLOOKUP("*"&amp;T123&amp;"*",'VALORACIÓN '!$O$3:$P$7,2,FALSE)</f>
        <v xml:space="preserve">MEDIA </v>
      </c>
      <c r="V123" s="73" t="s">
        <v>340</v>
      </c>
      <c r="W123" s="72" t="s">
        <v>389</v>
      </c>
      <c r="X123" s="72" t="s">
        <v>320</v>
      </c>
    </row>
    <row r="124" spans="1:24" ht="174.75" x14ac:dyDescent="0.3">
      <c r="A124" s="98">
        <v>115</v>
      </c>
      <c r="B124" s="71" t="s">
        <v>492</v>
      </c>
      <c r="C124" s="72" t="s">
        <v>606</v>
      </c>
      <c r="D124" s="73" t="s">
        <v>496</v>
      </c>
      <c r="E124" s="73" t="s">
        <v>290</v>
      </c>
      <c r="F124" s="69" t="s">
        <v>511</v>
      </c>
      <c r="G124" s="70" t="str">
        <f>IF(H124=AAeIA!$B$2,AAeIA!$A$2,IF(H124=AAeIA!$B$3,AAeIA!$A$2,IF(H124=AAeIA!$B$4,AAeIA!$A$2,IF(H124=AAeIA!$B$5,AAeIA!$A$2,IF(H124=AAeIA!$B$6,AAeIA!$A$6,IF(H124=AAeIA!$B$7,AAeIA!$A$2,IF(H124=AAeIA!$B$8,AAeIA!$A$2,IF(H124=AAeIA!$B$9,AAeIA!$A$2,IF(H124=AAeIA!$B$10,AAeIA!$A$10,IF(H124=AAeIA!$B$11,AAeIA!$A$10,IF(H124=AAeIA!$B$12,AAeIA!$A$10,IF(H124=AAeIA!$B$13,AAeIA!$A$10,IF(H124=AAeIA!$B$14,AAeIA!$A$10,IF(H124=AAeIA!$B$15,AAeIA!$A$10,IF(H124=AAeIA!$B$16,AAeIA!$A$10,IF(H124=AAeIA!$B$17,AAeIA!$A$10,IF(H124=AAeIA!$B$18,AAeIA!$A$10,IF(H124=AAeIA!$B$19,AAeIA!$A$10,IF(H124=AAeIA!$B$20,AAeIA!$A$10,IF(H124=AAeIA!$B$21,AAeIA!$A$10,IF(H124=AAeIA!$B$22,AAeIA!$A$10,IF(H124=AAeIA!$B$23,AAeIA!$A$10,IF(H124=AAeIA!$B$24,AAeIA!$A$24,IF(H124=AAeIA!$B$25,AAeIA!$A$24,IF(H124=AAeIA!$B$26,AAeIA!$A$24,IF(H124=AAeIA!$B$27,AAeIA!$A$24,IF(H124=AAeIA!$B$28,AAeIA!$A$24,IF(H124=AAeIA!$B$29,AAeIA!$A$24,IF(H124=AAeIA!$B$30,AAeIA!$A$24,IF(H124=AAeIA!$B$31,AAeIA!$A$31,IF(H124=AAeIA!$B$32,AAeIA!$A$31,IF(H124=AAeIA!$B$33,AAeIA!$A$31,IF(H124=AAeIA!$B$34,AAeIA!$A$31,IF(H124=AAeIA!$B$35,AAeIA!$A$31,IF(H124=AAeIA!$B$36,AAeIA!$A$31,IF(H124=AAeIA!$B$37,AAeIA!$A$31,IF(H124=AAeIA!$B$38,AAeIA!$A$31,IF(H124=AAeIA!$B$39,AAeIA!$A$31,IF(H124=AAeIA!$B$40,AAeIA!$A$40,IF(H124=AAeIA!$B$41,AAeIA!$A$40,IF(H124=AAeIA!$B$42,AAeIA!$A$42,IF(H124=AAeIA!$B$43,AAeIA!$A$43,IF(H124=AAeIA!$B$44,AAeIA!$A$43,IF(H124=AAeIA!$B$45,AAeIA!$A$43,0))))))))))))))))))))))))))))))))))))))))))))</f>
        <v>USO DE RECURSOS</v>
      </c>
      <c r="H124" s="69" t="s">
        <v>53</v>
      </c>
      <c r="I124" s="69" t="str">
        <f>VLOOKUP("*"&amp;H124&amp;"*",AAeIA!$B$1:$D$45,2,FALSE)</f>
        <v>Negativo</v>
      </c>
      <c r="J124" s="72" t="s">
        <v>708</v>
      </c>
      <c r="K124" s="73" t="s">
        <v>336</v>
      </c>
      <c r="L124" s="69" t="str">
        <f>VLOOKUP("*"&amp;H124&amp;"*",AAeIA!$B$1:$D$45,3,FALSE)</f>
        <v>Afectación_del_suelo,_afectación_del_agua_o_afectación_al_personal</v>
      </c>
      <c r="M124" s="74">
        <v>4</v>
      </c>
      <c r="N124" s="74">
        <v>4</v>
      </c>
      <c r="O124" s="75" t="str">
        <f>VLOOKUP(M124&amp;" - "&amp;N124,'VALORACIÓN '!$C$4:$D$28,2,FALSE)</f>
        <v>Muy Alto Inaceptable</v>
      </c>
      <c r="P124" s="72" t="s">
        <v>644</v>
      </c>
      <c r="Q124" s="72" t="s">
        <v>534</v>
      </c>
      <c r="R124" s="72" t="s">
        <v>450</v>
      </c>
      <c r="S124" s="72">
        <v>3</v>
      </c>
      <c r="T124" s="75" t="str">
        <f>VLOOKUP(S124&amp;" / "&amp;O124,'VALORACIÓN '!$C$39:$D$63,2,FALSE)</f>
        <v>Alto no aceptable</v>
      </c>
      <c r="U124" s="76" t="str">
        <f>VLOOKUP("*"&amp;T124&amp;"*",'VALORACIÓN '!$O$3:$P$7,2,FALSE)</f>
        <v xml:space="preserve">MEDIA </v>
      </c>
      <c r="V124" s="73" t="s">
        <v>347</v>
      </c>
      <c r="W124" s="72" t="s">
        <v>697</v>
      </c>
      <c r="X124" s="72" t="s">
        <v>342</v>
      </c>
    </row>
    <row r="125" spans="1:24" ht="189" customHeight="1" x14ac:dyDescent="0.3">
      <c r="A125" s="98">
        <v>116</v>
      </c>
      <c r="B125" s="71" t="s">
        <v>492</v>
      </c>
      <c r="C125" s="72" t="s">
        <v>606</v>
      </c>
      <c r="D125" s="73" t="s">
        <v>496</v>
      </c>
      <c r="E125" s="73" t="s">
        <v>498</v>
      </c>
      <c r="F125" s="69" t="s">
        <v>511</v>
      </c>
      <c r="G125" s="70" t="str">
        <f>IF(H125=AAeIA!$B$2,AAeIA!$A$2,IF(H125=AAeIA!$B$3,AAeIA!$A$2,IF(H125=AAeIA!$B$4,AAeIA!$A$2,IF(H125=AAeIA!$B$5,AAeIA!$A$2,IF(H125=AAeIA!$B$6,AAeIA!$A$6,IF(H125=AAeIA!$B$7,AAeIA!$A$2,IF(H125=AAeIA!$B$8,AAeIA!$A$2,IF(H125=AAeIA!$B$9,AAeIA!$A$2,IF(H125=AAeIA!$B$10,AAeIA!$A$10,IF(H125=AAeIA!$B$11,AAeIA!$A$10,IF(H125=AAeIA!$B$12,AAeIA!$A$10,IF(H125=AAeIA!$B$13,AAeIA!$A$10,IF(H125=AAeIA!$B$14,AAeIA!$A$10,IF(H125=AAeIA!$B$15,AAeIA!$A$10,IF(H125=AAeIA!$B$16,AAeIA!$A$10,IF(H125=AAeIA!$B$17,AAeIA!$A$10,IF(H125=AAeIA!$B$18,AAeIA!$A$10,IF(H125=AAeIA!$B$19,AAeIA!$A$10,IF(H125=AAeIA!$B$20,AAeIA!$A$10,IF(H125=AAeIA!$B$21,AAeIA!$A$10,IF(H125=AAeIA!$B$22,AAeIA!$A$10,IF(H125=AAeIA!$B$23,AAeIA!$A$10,IF(H125=AAeIA!$B$24,AAeIA!$A$24,IF(H125=AAeIA!$B$25,AAeIA!$A$24,IF(H125=AAeIA!$B$26,AAeIA!$A$24,IF(H125=AAeIA!$B$27,AAeIA!$A$24,IF(H125=AAeIA!$B$28,AAeIA!$A$24,IF(H125=AAeIA!$B$29,AAeIA!$A$24,IF(H125=AAeIA!$B$30,AAeIA!$A$24,IF(H125=AAeIA!$B$31,AAeIA!$A$31,IF(H125=AAeIA!$B$32,AAeIA!$A$31,IF(H125=AAeIA!$B$33,AAeIA!$A$31,IF(H125=AAeIA!$B$34,AAeIA!$A$31,IF(H125=AAeIA!$B$35,AAeIA!$A$31,IF(H125=AAeIA!$B$36,AAeIA!$A$31,IF(H125=AAeIA!$B$37,AAeIA!$A$31,IF(H125=AAeIA!$B$38,AAeIA!$A$31,IF(H125=AAeIA!$B$39,AAeIA!$A$31,IF(H125=AAeIA!$B$40,AAeIA!$A$40,IF(H125=AAeIA!$B$41,AAeIA!$A$40,IF(H125=AAeIA!$B$42,AAeIA!$A$42,IF(H125=AAeIA!$B$43,AAeIA!$A$43,IF(H125=AAeIA!$B$44,AAeIA!$A$43,IF(H125=AAeIA!$B$45,AAeIA!$A$43,0))))))))))))))))))))))))))))))))))))))))))))</f>
        <v>USO DE RECURSOS</v>
      </c>
      <c r="H125" s="69" t="s">
        <v>49</v>
      </c>
      <c r="I125" s="69" t="str">
        <f>VLOOKUP("*"&amp;H125&amp;"*",AAeIA!$B$1:$D$45,2,FALSE)</f>
        <v>Negativo</v>
      </c>
      <c r="J125" s="72" t="s">
        <v>719</v>
      </c>
      <c r="K125" s="73" t="s">
        <v>336</v>
      </c>
      <c r="L125" s="69" t="str">
        <f>VLOOKUP("*"&amp;H125&amp;"*",AAeIA!$B$1:$D$45,3,FALSE)</f>
        <v>Agotamiento_de_recursos_naturales</v>
      </c>
      <c r="M125" s="74">
        <v>3</v>
      </c>
      <c r="N125" s="74">
        <v>3</v>
      </c>
      <c r="O125" s="75" t="str">
        <f>VLOOKUP(M125&amp;" - "&amp;N125,'VALORACIÓN '!$C$4:$D$28,2,FALSE)</f>
        <v>Medio Aceptable</v>
      </c>
      <c r="P125" s="72"/>
      <c r="Q125" s="72" t="s">
        <v>535</v>
      </c>
      <c r="R125" s="72" t="s">
        <v>374</v>
      </c>
      <c r="S125" s="72">
        <v>2</v>
      </c>
      <c r="T125" s="75" t="str">
        <f>VLOOKUP(S125&amp;" / "&amp;O125,'VALORACIÓN '!$C$39:$D$63,2,FALSE)</f>
        <v>Aceptable condicionado</v>
      </c>
      <c r="U125" s="76" t="str">
        <f>VLOOKUP("*"&amp;T125&amp;"*",'VALORACIÓN '!$O$3:$P$7,2,FALSE)</f>
        <v>BAJA</v>
      </c>
      <c r="V125" s="73" t="s">
        <v>347</v>
      </c>
      <c r="W125" s="72" t="s">
        <v>474</v>
      </c>
      <c r="X125" s="72" t="s">
        <v>318</v>
      </c>
    </row>
    <row r="126" spans="1:24" ht="171.75" x14ac:dyDescent="0.3">
      <c r="A126" s="98">
        <v>117</v>
      </c>
      <c r="B126" s="71" t="s">
        <v>492</v>
      </c>
      <c r="C126" s="72" t="s">
        <v>606</v>
      </c>
      <c r="D126" s="73" t="s">
        <v>496</v>
      </c>
      <c r="E126" s="73" t="s">
        <v>498</v>
      </c>
      <c r="F126" s="69" t="s">
        <v>511</v>
      </c>
      <c r="G126" s="70" t="str">
        <f>IF(H126=AAeIA!$B$2,AAeIA!$A$2,IF(H126=AAeIA!$B$3,AAeIA!$A$2,IF(H126=AAeIA!$B$4,AAeIA!$A$2,IF(H126=AAeIA!$B$5,AAeIA!$A$2,IF(H126=AAeIA!$B$6,AAeIA!$A$6,IF(H126=AAeIA!$B$7,AAeIA!$A$2,IF(H126=AAeIA!$B$8,AAeIA!$A$2,IF(H126=AAeIA!$B$9,AAeIA!$A$2,IF(H126=AAeIA!$B$10,AAeIA!$A$10,IF(H126=AAeIA!$B$11,AAeIA!$A$10,IF(H126=AAeIA!$B$12,AAeIA!$A$10,IF(H126=AAeIA!$B$13,AAeIA!$A$10,IF(H126=AAeIA!$B$14,AAeIA!$A$10,IF(H126=AAeIA!$B$15,AAeIA!$A$10,IF(H126=AAeIA!$B$16,AAeIA!$A$10,IF(H126=AAeIA!$B$17,AAeIA!$A$10,IF(H126=AAeIA!$B$18,AAeIA!$A$10,IF(H126=AAeIA!$B$19,AAeIA!$A$10,IF(H126=AAeIA!$B$20,AAeIA!$A$10,IF(H126=AAeIA!$B$21,AAeIA!$A$10,IF(H126=AAeIA!$B$22,AAeIA!$A$10,IF(H126=AAeIA!$B$23,AAeIA!$A$10,IF(H126=AAeIA!$B$24,AAeIA!$A$24,IF(H126=AAeIA!$B$25,AAeIA!$A$24,IF(H126=AAeIA!$B$26,AAeIA!$A$24,IF(H126=AAeIA!$B$27,AAeIA!$A$24,IF(H126=AAeIA!$B$28,AAeIA!$A$24,IF(H126=AAeIA!$B$29,AAeIA!$A$24,IF(H126=AAeIA!$B$30,AAeIA!$A$24,IF(H126=AAeIA!$B$31,AAeIA!$A$31,IF(H126=AAeIA!$B$32,AAeIA!$A$31,IF(H126=AAeIA!$B$33,AAeIA!$A$31,IF(H126=AAeIA!$B$34,AAeIA!$A$31,IF(H126=AAeIA!$B$35,AAeIA!$A$31,IF(H126=AAeIA!$B$36,AAeIA!$A$31,IF(H126=AAeIA!$B$37,AAeIA!$A$31,IF(H126=AAeIA!$B$38,AAeIA!$A$31,IF(H126=AAeIA!$B$39,AAeIA!$A$31,IF(H126=AAeIA!$B$40,AAeIA!$A$40,IF(H126=AAeIA!$B$41,AAeIA!$A$40,IF(H126=AAeIA!$B$42,AAeIA!$A$42,IF(H126=AAeIA!$B$43,AAeIA!$A$43,IF(H126=AAeIA!$B$44,AAeIA!$A$43,IF(H126=AAeIA!$B$45,AAeIA!$A$43,0))))))))))))))))))))))))))))))))))))))))))))</f>
        <v>USO DE RECURSOS</v>
      </c>
      <c r="H126" s="69" t="s">
        <v>51</v>
      </c>
      <c r="I126" s="69" t="str">
        <f>VLOOKUP("*"&amp;H126&amp;"*",AAeIA!$B$1:$D$45,2,FALSE)</f>
        <v>Negativo</v>
      </c>
      <c r="J126" s="72" t="s">
        <v>681</v>
      </c>
      <c r="K126" s="73" t="s">
        <v>336</v>
      </c>
      <c r="L126" s="69" t="str">
        <f>VLOOKUP("*"&amp;H126&amp;"*",AAeIA!$B$1:$D$45,3,FALSE)</f>
        <v>Agotamiento_de_recursos_naturales</v>
      </c>
      <c r="M126" s="74">
        <v>4</v>
      </c>
      <c r="N126" s="74">
        <v>4</v>
      </c>
      <c r="O126" s="75" t="str">
        <f>VLOOKUP(M126&amp;" - "&amp;N126,'VALORACIÓN '!$C$4:$D$28,2,FALSE)</f>
        <v>Muy Alto Inaceptable</v>
      </c>
      <c r="P126" s="72" t="s">
        <v>683</v>
      </c>
      <c r="Q126" s="72" t="s">
        <v>553</v>
      </c>
      <c r="R126" s="72" t="s">
        <v>393</v>
      </c>
      <c r="S126" s="72">
        <v>2</v>
      </c>
      <c r="T126" s="75" t="str">
        <f>VLOOKUP(S126&amp;" / "&amp;O126,'VALORACIÓN '!$C$39:$D$63,2,FALSE)</f>
        <v>Alto no aceptable</v>
      </c>
      <c r="U126" s="76" t="str">
        <f>VLOOKUP("*"&amp;T126&amp;"*",'VALORACIÓN '!$O$3:$P$7,2,FALSE)</f>
        <v xml:space="preserve">MEDIA </v>
      </c>
      <c r="V126" s="73" t="s">
        <v>340</v>
      </c>
      <c r="W126" s="72" t="s">
        <v>695</v>
      </c>
      <c r="X126" s="72" t="s">
        <v>319</v>
      </c>
    </row>
    <row r="127" spans="1:24" ht="257.25" x14ac:dyDescent="0.3">
      <c r="A127" s="98">
        <v>118</v>
      </c>
      <c r="B127" s="71" t="s">
        <v>492</v>
      </c>
      <c r="C127" s="72" t="s">
        <v>606</v>
      </c>
      <c r="D127" s="73" t="s">
        <v>496</v>
      </c>
      <c r="E127" s="73" t="s">
        <v>498</v>
      </c>
      <c r="F127" s="69" t="s">
        <v>511</v>
      </c>
      <c r="G127" s="70" t="str">
        <f>IF(H127=AAeIA!$B$2,AAeIA!$A$2,IF(H127=AAeIA!$B$3,AAeIA!$A$2,IF(H127=AAeIA!$B$4,AAeIA!$A$2,IF(H127=AAeIA!$B$5,AAeIA!$A$2,IF(H127=AAeIA!$B$6,AAeIA!$A$6,IF(H127=AAeIA!$B$7,AAeIA!$A$2,IF(H127=AAeIA!$B$8,AAeIA!$A$2,IF(H127=AAeIA!$B$9,AAeIA!$A$2,IF(H127=AAeIA!$B$10,AAeIA!$A$10,IF(H127=AAeIA!$B$11,AAeIA!$A$10,IF(H127=AAeIA!$B$12,AAeIA!$A$10,IF(H127=AAeIA!$B$13,AAeIA!$A$10,IF(H127=AAeIA!$B$14,AAeIA!$A$10,IF(H127=AAeIA!$B$15,AAeIA!$A$10,IF(H127=AAeIA!$B$16,AAeIA!$A$10,IF(H127=AAeIA!$B$17,AAeIA!$A$10,IF(H127=AAeIA!$B$18,AAeIA!$A$10,IF(H127=AAeIA!$B$19,AAeIA!$A$10,IF(H127=AAeIA!$B$20,AAeIA!$A$10,IF(H127=AAeIA!$B$21,AAeIA!$A$10,IF(H127=AAeIA!$B$22,AAeIA!$A$10,IF(H127=AAeIA!$B$23,AAeIA!$A$10,IF(H127=AAeIA!$B$24,AAeIA!$A$24,IF(H127=AAeIA!$B$25,AAeIA!$A$24,IF(H127=AAeIA!$B$26,AAeIA!$A$24,IF(H127=AAeIA!$B$27,AAeIA!$A$24,IF(H127=AAeIA!$B$28,AAeIA!$A$24,IF(H127=AAeIA!$B$29,AAeIA!$A$24,IF(H127=AAeIA!$B$30,AAeIA!$A$24,IF(H127=AAeIA!$B$31,AAeIA!$A$31,IF(H127=AAeIA!$B$32,AAeIA!$A$31,IF(H127=AAeIA!$B$33,AAeIA!$A$31,IF(H127=AAeIA!$B$34,AAeIA!$A$31,IF(H127=AAeIA!$B$35,AAeIA!$A$31,IF(H127=AAeIA!$B$36,AAeIA!$A$31,IF(H127=AAeIA!$B$37,AAeIA!$A$31,IF(H127=AAeIA!$B$38,AAeIA!$A$31,IF(H127=AAeIA!$B$39,AAeIA!$A$31,IF(H127=AAeIA!$B$40,AAeIA!$A$40,IF(H127=AAeIA!$B$41,AAeIA!$A$40,IF(H127=AAeIA!$B$42,AAeIA!$A$42,IF(H127=AAeIA!$B$43,AAeIA!$A$43,IF(H127=AAeIA!$B$44,AAeIA!$A$43,IF(H127=AAeIA!$B$45,AAeIA!$A$43,0))))))))))))))))))))))))))))))))))))))))))))</f>
        <v>SUELO</v>
      </c>
      <c r="H127" s="69" t="s">
        <v>64</v>
      </c>
      <c r="I127" s="69" t="str">
        <f>VLOOKUP("*"&amp;H127&amp;"*",AAeIA!$B$1:$D$45,2,FALSE)</f>
        <v>Negativo</v>
      </c>
      <c r="J127" s="72" t="s">
        <v>833</v>
      </c>
      <c r="K127" s="73" t="s">
        <v>336</v>
      </c>
      <c r="L127" s="69" t="str">
        <f>VLOOKUP("*"&amp;H127&amp;"*",AAeIA!$B$1:$D$45,3,FALSE)</f>
        <v>Contaminación_del_Agua_y/o_el_suelo_y/o_el_aire,_Daño_a_las_personas</v>
      </c>
      <c r="M127" s="74">
        <v>3</v>
      </c>
      <c r="N127" s="74">
        <v>3</v>
      </c>
      <c r="O127" s="75" t="str">
        <f>VLOOKUP(M127&amp;" - "&amp;N127,'VALORACIÓN '!$C$4:$D$28,2,FALSE)</f>
        <v>Medio Aceptable</v>
      </c>
      <c r="P127" s="72" t="s">
        <v>378</v>
      </c>
      <c r="Q127" s="72" t="s">
        <v>533</v>
      </c>
      <c r="R127" s="72" t="s">
        <v>381</v>
      </c>
      <c r="S127" s="72">
        <v>1</v>
      </c>
      <c r="T127" s="75" t="str">
        <f>VLOOKUP(S127&amp;" / "&amp;O127,'VALORACIÓN '!$C$39:$D$63,2,FALSE)</f>
        <v>Admisible</v>
      </c>
      <c r="U127" s="76" t="str">
        <f>VLOOKUP("*"&amp;T127&amp;"*",'VALORACIÓN '!$O$3:$P$7,2,FALSE)</f>
        <v>BAJA</v>
      </c>
      <c r="V127" s="73"/>
      <c r="W127" s="72" t="s">
        <v>827</v>
      </c>
      <c r="X127" s="72" t="s">
        <v>317</v>
      </c>
    </row>
    <row r="128" spans="1:24" ht="234.75" x14ac:dyDescent="0.3">
      <c r="A128" s="98">
        <v>119</v>
      </c>
      <c r="B128" s="71" t="s">
        <v>492</v>
      </c>
      <c r="C128" s="72" t="s">
        <v>606</v>
      </c>
      <c r="D128" s="73" t="s">
        <v>496</v>
      </c>
      <c r="E128" s="73" t="s">
        <v>498</v>
      </c>
      <c r="F128" s="69" t="s">
        <v>511</v>
      </c>
      <c r="G128" s="70" t="str">
        <f>IF(H128=AAeIA!$B$2,AAeIA!$A$2,IF(H128=AAeIA!$B$3,AAeIA!$A$2,IF(H128=AAeIA!$B$4,AAeIA!$A$2,IF(H128=AAeIA!$B$5,AAeIA!$A$2,IF(H128=AAeIA!$B$6,AAeIA!$A$6,IF(H128=AAeIA!$B$7,AAeIA!$A$2,IF(H128=AAeIA!$B$8,AAeIA!$A$2,IF(H128=AAeIA!$B$9,AAeIA!$A$2,IF(H128=AAeIA!$B$10,AAeIA!$A$10,IF(H128=AAeIA!$B$11,AAeIA!$A$10,IF(H128=AAeIA!$B$12,AAeIA!$A$10,IF(H128=AAeIA!$B$13,AAeIA!$A$10,IF(H128=AAeIA!$B$14,AAeIA!$A$10,IF(H128=AAeIA!$B$15,AAeIA!$A$10,IF(H128=AAeIA!$B$16,AAeIA!$A$10,IF(H128=AAeIA!$B$17,AAeIA!$A$10,IF(H128=AAeIA!$B$18,AAeIA!$A$10,IF(H128=AAeIA!$B$19,AAeIA!$A$10,IF(H128=AAeIA!$B$20,AAeIA!$A$10,IF(H128=AAeIA!$B$21,AAeIA!$A$10,IF(H128=AAeIA!$B$22,AAeIA!$A$10,IF(H128=AAeIA!$B$23,AAeIA!$A$10,IF(H128=AAeIA!$B$24,AAeIA!$A$24,IF(H128=AAeIA!$B$25,AAeIA!$A$24,IF(H128=AAeIA!$B$26,AAeIA!$A$24,IF(H128=AAeIA!$B$27,AAeIA!$A$24,IF(H128=AAeIA!$B$28,AAeIA!$A$24,IF(H128=AAeIA!$B$29,AAeIA!$A$24,IF(H128=AAeIA!$B$30,AAeIA!$A$24,IF(H128=AAeIA!$B$31,AAeIA!$A$31,IF(H128=AAeIA!$B$32,AAeIA!$A$31,IF(H128=AAeIA!$B$33,AAeIA!$A$31,IF(H128=AAeIA!$B$34,AAeIA!$A$31,IF(H128=AAeIA!$B$35,AAeIA!$A$31,IF(H128=AAeIA!$B$36,AAeIA!$A$31,IF(H128=AAeIA!$B$37,AAeIA!$A$31,IF(H128=AAeIA!$B$38,AAeIA!$A$31,IF(H128=AAeIA!$B$39,AAeIA!$A$31,IF(H128=AAeIA!$B$40,AAeIA!$A$40,IF(H128=AAeIA!$B$41,AAeIA!$A$40,IF(H128=AAeIA!$B$42,AAeIA!$A$42,IF(H128=AAeIA!$B$43,AAeIA!$A$43,IF(H128=AAeIA!$B$44,AAeIA!$A$43,IF(H128=AAeIA!$B$45,AAeIA!$A$43,0))))))))))))))))))))))))))))))))))))))))))))</f>
        <v>SUELO</v>
      </c>
      <c r="H128" s="69" t="s">
        <v>66</v>
      </c>
      <c r="I128" s="69" t="str">
        <f>VLOOKUP("*"&amp;H128&amp;"*",AAeIA!$B$1:$D$45,2,FALSE)</f>
        <v>Negativo</v>
      </c>
      <c r="J128" s="72" t="s">
        <v>807</v>
      </c>
      <c r="K128" s="73" t="s">
        <v>336</v>
      </c>
      <c r="L128" s="69" t="str">
        <f>VLOOKUP("*"&amp;H128&amp;"*",AAeIA!$B$1:$D$45,3,FALSE)</f>
        <v>Contaminación_del_suelo</v>
      </c>
      <c r="M128" s="74">
        <v>3</v>
      </c>
      <c r="N128" s="74">
        <v>4</v>
      </c>
      <c r="O128" s="75" t="str">
        <f>VLOOKUP(M128&amp;" - "&amp;N128,'VALORACIÓN '!$C$4:$D$28,2,FALSE)</f>
        <v>Alto No Aceptable</v>
      </c>
      <c r="P128" s="72" t="s">
        <v>769</v>
      </c>
      <c r="Q128" s="72" t="s">
        <v>540</v>
      </c>
      <c r="R128" s="72" t="s">
        <v>423</v>
      </c>
      <c r="S128" s="72">
        <v>1</v>
      </c>
      <c r="T128" s="75" t="str">
        <f>VLOOKUP(S128&amp;" / "&amp;O128,'VALORACIÓN '!$C$39:$D$63,2,FALSE)</f>
        <v>Admisible</v>
      </c>
      <c r="U128" s="76" t="str">
        <f>VLOOKUP("*"&amp;T128&amp;"*",'VALORACIÓN '!$O$3:$P$7,2,FALSE)</f>
        <v>BAJA</v>
      </c>
      <c r="V128" s="73" t="s">
        <v>340</v>
      </c>
      <c r="W128" s="72" t="s">
        <v>396</v>
      </c>
      <c r="X128" s="72" t="s">
        <v>317</v>
      </c>
    </row>
    <row r="129" spans="1:24" ht="236.25" x14ac:dyDescent="0.3">
      <c r="A129" s="98">
        <v>120</v>
      </c>
      <c r="B129" s="71" t="s">
        <v>492</v>
      </c>
      <c r="C129" s="72" t="s">
        <v>606</v>
      </c>
      <c r="D129" s="73" t="s">
        <v>496</v>
      </c>
      <c r="E129" s="73" t="s">
        <v>498</v>
      </c>
      <c r="F129" s="69" t="s">
        <v>511</v>
      </c>
      <c r="G129" s="70" t="str">
        <f>IF(H129=AAeIA!$B$2,AAeIA!$A$2,IF(H129=AAeIA!$B$3,AAeIA!$A$2,IF(H129=AAeIA!$B$4,AAeIA!$A$2,IF(H129=AAeIA!$B$5,AAeIA!$A$2,IF(H129=AAeIA!$B$6,AAeIA!$A$6,IF(H129=AAeIA!$B$7,AAeIA!$A$2,IF(H129=AAeIA!$B$8,AAeIA!$A$2,IF(H129=AAeIA!$B$9,AAeIA!$A$2,IF(H129=AAeIA!$B$10,AAeIA!$A$10,IF(H129=AAeIA!$B$11,AAeIA!$A$10,IF(H129=AAeIA!$B$12,AAeIA!$A$10,IF(H129=AAeIA!$B$13,AAeIA!$A$10,IF(H129=AAeIA!$B$14,AAeIA!$A$10,IF(H129=AAeIA!$B$15,AAeIA!$A$10,IF(H129=AAeIA!$B$16,AAeIA!$A$10,IF(H129=AAeIA!$B$17,AAeIA!$A$10,IF(H129=AAeIA!$B$18,AAeIA!$A$10,IF(H129=AAeIA!$B$19,AAeIA!$A$10,IF(H129=AAeIA!$B$20,AAeIA!$A$10,IF(H129=AAeIA!$B$21,AAeIA!$A$10,IF(H129=AAeIA!$B$22,AAeIA!$A$10,IF(H129=AAeIA!$B$23,AAeIA!$A$10,IF(H129=AAeIA!$B$24,AAeIA!$A$24,IF(H129=AAeIA!$B$25,AAeIA!$A$24,IF(H129=AAeIA!$B$26,AAeIA!$A$24,IF(H129=AAeIA!$B$27,AAeIA!$A$24,IF(H129=AAeIA!$B$28,AAeIA!$A$24,IF(H129=AAeIA!$B$29,AAeIA!$A$24,IF(H129=AAeIA!$B$30,AAeIA!$A$24,IF(H129=AAeIA!$B$31,AAeIA!$A$31,IF(H129=AAeIA!$B$32,AAeIA!$A$31,IF(H129=AAeIA!$B$33,AAeIA!$A$31,IF(H129=AAeIA!$B$34,AAeIA!$A$31,IF(H129=AAeIA!$B$35,AAeIA!$A$31,IF(H129=AAeIA!$B$36,AAeIA!$A$31,IF(H129=AAeIA!$B$37,AAeIA!$A$31,IF(H129=AAeIA!$B$38,AAeIA!$A$31,IF(H129=AAeIA!$B$39,AAeIA!$A$31,IF(H129=AAeIA!$B$40,AAeIA!$A$40,IF(H129=AAeIA!$B$41,AAeIA!$A$40,IF(H129=AAeIA!$B$42,AAeIA!$A$42,IF(H129=AAeIA!$B$43,AAeIA!$A$43,IF(H129=AAeIA!$B$44,AAeIA!$A$43,IF(H129=AAeIA!$B$45,AAeIA!$A$43,0))))))))))))))))))))))))))))))))))))))))))))</f>
        <v>SUELO</v>
      </c>
      <c r="H129" s="69" t="s">
        <v>59</v>
      </c>
      <c r="I129" s="69" t="str">
        <f>VLOOKUP("*"&amp;H129&amp;"*",AAeIA!$B$1:$D$45,2,FALSE)</f>
        <v>Positivo</v>
      </c>
      <c r="J129" s="72" t="s">
        <v>476</v>
      </c>
      <c r="K129" s="73" t="s">
        <v>336</v>
      </c>
      <c r="L129" s="69" t="str">
        <f>VLOOKUP("*"&amp;H129&amp;"*",AAeIA!$B$1:$D$45,3,FALSE)</f>
        <v>Disminución_de_residuos_a_tratar</v>
      </c>
      <c r="M129" s="74">
        <v>2</v>
      </c>
      <c r="N129" s="74">
        <v>2</v>
      </c>
      <c r="O129" s="75" t="str">
        <f>VLOOKUP(M129&amp;" - "&amp;N129,'VALORACIÓN '!$C$4:$D$28,2,FALSE)</f>
        <v>Mínimo Aceptable</v>
      </c>
      <c r="P129" s="72" t="s">
        <v>477</v>
      </c>
      <c r="Q129" s="72" t="s">
        <v>533</v>
      </c>
      <c r="R129" s="72" t="s">
        <v>462</v>
      </c>
      <c r="S129" s="72">
        <v>2</v>
      </c>
      <c r="T129" s="75" t="str">
        <f>VLOOKUP(S129&amp;" / "&amp;O129,'VALORACIÓN '!$C$39:$D$63,2,FALSE)</f>
        <v>Admisible</v>
      </c>
      <c r="U129" s="76" t="str">
        <f>VLOOKUP("*"&amp;T129&amp;"*",'VALORACIÓN '!$O$3:$P$7,2,FALSE)</f>
        <v>BAJA</v>
      </c>
      <c r="V129" s="73" t="s">
        <v>340</v>
      </c>
      <c r="W129" s="72" t="s">
        <v>396</v>
      </c>
      <c r="X129" s="72" t="s">
        <v>317</v>
      </c>
    </row>
    <row r="130" spans="1:24" ht="261.75" x14ac:dyDescent="0.3">
      <c r="A130" s="98">
        <v>121</v>
      </c>
      <c r="B130" s="71" t="s">
        <v>492</v>
      </c>
      <c r="C130" s="72" t="s">
        <v>606</v>
      </c>
      <c r="D130" s="73" t="s">
        <v>496</v>
      </c>
      <c r="E130" s="73" t="s">
        <v>498</v>
      </c>
      <c r="F130" s="69" t="s">
        <v>511</v>
      </c>
      <c r="G130" s="70" t="str">
        <f>IF(H130=AAeIA!$B$2,AAeIA!$A$2,IF(H130=AAeIA!$B$3,AAeIA!$A$2,IF(H130=AAeIA!$B$4,AAeIA!$A$2,IF(H130=AAeIA!$B$5,AAeIA!$A$2,IF(H130=AAeIA!$B$6,AAeIA!$A$6,IF(H130=AAeIA!$B$7,AAeIA!$A$2,IF(H130=AAeIA!$B$8,AAeIA!$A$2,IF(H130=AAeIA!$B$9,AAeIA!$A$2,IF(H130=AAeIA!$B$10,AAeIA!$A$10,IF(H130=AAeIA!$B$11,AAeIA!$A$10,IF(H130=AAeIA!$B$12,AAeIA!$A$10,IF(H130=AAeIA!$B$13,AAeIA!$A$10,IF(H130=AAeIA!$B$14,AAeIA!$A$10,IF(H130=AAeIA!$B$15,AAeIA!$A$10,IF(H130=AAeIA!$B$16,AAeIA!$A$10,IF(H130=AAeIA!$B$17,AAeIA!$A$10,IF(H130=AAeIA!$B$18,AAeIA!$A$10,IF(H130=AAeIA!$B$19,AAeIA!$A$10,IF(H130=AAeIA!$B$20,AAeIA!$A$10,IF(H130=AAeIA!$B$21,AAeIA!$A$10,IF(H130=AAeIA!$B$22,AAeIA!$A$10,IF(H130=AAeIA!$B$23,AAeIA!$A$10,IF(H130=AAeIA!$B$24,AAeIA!$A$24,IF(H130=AAeIA!$B$25,AAeIA!$A$24,IF(H130=AAeIA!$B$26,AAeIA!$A$24,IF(H130=AAeIA!$B$27,AAeIA!$A$24,IF(H130=AAeIA!$B$28,AAeIA!$A$24,IF(H130=AAeIA!$B$29,AAeIA!$A$24,IF(H130=AAeIA!$B$30,AAeIA!$A$24,IF(H130=AAeIA!$B$31,AAeIA!$A$31,IF(H130=AAeIA!$B$32,AAeIA!$A$31,IF(H130=AAeIA!$B$33,AAeIA!$A$31,IF(H130=AAeIA!$B$34,AAeIA!$A$31,IF(H130=AAeIA!$B$35,AAeIA!$A$31,IF(H130=AAeIA!$B$36,AAeIA!$A$31,IF(H130=AAeIA!$B$37,AAeIA!$A$31,IF(H130=AAeIA!$B$38,AAeIA!$A$31,IF(H130=AAeIA!$B$39,AAeIA!$A$31,IF(H130=AAeIA!$B$40,AAeIA!$A$40,IF(H130=AAeIA!$B$41,AAeIA!$A$40,IF(H130=AAeIA!$B$42,AAeIA!$A$42,IF(H130=AAeIA!$B$43,AAeIA!$A$43,IF(H130=AAeIA!$B$44,AAeIA!$A$43,IF(H130=AAeIA!$B$45,AAeIA!$A$43,0))))))))))))))))))))))))))))))))))))))))))))</f>
        <v>USO DE RECURSOS</v>
      </c>
      <c r="H130" s="69" t="s">
        <v>55</v>
      </c>
      <c r="I130" s="69" t="str">
        <f>VLOOKUP("*"&amp;H130&amp;"*",AAeIA!$B$1:$D$45,2,FALSE)</f>
        <v>Negativo</v>
      </c>
      <c r="J130" s="72" t="s">
        <v>708</v>
      </c>
      <c r="K130" s="73" t="s">
        <v>336</v>
      </c>
      <c r="L130" s="69" t="str">
        <f>VLOOKUP("*"&amp;H130&amp;"*",AAeIA!$B$1:$D$45,3,FALSE)</f>
        <v>Afectación_del_suelo,_afectación_del_agua_o_afectación_al_personal</v>
      </c>
      <c r="M130" s="74">
        <v>5</v>
      </c>
      <c r="N130" s="74">
        <v>4</v>
      </c>
      <c r="O130" s="75" t="str">
        <f>VLOOKUP(M130&amp;" - "&amp;N130,'VALORACIÓN '!$C$4:$D$28,2,FALSE)</f>
        <v>Muy Alto Inaceptable</v>
      </c>
      <c r="P130" s="72" t="s">
        <v>698</v>
      </c>
      <c r="Q130" s="72" t="s">
        <v>547</v>
      </c>
      <c r="R130" s="72" t="s">
        <v>699</v>
      </c>
      <c r="S130" s="72">
        <v>1</v>
      </c>
      <c r="T130" s="75" t="str">
        <f>VLOOKUP(S130&amp;" / "&amp;O130,'VALORACIÓN '!$C$39:$D$63,2,FALSE)</f>
        <v>Aceptable condicionado</v>
      </c>
      <c r="U130" s="76" t="str">
        <f>VLOOKUP("*"&amp;T130&amp;"*",'VALORACIÓN '!$O$3:$P$7,2,FALSE)</f>
        <v>BAJA</v>
      </c>
      <c r="V130" s="73" t="s">
        <v>340</v>
      </c>
      <c r="W130" s="72" t="s">
        <v>367</v>
      </c>
      <c r="X130" s="72" t="s">
        <v>342</v>
      </c>
    </row>
    <row r="131" spans="1:24" ht="171.75" x14ac:dyDescent="0.3">
      <c r="A131" s="98">
        <v>122</v>
      </c>
      <c r="B131" s="71" t="s">
        <v>492</v>
      </c>
      <c r="C131" s="72" t="s">
        <v>607</v>
      </c>
      <c r="D131" s="73" t="s">
        <v>496</v>
      </c>
      <c r="E131" s="73" t="s">
        <v>498</v>
      </c>
      <c r="F131" s="69" t="s">
        <v>512</v>
      </c>
      <c r="G131" s="70" t="str">
        <f>IF(H131=AAeIA!$B$2,AAeIA!$A$2,IF(H131=AAeIA!$B$3,AAeIA!$A$2,IF(H131=AAeIA!$B$4,AAeIA!$A$2,IF(H131=AAeIA!$B$5,AAeIA!$A$2,IF(H131=AAeIA!$B$6,AAeIA!$A$6,IF(H131=AAeIA!$B$7,AAeIA!$A$2,IF(H131=AAeIA!$B$8,AAeIA!$A$2,IF(H131=AAeIA!$B$9,AAeIA!$A$2,IF(H131=AAeIA!$B$10,AAeIA!$A$10,IF(H131=AAeIA!$B$11,AAeIA!$A$10,IF(H131=AAeIA!$B$12,AAeIA!$A$10,IF(H131=AAeIA!$B$13,AAeIA!$A$10,IF(H131=AAeIA!$B$14,AAeIA!$A$10,IF(H131=AAeIA!$B$15,AAeIA!$A$10,IF(H131=AAeIA!$B$16,AAeIA!$A$10,IF(H131=AAeIA!$B$17,AAeIA!$A$10,IF(H131=AAeIA!$B$18,AAeIA!$A$10,IF(H131=AAeIA!$B$19,AAeIA!$A$10,IF(H131=AAeIA!$B$20,AAeIA!$A$10,IF(H131=AAeIA!$B$21,AAeIA!$A$10,IF(H131=AAeIA!$B$22,AAeIA!$A$10,IF(H131=AAeIA!$B$23,AAeIA!$A$10,IF(H131=AAeIA!$B$24,AAeIA!$A$24,IF(H131=AAeIA!$B$25,AAeIA!$A$24,IF(H131=AAeIA!$B$26,AAeIA!$A$24,IF(H131=AAeIA!$B$27,AAeIA!$A$24,IF(H131=AAeIA!$B$28,AAeIA!$A$24,IF(H131=AAeIA!$B$29,AAeIA!$A$24,IF(H131=AAeIA!$B$30,AAeIA!$A$24,IF(H131=AAeIA!$B$31,AAeIA!$A$31,IF(H131=AAeIA!$B$32,AAeIA!$A$31,IF(H131=AAeIA!$B$33,AAeIA!$A$31,IF(H131=AAeIA!$B$34,AAeIA!$A$31,IF(H131=AAeIA!$B$35,AAeIA!$A$31,IF(H131=AAeIA!$B$36,AAeIA!$A$31,IF(H131=AAeIA!$B$37,AAeIA!$A$31,IF(H131=AAeIA!$B$38,AAeIA!$A$31,IF(H131=AAeIA!$B$39,AAeIA!$A$31,IF(H131=AAeIA!$B$40,AAeIA!$A$40,IF(H131=AAeIA!$B$41,AAeIA!$A$40,IF(H131=AAeIA!$B$42,AAeIA!$A$42,IF(H131=AAeIA!$B$43,AAeIA!$A$43,IF(H131=AAeIA!$B$44,AAeIA!$A$43,IF(H131=AAeIA!$B$45,AAeIA!$A$43,0))))))))))))))))))))))))))))))))))))))))))))</f>
        <v>USO DE RECURSOS</v>
      </c>
      <c r="H131" s="69" t="s">
        <v>46</v>
      </c>
      <c r="I131" s="69" t="str">
        <f>VLOOKUP("*"&amp;H131&amp;"*",AAeIA!$B$1:$D$45,2,FALSE)</f>
        <v>Negativo</v>
      </c>
      <c r="J131" s="72" t="s">
        <v>740</v>
      </c>
      <c r="K131" s="73" t="s">
        <v>336</v>
      </c>
      <c r="L131" s="69" t="str">
        <f>VLOOKUP("*"&amp;H131&amp;"*",AAeIA!$B$1:$D$45,3,FALSE)</f>
        <v>Agotamiento_de_recursos_naturales</v>
      </c>
      <c r="M131" s="74">
        <v>5</v>
      </c>
      <c r="N131" s="74">
        <v>4</v>
      </c>
      <c r="O131" s="75" t="str">
        <f>VLOOKUP(M131&amp;" - "&amp;N131,'VALORACIÓN '!$C$4:$D$28,2,FALSE)</f>
        <v>Muy Alto Inaceptable</v>
      </c>
      <c r="P131" s="72" t="s">
        <v>387</v>
      </c>
      <c r="Q131" s="72" t="s">
        <v>550</v>
      </c>
      <c r="R131" s="72" t="s">
        <v>388</v>
      </c>
      <c r="S131" s="72">
        <v>3</v>
      </c>
      <c r="T131" s="75" t="str">
        <f>VLOOKUP(S131&amp;" / "&amp;O131,'VALORACIÓN '!$C$39:$D$63,2,FALSE)</f>
        <v>Alto no aceptable</v>
      </c>
      <c r="U131" s="76" t="str">
        <f>VLOOKUP("*"&amp;T131&amp;"*",'VALORACIÓN '!$O$3:$P$7,2,FALSE)</f>
        <v xml:space="preserve">MEDIA </v>
      </c>
      <c r="V131" s="73" t="s">
        <v>340</v>
      </c>
      <c r="W131" s="72" t="s">
        <v>389</v>
      </c>
      <c r="X131" s="72" t="s">
        <v>320</v>
      </c>
    </row>
    <row r="132" spans="1:24" ht="189" customHeight="1" x14ac:dyDescent="0.3">
      <c r="A132" s="98">
        <v>123</v>
      </c>
      <c r="B132" s="71" t="s">
        <v>492</v>
      </c>
      <c r="C132" s="72" t="s">
        <v>607</v>
      </c>
      <c r="D132" s="73" t="s">
        <v>496</v>
      </c>
      <c r="E132" s="73" t="s">
        <v>498</v>
      </c>
      <c r="F132" s="69" t="s">
        <v>512</v>
      </c>
      <c r="G132" s="70" t="str">
        <f>IF(H132=AAeIA!$B$2,AAeIA!$A$2,IF(H132=AAeIA!$B$3,AAeIA!$A$2,IF(H132=AAeIA!$B$4,AAeIA!$A$2,IF(H132=AAeIA!$B$5,AAeIA!$A$2,IF(H132=AAeIA!$B$6,AAeIA!$A$6,IF(H132=AAeIA!$B$7,AAeIA!$A$2,IF(H132=AAeIA!$B$8,AAeIA!$A$2,IF(H132=AAeIA!$B$9,AAeIA!$A$2,IF(H132=AAeIA!$B$10,AAeIA!$A$10,IF(H132=AAeIA!$B$11,AAeIA!$A$10,IF(H132=AAeIA!$B$12,AAeIA!$A$10,IF(H132=AAeIA!$B$13,AAeIA!$A$10,IF(H132=AAeIA!$B$14,AAeIA!$A$10,IF(H132=AAeIA!$B$15,AAeIA!$A$10,IF(H132=AAeIA!$B$16,AAeIA!$A$10,IF(H132=AAeIA!$B$17,AAeIA!$A$10,IF(H132=AAeIA!$B$18,AAeIA!$A$10,IF(H132=AAeIA!$B$19,AAeIA!$A$10,IF(H132=AAeIA!$B$20,AAeIA!$A$10,IF(H132=AAeIA!$B$21,AAeIA!$A$10,IF(H132=AAeIA!$B$22,AAeIA!$A$10,IF(H132=AAeIA!$B$23,AAeIA!$A$10,IF(H132=AAeIA!$B$24,AAeIA!$A$24,IF(H132=AAeIA!$B$25,AAeIA!$A$24,IF(H132=AAeIA!$B$26,AAeIA!$A$24,IF(H132=AAeIA!$B$27,AAeIA!$A$24,IF(H132=AAeIA!$B$28,AAeIA!$A$24,IF(H132=AAeIA!$B$29,AAeIA!$A$24,IF(H132=AAeIA!$B$30,AAeIA!$A$24,IF(H132=AAeIA!$B$31,AAeIA!$A$31,IF(H132=AAeIA!$B$32,AAeIA!$A$31,IF(H132=AAeIA!$B$33,AAeIA!$A$31,IF(H132=AAeIA!$B$34,AAeIA!$A$31,IF(H132=AAeIA!$B$35,AAeIA!$A$31,IF(H132=AAeIA!$B$36,AAeIA!$A$31,IF(H132=AAeIA!$B$37,AAeIA!$A$31,IF(H132=AAeIA!$B$38,AAeIA!$A$31,IF(H132=AAeIA!$B$39,AAeIA!$A$31,IF(H132=AAeIA!$B$40,AAeIA!$A$40,IF(H132=AAeIA!$B$41,AAeIA!$A$40,IF(H132=AAeIA!$B$42,AAeIA!$A$42,IF(H132=AAeIA!$B$43,AAeIA!$A$43,IF(H132=AAeIA!$B$44,AAeIA!$A$43,IF(H132=AAeIA!$B$45,AAeIA!$A$43,0))))))))))))))))))))))))))))))))))))))))))))</f>
        <v>USO DE RECURSOS</v>
      </c>
      <c r="H132" s="69" t="s">
        <v>49</v>
      </c>
      <c r="I132" s="69" t="str">
        <f>VLOOKUP("*"&amp;H132&amp;"*",AAeIA!$B$1:$D$45,2,FALSE)</f>
        <v>Negativo</v>
      </c>
      <c r="J132" s="72" t="s">
        <v>720</v>
      </c>
      <c r="K132" s="73" t="s">
        <v>336</v>
      </c>
      <c r="L132" s="69" t="str">
        <f>VLOOKUP("*"&amp;H132&amp;"*",AAeIA!$B$1:$D$45,3,FALSE)</f>
        <v>Agotamiento_de_recursos_naturales</v>
      </c>
      <c r="M132" s="74">
        <v>3</v>
      </c>
      <c r="N132" s="74">
        <v>3</v>
      </c>
      <c r="O132" s="75" t="str">
        <f>VLOOKUP(M132&amp;" - "&amp;N132,'VALORACIÓN '!$C$4:$D$28,2,FALSE)</f>
        <v>Medio Aceptable</v>
      </c>
      <c r="P132" s="72"/>
      <c r="Q132" s="72" t="s">
        <v>535</v>
      </c>
      <c r="R132" s="72" t="s">
        <v>374</v>
      </c>
      <c r="S132" s="72">
        <v>2</v>
      </c>
      <c r="T132" s="75" t="str">
        <f>VLOOKUP(S132&amp;" / "&amp;O132,'VALORACIÓN '!$C$39:$D$63,2,FALSE)</f>
        <v>Aceptable condicionado</v>
      </c>
      <c r="U132" s="76" t="str">
        <f>VLOOKUP("*"&amp;T132&amp;"*",'VALORACIÓN '!$O$3:$P$7,2,FALSE)</f>
        <v>BAJA</v>
      </c>
      <c r="V132" s="73" t="s">
        <v>347</v>
      </c>
      <c r="W132" s="72" t="s">
        <v>474</v>
      </c>
      <c r="X132" s="72" t="s">
        <v>318</v>
      </c>
    </row>
    <row r="133" spans="1:24" ht="171.75" x14ac:dyDescent="0.3">
      <c r="A133" s="98">
        <v>124</v>
      </c>
      <c r="B133" s="71" t="s">
        <v>492</v>
      </c>
      <c r="C133" s="72" t="s">
        <v>607</v>
      </c>
      <c r="D133" s="73" t="s">
        <v>496</v>
      </c>
      <c r="E133" s="73" t="s">
        <v>498</v>
      </c>
      <c r="F133" s="69" t="s">
        <v>512</v>
      </c>
      <c r="G133" s="70" t="str">
        <f>IF(H133=AAeIA!$B$2,AAeIA!$A$2,IF(H133=AAeIA!$B$3,AAeIA!$A$2,IF(H133=AAeIA!$B$4,AAeIA!$A$2,IF(H133=AAeIA!$B$5,AAeIA!$A$2,IF(H133=AAeIA!$B$6,AAeIA!$A$6,IF(H133=AAeIA!$B$7,AAeIA!$A$2,IF(H133=AAeIA!$B$8,AAeIA!$A$2,IF(H133=AAeIA!$B$9,AAeIA!$A$2,IF(H133=AAeIA!$B$10,AAeIA!$A$10,IF(H133=AAeIA!$B$11,AAeIA!$A$10,IF(H133=AAeIA!$B$12,AAeIA!$A$10,IF(H133=AAeIA!$B$13,AAeIA!$A$10,IF(H133=AAeIA!$B$14,AAeIA!$A$10,IF(H133=AAeIA!$B$15,AAeIA!$A$10,IF(H133=AAeIA!$B$16,AAeIA!$A$10,IF(H133=AAeIA!$B$17,AAeIA!$A$10,IF(H133=AAeIA!$B$18,AAeIA!$A$10,IF(H133=AAeIA!$B$19,AAeIA!$A$10,IF(H133=AAeIA!$B$20,AAeIA!$A$10,IF(H133=AAeIA!$B$21,AAeIA!$A$10,IF(H133=AAeIA!$B$22,AAeIA!$A$10,IF(H133=AAeIA!$B$23,AAeIA!$A$10,IF(H133=AAeIA!$B$24,AAeIA!$A$24,IF(H133=AAeIA!$B$25,AAeIA!$A$24,IF(H133=AAeIA!$B$26,AAeIA!$A$24,IF(H133=AAeIA!$B$27,AAeIA!$A$24,IF(H133=AAeIA!$B$28,AAeIA!$A$24,IF(H133=AAeIA!$B$29,AAeIA!$A$24,IF(H133=AAeIA!$B$30,AAeIA!$A$24,IF(H133=AAeIA!$B$31,AAeIA!$A$31,IF(H133=AAeIA!$B$32,AAeIA!$A$31,IF(H133=AAeIA!$B$33,AAeIA!$A$31,IF(H133=AAeIA!$B$34,AAeIA!$A$31,IF(H133=AAeIA!$B$35,AAeIA!$A$31,IF(H133=AAeIA!$B$36,AAeIA!$A$31,IF(H133=AAeIA!$B$37,AAeIA!$A$31,IF(H133=AAeIA!$B$38,AAeIA!$A$31,IF(H133=AAeIA!$B$39,AAeIA!$A$31,IF(H133=AAeIA!$B$40,AAeIA!$A$40,IF(H133=AAeIA!$B$41,AAeIA!$A$40,IF(H133=AAeIA!$B$42,AAeIA!$A$42,IF(H133=AAeIA!$B$43,AAeIA!$A$43,IF(H133=AAeIA!$B$44,AAeIA!$A$43,IF(H133=AAeIA!$B$45,AAeIA!$A$43,0))))))))))))))))))))))))))))))))))))))))))))</f>
        <v>USO DE RECURSOS</v>
      </c>
      <c r="H133" s="69" t="s">
        <v>51</v>
      </c>
      <c r="I133" s="69" t="str">
        <f>VLOOKUP("*"&amp;H133&amp;"*",AAeIA!$B$1:$D$45,2,FALSE)</f>
        <v>Negativo</v>
      </c>
      <c r="J133" s="72" t="s">
        <v>682</v>
      </c>
      <c r="K133" s="73" t="s">
        <v>336</v>
      </c>
      <c r="L133" s="69" t="str">
        <f>VLOOKUP("*"&amp;H133&amp;"*",AAeIA!$B$1:$D$45,3,FALSE)</f>
        <v>Agotamiento_de_recursos_naturales</v>
      </c>
      <c r="M133" s="74">
        <v>4</v>
      </c>
      <c r="N133" s="74">
        <v>4</v>
      </c>
      <c r="O133" s="75" t="str">
        <f>VLOOKUP(M133&amp;" - "&amp;N133,'VALORACIÓN '!$C$4:$D$28,2,FALSE)</f>
        <v>Muy Alto Inaceptable</v>
      </c>
      <c r="P133" s="72" t="s">
        <v>683</v>
      </c>
      <c r="Q133" s="72" t="s">
        <v>554</v>
      </c>
      <c r="R133" s="72" t="s">
        <v>393</v>
      </c>
      <c r="S133" s="72">
        <v>3</v>
      </c>
      <c r="T133" s="75" t="str">
        <f>VLOOKUP(S133&amp;" / "&amp;O133,'VALORACIÓN '!$C$39:$D$63,2,FALSE)</f>
        <v>Alto no aceptable</v>
      </c>
      <c r="U133" s="76" t="str">
        <f>VLOOKUP("*"&amp;T133&amp;"*",'VALORACIÓN '!$O$3:$P$7,2,FALSE)</f>
        <v xml:space="preserve">MEDIA </v>
      </c>
      <c r="V133" s="73" t="s">
        <v>340</v>
      </c>
      <c r="W133" s="72" t="s">
        <v>695</v>
      </c>
      <c r="X133" s="72" t="s">
        <v>319</v>
      </c>
    </row>
    <row r="134" spans="1:24" ht="257.25" x14ac:dyDescent="0.3">
      <c r="A134" s="98">
        <v>125</v>
      </c>
      <c r="B134" s="71" t="s">
        <v>492</v>
      </c>
      <c r="C134" s="72" t="s">
        <v>607</v>
      </c>
      <c r="D134" s="73" t="s">
        <v>496</v>
      </c>
      <c r="E134" s="73" t="s">
        <v>498</v>
      </c>
      <c r="F134" s="69" t="s">
        <v>512</v>
      </c>
      <c r="G134" s="70" t="str">
        <f>IF(H134=AAeIA!$B$2,AAeIA!$A$2,IF(H134=AAeIA!$B$3,AAeIA!$A$2,IF(H134=AAeIA!$B$4,AAeIA!$A$2,IF(H134=AAeIA!$B$5,AAeIA!$A$2,IF(H134=AAeIA!$B$6,AAeIA!$A$6,IF(H134=AAeIA!$B$7,AAeIA!$A$2,IF(H134=AAeIA!$B$8,AAeIA!$A$2,IF(H134=AAeIA!$B$9,AAeIA!$A$2,IF(H134=AAeIA!$B$10,AAeIA!$A$10,IF(H134=AAeIA!$B$11,AAeIA!$A$10,IF(H134=AAeIA!$B$12,AAeIA!$A$10,IF(H134=AAeIA!$B$13,AAeIA!$A$10,IF(H134=AAeIA!$B$14,AAeIA!$A$10,IF(H134=AAeIA!$B$15,AAeIA!$A$10,IF(H134=AAeIA!$B$16,AAeIA!$A$10,IF(H134=AAeIA!$B$17,AAeIA!$A$10,IF(H134=AAeIA!$B$18,AAeIA!$A$10,IF(H134=AAeIA!$B$19,AAeIA!$A$10,IF(H134=AAeIA!$B$20,AAeIA!$A$10,IF(H134=AAeIA!$B$21,AAeIA!$A$10,IF(H134=AAeIA!$B$22,AAeIA!$A$10,IF(H134=AAeIA!$B$23,AAeIA!$A$10,IF(H134=AAeIA!$B$24,AAeIA!$A$24,IF(H134=AAeIA!$B$25,AAeIA!$A$24,IF(H134=AAeIA!$B$26,AAeIA!$A$24,IF(H134=AAeIA!$B$27,AAeIA!$A$24,IF(H134=AAeIA!$B$28,AAeIA!$A$24,IF(H134=AAeIA!$B$29,AAeIA!$A$24,IF(H134=AAeIA!$B$30,AAeIA!$A$24,IF(H134=AAeIA!$B$31,AAeIA!$A$31,IF(H134=AAeIA!$B$32,AAeIA!$A$31,IF(H134=AAeIA!$B$33,AAeIA!$A$31,IF(H134=AAeIA!$B$34,AAeIA!$A$31,IF(H134=AAeIA!$B$35,AAeIA!$A$31,IF(H134=AAeIA!$B$36,AAeIA!$A$31,IF(H134=AAeIA!$B$37,AAeIA!$A$31,IF(H134=AAeIA!$B$38,AAeIA!$A$31,IF(H134=AAeIA!$B$39,AAeIA!$A$31,IF(H134=AAeIA!$B$40,AAeIA!$A$40,IF(H134=AAeIA!$B$41,AAeIA!$A$40,IF(H134=AAeIA!$B$42,AAeIA!$A$42,IF(H134=AAeIA!$B$43,AAeIA!$A$43,IF(H134=AAeIA!$B$44,AAeIA!$A$43,IF(H134=AAeIA!$B$45,AAeIA!$A$43,0))))))))))))))))))))))))))))))))))))))))))))</f>
        <v>SUELO</v>
      </c>
      <c r="H134" s="69" t="s">
        <v>64</v>
      </c>
      <c r="I134" s="69" t="str">
        <f>VLOOKUP("*"&amp;H134&amp;"*",AAeIA!$B$1:$D$45,2,FALSE)</f>
        <v>Negativo</v>
      </c>
      <c r="J134" s="72" t="s">
        <v>834</v>
      </c>
      <c r="K134" s="73" t="s">
        <v>336</v>
      </c>
      <c r="L134" s="69" t="str">
        <f>VLOOKUP("*"&amp;H134&amp;"*",AAeIA!$B$1:$D$45,3,FALSE)</f>
        <v>Contaminación_del_Agua_y/o_el_suelo_y/o_el_aire,_Daño_a_las_personas</v>
      </c>
      <c r="M134" s="74">
        <v>3</v>
      </c>
      <c r="N134" s="74">
        <v>3</v>
      </c>
      <c r="O134" s="75" t="str">
        <f>VLOOKUP(M134&amp;" - "&amp;N134,'VALORACIÓN '!$C$4:$D$28,2,FALSE)</f>
        <v>Medio Aceptable</v>
      </c>
      <c r="P134" s="72" t="s">
        <v>378</v>
      </c>
      <c r="Q134" s="72" t="s">
        <v>533</v>
      </c>
      <c r="R134" s="72" t="s">
        <v>381</v>
      </c>
      <c r="S134" s="72">
        <v>1</v>
      </c>
      <c r="T134" s="75" t="str">
        <f>VLOOKUP(S134&amp;" / "&amp;O134,'VALORACIÓN '!$C$39:$D$63,2,FALSE)</f>
        <v>Admisible</v>
      </c>
      <c r="U134" s="76" t="str">
        <f>VLOOKUP("*"&amp;T134&amp;"*",'VALORACIÓN '!$O$3:$P$7,2,FALSE)</f>
        <v>BAJA</v>
      </c>
      <c r="V134" s="73"/>
      <c r="W134" s="72" t="s">
        <v>827</v>
      </c>
      <c r="X134" s="72" t="s">
        <v>317</v>
      </c>
    </row>
    <row r="135" spans="1:24" ht="234.75" x14ac:dyDescent="0.3">
      <c r="A135" s="98">
        <v>126</v>
      </c>
      <c r="B135" s="71" t="s">
        <v>492</v>
      </c>
      <c r="C135" s="72" t="s">
        <v>607</v>
      </c>
      <c r="D135" s="73" t="s">
        <v>496</v>
      </c>
      <c r="E135" s="73" t="s">
        <v>498</v>
      </c>
      <c r="F135" s="69" t="s">
        <v>512</v>
      </c>
      <c r="G135" s="70" t="str">
        <f>IF(H135=AAeIA!$B$2,AAeIA!$A$2,IF(H135=AAeIA!$B$3,AAeIA!$A$2,IF(H135=AAeIA!$B$4,AAeIA!$A$2,IF(H135=AAeIA!$B$5,AAeIA!$A$2,IF(H135=AAeIA!$B$6,AAeIA!$A$6,IF(H135=AAeIA!$B$7,AAeIA!$A$2,IF(H135=AAeIA!$B$8,AAeIA!$A$2,IF(H135=AAeIA!$B$9,AAeIA!$A$2,IF(H135=AAeIA!$B$10,AAeIA!$A$10,IF(H135=AAeIA!$B$11,AAeIA!$A$10,IF(H135=AAeIA!$B$12,AAeIA!$A$10,IF(H135=AAeIA!$B$13,AAeIA!$A$10,IF(H135=AAeIA!$B$14,AAeIA!$A$10,IF(H135=AAeIA!$B$15,AAeIA!$A$10,IF(H135=AAeIA!$B$16,AAeIA!$A$10,IF(H135=AAeIA!$B$17,AAeIA!$A$10,IF(H135=AAeIA!$B$18,AAeIA!$A$10,IF(H135=AAeIA!$B$19,AAeIA!$A$10,IF(H135=AAeIA!$B$20,AAeIA!$A$10,IF(H135=AAeIA!$B$21,AAeIA!$A$10,IF(H135=AAeIA!$B$22,AAeIA!$A$10,IF(H135=AAeIA!$B$23,AAeIA!$A$10,IF(H135=AAeIA!$B$24,AAeIA!$A$24,IF(H135=AAeIA!$B$25,AAeIA!$A$24,IF(H135=AAeIA!$B$26,AAeIA!$A$24,IF(H135=AAeIA!$B$27,AAeIA!$A$24,IF(H135=AAeIA!$B$28,AAeIA!$A$24,IF(H135=AAeIA!$B$29,AAeIA!$A$24,IF(H135=AAeIA!$B$30,AAeIA!$A$24,IF(H135=AAeIA!$B$31,AAeIA!$A$31,IF(H135=AAeIA!$B$32,AAeIA!$A$31,IF(H135=AAeIA!$B$33,AAeIA!$A$31,IF(H135=AAeIA!$B$34,AAeIA!$A$31,IF(H135=AAeIA!$B$35,AAeIA!$A$31,IF(H135=AAeIA!$B$36,AAeIA!$A$31,IF(H135=AAeIA!$B$37,AAeIA!$A$31,IF(H135=AAeIA!$B$38,AAeIA!$A$31,IF(H135=AAeIA!$B$39,AAeIA!$A$31,IF(H135=AAeIA!$B$40,AAeIA!$A$40,IF(H135=AAeIA!$B$41,AAeIA!$A$40,IF(H135=AAeIA!$B$42,AAeIA!$A$42,IF(H135=AAeIA!$B$43,AAeIA!$A$43,IF(H135=AAeIA!$B$44,AAeIA!$A$43,IF(H135=AAeIA!$B$45,AAeIA!$A$43,0))))))))))))))))))))))))))))))))))))))))))))</f>
        <v>SUELO</v>
      </c>
      <c r="H135" s="69" t="s">
        <v>66</v>
      </c>
      <c r="I135" s="69" t="str">
        <f>VLOOKUP("*"&amp;H135&amp;"*",AAeIA!$B$1:$D$45,2,FALSE)</f>
        <v>Negativo</v>
      </c>
      <c r="J135" s="72" t="s">
        <v>808</v>
      </c>
      <c r="K135" s="73" t="s">
        <v>336</v>
      </c>
      <c r="L135" s="69" t="str">
        <f>VLOOKUP("*"&amp;H135&amp;"*",AAeIA!$B$1:$D$45,3,FALSE)</f>
        <v>Contaminación_del_suelo</v>
      </c>
      <c r="M135" s="74">
        <v>3</v>
      </c>
      <c r="N135" s="74">
        <v>4</v>
      </c>
      <c r="O135" s="75" t="str">
        <f>VLOOKUP(M135&amp;" - "&amp;N135,'VALORACIÓN '!$C$4:$D$28,2,FALSE)</f>
        <v>Alto No Aceptable</v>
      </c>
      <c r="P135" s="72" t="s">
        <v>769</v>
      </c>
      <c r="Q135" s="72" t="s">
        <v>540</v>
      </c>
      <c r="R135" s="72" t="s">
        <v>423</v>
      </c>
      <c r="S135" s="72">
        <v>1</v>
      </c>
      <c r="T135" s="75" t="str">
        <f>VLOOKUP(S135&amp;" / "&amp;O135,'VALORACIÓN '!$C$39:$D$63,2,FALSE)</f>
        <v>Admisible</v>
      </c>
      <c r="U135" s="76" t="str">
        <f>VLOOKUP("*"&amp;T135&amp;"*",'VALORACIÓN '!$O$3:$P$7,2,FALSE)</f>
        <v>BAJA</v>
      </c>
      <c r="V135" s="73" t="s">
        <v>340</v>
      </c>
      <c r="W135" s="72" t="s">
        <v>818</v>
      </c>
      <c r="X135" s="72" t="s">
        <v>317</v>
      </c>
    </row>
    <row r="136" spans="1:24" ht="236.25" x14ac:dyDescent="0.3">
      <c r="A136" s="98">
        <v>127</v>
      </c>
      <c r="B136" s="71" t="s">
        <v>492</v>
      </c>
      <c r="C136" s="72" t="s">
        <v>607</v>
      </c>
      <c r="D136" s="73" t="s">
        <v>496</v>
      </c>
      <c r="E136" s="73" t="s">
        <v>498</v>
      </c>
      <c r="F136" s="69" t="s">
        <v>512</v>
      </c>
      <c r="G136" s="70" t="str">
        <f>IF(H136=AAeIA!$B$2,AAeIA!$A$2,IF(H136=AAeIA!$B$3,AAeIA!$A$2,IF(H136=AAeIA!$B$4,AAeIA!$A$2,IF(H136=AAeIA!$B$5,AAeIA!$A$2,IF(H136=AAeIA!$B$6,AAeIA!$A$6,IF(H136=AAeIA!$B$7,AAeIA!$A$2,IF(H136=AAeIA!$B$8,AAeIA!$A$2,IF(H136=AAeIA!$B$9,AAeIA!$A$2,IF(H136=AAeIA!$B$10,AAeIA!$A$10,IF(H136=AAeIA!$B$11,AAeIA!$A$10,IF(H136=AAeIA!$B$12,AAeIA!$A$10,IF(H136=AAeIA!$B$13,AAeIA!$A$10,IF(H136=AAeIA!$B$14,AAeIA!$A$10,IF(H136=AAeIA!$B$15,AAeIA!$A$10,IF(H136=AAeIA!$B$16,AAeIA!$A$10,IF(H136=AAeIA!$B$17,AAeIA!$A$10,IF(H136=AAeIA!$B$18,AAeIA!$A$10,IF(H136=AAeIA!$B$19,AAeIA!$A$10,IF(H136=AAeIA!$B$20,AAeIA!$A$10,IF(H136=AAeIA!$B$21,AAeIA!$A$10,IF(H136=AAeIA!$B$22,AAeIA!$A$10,IF(H136=AAeIA!$B$23,AAeIA!$A$10,IF(H136=AAeIA!$B$24,AAeIA!$A$24,IF(H136=AAeIA!$B$25,AAeIA!$A$24,IF(H136=AAeIA!$B$26,AAeIA!$A$24,IF(H136=AAeIA!$B$27,AAeIA!$A$24,IF(H136=AAeIA!$B$28,AAeIA!$A$24,IF(H136=AAeIA!$B$29,AAeIA!$A$24,IF(H136=AAeIA!$B$30,AAeIA!$A$24,IF(H136=AAeIA!$B$31,AAeIA!$A$31,IF(H136=AAeIA!$B$32,AAeIA!$A$31,IF(H136=AAeIA!$B$33,AAeIA!$A$31,IF(H136=AAeIA!$B$34,AAeIA!$A$31,IF(H136=AAeIA!$B$35,AAeIA!$A$31,IF(H136=AAeIA!$B$36,AAeIA!$A$31,IF(H136=AAeIA!$B$37,AAeIA!$A$31,IF(H136=AAeIA!$B$38,AAeIA!$A$31,IF(H136=AAeIA!$B$39,AAeIA!$A$31,IF(H136=AAeIA!$B$40,AAeIA!$A$40,IF(H136=AAeIA!$B$41,AAeIA!$A$40,IF(H136=AAeIA!$B$42,AAeIA!$A$42,IF(H136=AAeIA!$B$43,AAeIA!$A$43,IF(H136=AAeIA!$B$44,AAeIA!$A$43,IF(H136=AAeIA!$B$45,AAeIA!$A$43,0))))))))))))))))))))))))))))))))))))))))))))</f>
        <v>SUELO</v>
      </c>
      <c r="H136" s="69" t="s">
        <v>59</v>
      </c>
      <c r="I136" s="69" t="str">
        <f>VLOOKUP("*"&amp;H136&amp;"*",AAeIA!$B$1:$D$45,2,FALSE)</f>
        <v>Positivo</v>
      </c>
      <c r="J136" s="72" t="s">
        <v>476</v>
      </c>
      <c r="K136" s="73" t="s">
        <v>336</v>
      </c>
      <c r="L136" s="69" t="str">
        <f>VLOOKUP("*"&amp;H136&amp;"*",AAeIA!$B$1:$D$45,3,FALSE)</f>
        <v>Disminución_de_residuos_a_tratar</v>
      </c>
      <c r="M136" s="74">
        <v>2</v>
      </c>
      <c r="N136" s="74">
        <v>2</v>
      </c>
      <c r="O136" s="75" t="str">
        <f>VLOOKUP(M136&amp;" - "&amp;N136,'VALORACIÓN '!$C$4:$D$28,2,FALSE)</f>
        <v>Mínimo Aceptable</v>
      </c>
      <c r="P136" s="72" t="s">
        <v>477</v>
      </c>
      <c r="Q136" s="72" t="s">
        <v>533</v>
      </c>
      <c r="R136" s="72" t="s">
        <v>462</v>
      </c>
      <c r="S136" s="72">
        <v>2</v>
      </c>
      <c r="T136" s="75" t="str">
        <f>VLOOKUP(S136&amp;" / "&amp;O136,'VALORACIÓN '!$C$39:$D$63,2,FALSE)</f>
        <v>Admisible</v>
      </c>
      <c r="U136" s="76" t="str">
        <f>VLOOKUP("*"&amp;T136&amp;"*",'VALORACIÓN '!$O$3:$P$7,2,FALSE)</f>
        <v>BAJA</v>
      </c>
      <c r="V136" s="73" t="s">
        <v>340</v>
      </c>
      <c r="W136" s="72" t="s">
        <v>396</v>
      </c>
      <c r="X136" s="72" t="s">
        <v>317</v>
      </c>
    </row>
    <row r="137" spans="1:24" ht="171.75" x14ac:dyDescent="0.3">
      <c r="A137" s="98">
        <v>128</v>
      </c>
      <c r="B137" s="71" t="s">
        <v>492</v>
      </c>
      <c r="C137" s="72" t="s">
        <v>608</v>
      </c>
      <c r="D137" s="73" t="s">
        <v>496</v>
      </c>
      <c r="E137" s="73" t="s">
        <v>498</v>
      </c>
      <c r="F137" s="69" t="s">
        <v>513</v>
      </c>
      <c r="G137" s="70" t="str">
        <f>IF(H137=AAeIA!$B$2,AAeIA!$A$2,IF(H137=AAeIA!$B$3,AAeIA!$A$2,IF(H137=AAeIA!$B$4,AAeIA!$A$2,IF(H137=AAeIA!$B$5,AAeIA!$A$2,IF(H137=AAeIA!$B$6,AAeIA!$A$6,IF(H137=AAeIA!$B$7,AAeIA!$A$2,IF(H137=AAeIA!$B$8,AAeIA!$A$2,IF(H137=AAeIA!$B$9,AAeIA!$A$2,IF(H137=AAeIA!$B$10,AAeIA!$A$10,IF(H137=AAeIA!$B$11,AAeIA!$A$10,IF(H137=AAeIA!$B$12,AAeIA!$A$10,IF(H137=AAeIA!$B$13,AAeIA!$A$10,IF(H137=AAeIA!$B$14,AAeIA!$A$10,IF(H137=AAeIA!$B$15,AAeIA!$A$10,IF(H137=AAeIA!$B$16,AAeIA!$A$10,IF(H137=AAeIA!$B$17,AAeIA!$A$10,IF(H137=AAeIA!$B$18,AAeIA!$A$10,IF(H137=AAeIA!$B$19,AAeIA!$A$10,IF(H137=AAeIA!$B$20,AAeIA!$A$10,IF(H137=AAeIA!$B$21,AAeIA!$A$10,IF(H137=AAeIA!$B$22,AAeIA!$A$10,IF(H137=AAeIA!$B$23,AAeIA!$A$10,IF(H137=AAeIA!$B$24,AAeIA!$A$24,IF(H137=AAeIA!$B$25,AAeIA!$A$24,IF(H137=AAeIA!$B$26,AAeIA!$A$24,IF(H137=AAeIA!$B$27,AAeIA!$A$24,IF(H137=AAeIA!$B$28,AAeIA!$A$24,IF(H137=AAeIA!$B$29,AAeIA!$A$24,IF(H137=AAeIA!$B$30,AAeIA!$A$24,IF(H137=AAeIA!$B$31,AAeIA!$A$31,IF(H137=AAeIA!$B$32,AAeIA!$A$31,IF(H137=AAeIA!$B$33,AAeIA!$A$31,IF(H137=AAeIA!$B$34,AAeIA!$A$31,IF(H137=AAeIA!$B$35,AAeIA!$A$31,IF(H137=AAeIA!$B$36,AAeIA!$A$31,IF(H137=AAeIA!$B$37,AAeIA!$A$31,IF(H137=AAeIA!$B$38,AAeIA!$A$31,IF(H137=AAeIA!$B$39,AAeIA!$A$31,IF(H137=AAeIA!$B$40,AAeIA!$A$40,IF(H137=AAeIA!$B$41,AAeIA!$A$40,IF(H137=AAeIA!$B$42,AAeIA!$A$42,IF(H137=AAeIA!$B$43,AAeIA!$A$43,IF(H137=AAeIA!$B$44,AAeIA!$A$43,IF(H137=AAeIA!$B$45,AAeIA!$A$43,0))))))))))))))))))))))))))))))))))))))))))))</f>
        <v>USO DE RECURSOS</v>
      </c>
      <c r="H137" s="69" t="s">
        <v>46</v>
      </c>
      <c r="I137" s="69" t="str">
        <f>VLOOKUP("*"&amp;H137&amp;"*",AAeIA!$B$1:$D$45,2,FALSE)</f>
        <v>Negativo</v>
      </c>
      <c r="J137" s="72" t="s">
        <v>741</v>
      </c>
      <c r="K137" s="73" t="s">
        <v>336</v>
      </c>
      <c r="L137" s="69" t="str">
        <f>VLOOKUP("*"&amp;H137&amp;"*",AAeIA!$B$1:$D$45,3,FALSE)</f>
        <v>Agotamiento_de_recursos_naturales</v>
      </c>
      <c r="M137" s="74">
        <v>3</v>
      </c>
      <c r="N137" s="74">
        <v>4</v>
      </c>
      <c r="O137" s="75" t="str">
        <f>VLOOKUP(M137&amp;" - "&amp;N137,'VALORACIÓN '!$C$4:$D$28,2,FALSE)</f>
        <v>Alto No Aceptable</v>
      </c>
      <c r="P137" s="72" t="s">
        <v>387</v>
      </c>
      <c r="Q137" s="72" t="s">
        <v>555</v>
      </c>
      <c r="R137" s="72" t="s">
        <v>388</v>
      </c>
      <c r="S137" s="72">
        <v>3</v>
      </c>
      <c r="T137" s="75" t="str">
        <f>VLOOKUP(S137&amp;" / "&amp;O137,'VALORACIÓN '!$C$39:$D$63,2,FALSE)</f>
        <v>Alto no aceptable</v>
      </c>
      <c r="U137" s="76" t="str">
        <f>VLOOKUP("*"&amp;T137&amp;"*",'VALORACIÓN '!$O$3:$P$7,2,FALSE)</f>
        <v xml:space="preserve">MEDIA </v>
      </c>
      <c r="V137" s="73" t="s">
        <v>340</v>
      </c>
      <c r="W137" s="72" t="s">
        <v>389</v>
      </c>
      <c r="X137" s="72" t="s">
        <v>320</v>
      </c>
    </row>
    <row r="138" spans="1:24" ht="177.75" x14ac:dyDescent="0.3">
      <c r="A138" s="98">
        <v>129</v>
      </c>
      <c r="B138" s="71" t="s">
        <v>492</v>
      </c>
      <c r="C138" s="72" t="s">
        <v>608</v>
      </c>
      <c r="D138" s="73" t="s">
        <v>496</v>
      </c>
      <c r="E138" s="73" t="s">
        <v>498</v>
      </c>
      <c r="F138" s="69" t="s">
        <v>513</v>
      </c>
      <c r="G138" s="70" t="str">
        <f>IF(H138=AAeIA!$B$2,AAeIA!$A$2,IF(H138=AAeIA!$B$3,AAeIA!$A$2,IF(H138=AAeIA!$B$4,AAeIA!$A$2,IF(H138=AAeIA!$B$5,AAeIA!$A$2,IF(H138=AAeIA!$B$6,AAeIA!$A$6,IF(H138=AAeIA!$B$7,AAeIA!$A$2,IF(H138=AAeIA!$B$8,AAeIA!$A$2,IF(H138=AAeIA!$B$9,AAeIA!$A$2,IF(H138=AAeIA!$B$10,AAeIA!$A$10,IF(H138=AAeIA!$B$11,AAeIA!$A$10,IF(H138=AAeIA!$B$12,AAeIA!$A$10,IF(H138=AAeIA!$B$13,AAeIA!$A$10,IF(H138=AAeIA!$B$14,AAeIA!$A$10,IF(H138=AAeIA!$B$15,AAeIA!$A$10,IF(H138=AAeIA!$B$16,AAeIA!$A$10,IF(H138=AAeIA!$B$17,AAeIA!$A$10,IF(H138=AAeIA!$B$18,AAeIA!$A$10,IF(H138=AAeIA!$B$19,AAeIA!$A$10,IF(H138=AAeIA!$B$20,AAeIA!$A$10,IF(H138=AAeIA!$B$21,AAeIA!$A$10,IF(H138=AAeIA!$B$22,AAeIA!$A$10,IF(H138=AAeIA!$B$23,AAeIA!$A$10,IF(H138=AAeIA!$B$24,AAeIA!$A$24,IF(H138=AAeIA!$B$25,AAeIA!$A$24,IF(H138=AAeIA!$B$26,AAeIA!$A$24,IF(H138=AAeIA!$B$27,AAeIA!$A$24,IF(H138=AAeIA!$B$28,AAeIA!$A$24,IF(H138=AAeIA!$B$29,AAeIA!$A$24,IF(H138=AAeIA!$B$30,AAeIA!$A$24,IF(H138=AAeIA!$B$31,AAeIA!$A$31,IF(H138=AAeIA!$B$32,AAeIA!$A$31,IF(H138=AAeIA!$B$33,AAeIA!$A$31,IF(H138=AAeIA!$B$34,AAeIA!$A$31,IF(H138=AAeIA!$B$35,AAeIA!$A$31,IF(H138=AAeIA!$B$36,AAeIA!$A$31,IF(H138=AAeIA!$B$37,AAeIA!$A$31,IF(H138=AAeIA!$B$38,AAeIA!$A$31,IF(H138=AAeIA!$B$39,AAeIA!$A$31,IF(H138=AAeIA!$B$40,AAeIA!$A$40,IF(H138=AAeIA!$B$41,AAeIA!$A$40,IF(H138=AAeIA!$B$42,AAeIA!$A$42,IF(H138=AAeIA!$B$43,AAeIA!$A$43,IF(H138=AAeIA!$B$44,AAeIA!$A$43,IF(H138=AAeIA!$B$45,AAeIA!$A$43,0))))))))))))))))))))))))))))))))))))))))))))</f>
        <v>USO DE RECURSOS</v>
      </c>
      <c r="H138" s="69" t="s">
        <v>51</v>
      </c>
      <c r="I138" s="69" t="str">
        <f>VLOOKUP("*"&amp;H138&amp;"*",AAeIA!$B$1:$D$45,2,FALSE)</f>
        <v>Negativo</v>
      </c>
      <c r="J138" s="72" t="s">
        <v>684</v>
      </c>
      <c r="K138" s="73" t="s">
        <v>336</v>
      </c>
      <c r="L138" s="69" t="str">
        <f>VLOOKUP("*"&amp;H138&amp;"*",AAeIA!$B$1:$D$45,3,FALSE)</f>
        <v>Agotamiento_de_recursos_naturales</v>
      </c>
      <c r="M138" s="74">
        <v>3</v>
      </c>
      <c r="N138" s="74">
        <v>4</v>
      </c>
      <c r="O138" s="75" t="str">
        <f>VLOOKUP(M138&amp;" - "&amp;N138,'VALORACIÓN '!$C$4:$D$28,2,FALSE)</f>
        <v>Alto No Aceptable</v>
      </c>
      <c r="P138" s="72" t="s">
        <v>683</v>
      </c>
      <c r="Q138" s="72" t="s">
        <v>536</v>
      </c>
      <c r="R138" s="72" t="s">
        <v>393</v>
      </c>
      <c r="S138" s="72">
        <v>2</v>
      </c>
      <c r="T138" s="75" t="str">
        <f>VLOOKUP(S138&amp;" / "&amp;O138,'VALORACIÓN '!$C$39:$D$63,2,FALSE)</f>
        <v>Aceptable condicionado</v>
      </c>
      <c r="U138" s="76" t="str">
        <f>VLOOKUP("*"&amp;T138&amp;"*",'VALORACIÓN '!$O$3:$P$7,2,FALSE)</f>
        <v>BAJA</v>
      </c>
      <c r="V138" s="73" t="s">
        <v>340</v>
      </c>
      <c r="W138" s="72" t="s">
        <v>695</v>
      </c>
      <c r="X138" s="72" t="s">
        <v>319</v>
      </c>
    </row>
    <row r="139" spans="1:24" ht="189" customHeight="1" x14ac:dyDescent="0.3">
      <c r="A139" s="98">
        <v>130</v>
      </c>
      <c r="B139" s="71" t="s">
        <v>492</v>
      </c>
      <c r="C139" s="72" t="s">
        <v>608</v>
      </c>
      <c r="D139" s="73" t="s">
        <v>496</v>
      </c>
      <c r="E139" s="73" t="s">
        <v>498</v>
      </c>
      <c r="F139" s="69" t="s">
        <v>513</v>
      </c>
      <c r="G139" s="70" t="str">
        <f>IF(H139=AAeIA!$B$2,AAeIA!$A$2,IF(H139=AAeIA!$B$3,AAeIA!$A$2,IF(H139=AAeIA!$B$4,AAeIA!$A$2,IF(H139=AAeIA!$B$5,AAeIA!$A$2,IF(H139=AAeIA!$B$6,AAeIA!$A$6,IF(H139=AAeIA!$B$7,AAeIA!$A$2,IF(H139=AAeIA!$B$8,AAeIA!$A$2,IF(H139=AAeIA!$B$9,AAeIA!$A$2,IF(H139=AAeIA!$B$10,AAeIA!$A$10,IF(H139=AAeIA!$B$11,AAeIA!$A$10,IF(H139=AAeIA!$B$12,AAeIA!$A$10,IF(H139=AAeIA!$B$13,AAeIA!$A$10,IF(H139=AAeIA!$B$14,AAeIA!$A$10,IF(H139=AAeIA!$B$15,AAeIA!$A$10,IF(H139=AAeIA!$B$16,AAeIA!$A$10,IF(H139=AAeIA!$B$17,AAeIA!$A$10,IF(H139=AAeIA!$B$18,AAeIA!$A$10,IF(H139=AAeIA!$B$19,AAeIA!$A$10,IF(H139=AAeIA!$B$20,AAeIA!$A$10,IF(H139=AAeIA!$B$21,AAeIA!$A$10,IF(H139=AAeIA!$B$22,AAeIA!$A$10,IF(H139=AAeIA!$B$23,AAeIA!$A$10,IF(H139=AAeIA!$B$24,AAeIA!$A$24,IF(H139=AAeIA!$B$25,AAeIA!$A$24,IF(H139=AAeIA!$B$26,AAeIA!$A$24,IF(H139=AAeIA!$B$27,AAeIA!$A$24,IF(H139=AAeIA!$B$28,AAeIA!$A$24,IF(H139=AAeIA!$B$29,AAeIA!$A$24,IF(H139=AAeIA!$B$30,AAeIA!$A$24,IF(H139=AAeIA!$B$31,AAeIA!$A$31,IF(H139=AAeIA!$B$32,AAeIA!$A$31,IF(H139=AAeIA!$B$33,AAeIA!$A$31,IF(H139=AAeIA!$B$34,AAeIA!$A$31,IF(H139=AAeIA!$B$35,AAeIA!$A$31,IF(H139=AAeIA!$B$36,AAeIA!$A$31,IF(H139=AAeIA!$B$37,AAeIA!$A$31,IF(H139=AAeIA!$B$38,AAeIA!$A$31,IF(H139=AAeIA!$B$39,AAeIA!$A$31,IF(H139=AAeIA!$B$40,AAeIA!$A$40,IF(H139=AAeIA!$B$41,AAeIA!$A$40,IF(H139=AAeIA!$B$42,AAeIA!$A$42,IF(H139=AAeIA!$B$43,AAeIA!$A$43,IF(H139=AAeIA!$B$44,AAeIA!$A$43,IF(H139=AAeIA!$B$45,AAeIA!$A$43,0))))))))))))))))))))))))))))))))))))))))))))</f>
        <v>USO DE RECURSOS</v>
      </c>
      <c r="H139" s="69" t="s">
        <v>49</v>
      </c>
      <c r="I139" s="69" t="str">
        <f>VLOOKUP("*"&amp;H139&amp;"*",AAeIA!$B$1:$D$45,2,FALSE)</f>
        <v>Negativo</v>
      </c>
      <c r="J139" s="72" t="s">
        <v>721</v>
      </c>
      <c r="K139" s="73" t="s">
        <v>336</v>
      </c>
      <c r="L139" s="69" t="str">
        <f>VLOOKUP("*"&amp;H139&amp;"*",AAeIA!$B$1:$D$45,3,FALSE)</f>
        <v>Agotamiento_de_recursos_naturales</v>
      </c>
      <c r="M139" s="74">
        <v>3</v>
      </c>
      <c r="N139" s="74">
        <v>4</v>
      </c>
      <c r="O139" s="75" t="str">
        <f>VLOOKUP(M139&amp;" - "&amp;N139,'VALORACIÓN '!$C$4:$D$28,2,FALSE)</f>
        <v>Alto No Aceptable</v>
      </c>
      <c r="P139" s="72"/>
      <c r="Q139" s="72" t="s">
        <v>535</v>
      </c>
      <c r="R139" s="72" t="s">
        <v>374</v>
      </c>
      <c r="S139" s="72">
        <v>2</v>
      </c>
      <c r="T139" s="75" t="str">
        <f>VLOOKUP(S139&amp;" / "&amp;O139,'VALORACIÓN '!$C$39:$D$63,2,FALSE)</f>
        <v>Aceptable condicionado</v>
      </c>
      <c r="U139" s="76" t="str">
        <f>VLOOKUP("*"&amp;T139&amp;"*",'VALORACIÓN '!$O$3:$P$7,2,FALSE)</f>
        <v>BAJA</v>
      </c>
      <c r="V139" s="73" t="s">
        <v>347</v>
      </c>
      <c r="W139" s="72" t="s">
        <v>474</v>
      </c>
      <c r="X139" s="72" t="s">
        <v>318</v>
      </c>
    </row>
    <row r="140" spans="1:24" ht="236.25" x14ac:dyDescent="0.3">
      <c r="A140" s="98">
        <v>131</v>
      </c>
      <c r="B140" s="71" t="s">
        <v>492</v>
      </c>
      <c r="C140" s="72" t="s">
        <v>608</v>
      </c>
      <c r="D140" s="73" t="s">
        <v>496</v>
      </c>
      <c r="E140" s="73" t="s">
        <v>498</v>
      </c>
      <c r="F140" s="69" t="s">
        <v>513</v>
      </c>
      <c r="G140" s="70" t="str">
        <f>IF(H140=AAeIA!$B$2,AAeIA!$A$2,IF(H140=AAeIA!$B$3,AAeIA!$A$2,IF(H140=AAeIA!$B$4,AAeIA!$A$2,IF(H140=AAeIA!$B$5,AAeIA!$A$2,IF(H140=AAeIA!$B$6,AAeIA!$A$6,IF(H140=AAeIA!$B$7,AAeIA!$A$2,IF(H140=AAeIA!$B$8,AAeIA!$A$2,IF(H140=AAeIA!$B$9,AAeIA!$A$2,IF(H140=AAeIA!$B$10,AAeIA!$A$10,IF(H140=AAeIA!$B$11,AAeIA!$A$10,IF(H140=AAeIA!$B$12,AAeIA!$A$10,IF(H140=AAeIA!$B$13,AAeIA!$A$10,IF(H140=AAeIA!$B$14,AAeIA!$A$10,IF(H140=AAeIA!$B$15,AAeIA!$A$10,IF(H140=AAeIA!$B$16,AAeIA!$A$10,IF(H140=AAeIA!$B$17,AAeIA!$A$10,IF(H140=AAeIA!$B$18,AAeIA!$A$10,IF(H140=AAeIA!$B$19,AAeIA!$A$10,IF(H140=AAeIA!$B$20,AAeIA!$A$10,IF(H140=AAeIA!$B$21,AAeIA!$A$10,IF(H140=AAeIA!$B$22,AAeIA!$A$10,IF(H140=AAeIA!$B$23,AAeIA!$A$10,IF(H140=AAeIA!$B$24,AAeIA!$A$24,IF(H140=AAeIA!$B$25,AAeIA!$A$24,IF(H140=AAeIA!$B$26,AAeIA!$A$24,IF(H140=AAeIA!$B$27,AAeIA!$A$24,IF(H140=AAeIA!$B$28,AAeIA!$A$24,IF(H140=AAeIA!$B$29,AAeIA!$A$24,IF(H140=AAeIA!$B$30,AAeIA!$A$24,IF(H140=AAeIA!$B$31,AAeIA!$A$31,IF(H140=AAeIA!$B$32,AAeIA!$A$31,IF(H140=AAeIA!$B$33,AAeIA!$A$31,IF(H140=AAeIA!$B$34,AAeIA!$A$31,IF(H140=AAeIA!$B$35,AAeIA!$A$31,IF(H140=AAeIA!$B$36,AAeIA!$A$31,IF(H140=AAeIA!$B$37,AAeIA!$A$31,IF(H140=AAeIA!$B$38,AAeIA!$A$31,IF(H140=AAeIA!$B$39,AAeIA!$A$31,IF(H140=AAeIA!$B$40,AAeIA!$A$40,IF(H140=AAeIA!$B$41,AAeIA!$A$40,IF(H140=AAeIA!$B$42,AAeIA!$A$42,IF(H140=AAeIA!$B$43,AAeIA!$A$43,IF(H140=AAeIA!$B$44,AAeIA!$A$43,IF(H140=AAeIA!$B$45,AAeIA!$A$43,0))))))))))))))))))))))))))))))))))))))))))))</f>
        <v>SUELO</v>
      </c>
      <c r="H140" s="69" t="s">
        <v>59</v>
      </c>
      <c r="I140" s="69" t="str">
        <f>VLOOKUP("*"&amp;H140&amp;"*",AAeIA!$B$1:$D$45,2,FALSE)</f>
        <v>Positivo</v>
      </c>
      <c r="J140" s="72" t="s">
        <v>476</v>
      </c>
      <c r="K140" s="73" t="s">
        <v>336</v>
      </c>
      <c r="L140" s="69" t="str">
        <f>VLOOKUP("*"&amp;H140&amp;"*",AAeIA!$B$1:$D$45,3,FALSE)</f>
        <v>Disminución_de_residuos_a_tratar</v>
      </c>
      <c r="M140" s="74">
        <v>2</v>
      </c>
      <c r="N140" s="74">
        <v>2</v>
      </c>
      <c r="O140" s="75" t="str">
        <f>VLOOKUP(M140&amp;" - "&amp;N140,'VALORACIÓN '!$C$4:$D$28,2,FALSE)</f>
        <v>Mínimo Aceptable</v>
      </c>
      <c r="P140" s="72" t="s">
        <v>477</v>
      </c>
      <c r="Q140" s="72" t="s">
        <v>533</v>
      </c>
      <c r="R140" s="72" t="s">
        <v>462</v>
      </c>
      <c r="S140" s="72">
        <v>2</v>
      </c>
      <c r="T140" s="75" t="str">
        <f>VLOOKUP(S140&amp;" / "&amp;O140,'VALORACIÓN '!$C$39:$D$63,2,FALSE)</f>
        <v>Admisible</v>
      </c>
      <c r="U140" s="76" t="str">
        <f>VLOOKUP("*"&amp;T140&amp;"*",'VALORACIÓN '!$O$3:$P$7,2,FALSE)</f>
        <v>BAJA</v>
      </c>
      <c r="V140" s="73" t="s">
        <v>340</v>
      </c>
      <c r="W140" s="72" t="s">
        <v>396</v>
      </c>
      <c r="X140" s="72" t="s">
        <v>317</v>
      </c>
    </row>
    <row r="141" spans="1:24" ht="257.25" x14ac:dyDescent="0.3">
      <c r="A141" s="98">
        <v>132</v>
      </c>
      <c r="B141" s="71" t="s">
        <v>492</v>
      </c>
      <c r="C141" s="72" t="s">
        <v>608</v>
      </c>
      <c r="D141" s="73" t="s">
        <v>496</v>
      </c>
      <c r="E141" s="73" t="s">
        <v>498</v>
      </c>
      <c r="F141" s="69" t="s">
        <v>513</v>
      </c>
      <c r="G141" s="70" t="str">
        <f>IF(H141=AAeIA!$B$2,AAeIA!$A$2,IF(H141=AAeIA!$B$3,AAeIA!$A$2,IF(H141=AAeIA!$B$4,AAeIA!$A$2,IF(H141=AAeIA!$B$5,AAeIA!$A$2,IF(H141=AAeIA!$B$6,AAeIA!$A$6,IF(H141=AAeIA!$B$7,AAeIA!$A$2,IF(H141=AAeIA!$B$8,AAeIA!$A$2,IF(H141=AAeIA!$B$9,AAeIA!$A$2,IF(H141=AAeIA!$B$10,AAeIA!$A$10,IF(H141=AAeIA!$B$11,AAeIA!$A$10,IF(H141=AAeIA!$B$12,AAeIA!$A$10,IF(H141=AAeIA!$B$13,AAeIA!$A$10,IF(H141=AAeIA!$B$14,AAeIA!$A$10,IF(H141=AAeIA!$B$15,AAeIA!$A$10,IF(H141=AAeIA!$B$16,AAeIA!$A$10,IF(H141=AAeIA!$B$17,AAeIA!$A$10,IF(H141=AAeIA!$B$18,AAeIA!$A$10,IF(H141=AAeIA!$B$19,AAeIA!$A$10,IF(H141=AAeIA!$B$20,AAeIA!$A$10,IF(H141=AAeIA!$B$21,AAeIA!$A$10,IF(H141=AAeIA!$B$22,AAeIA!$A$10,IF(H141=AAeIA!$B$23,AAeIA!$A$10,IF(H141=AAeIA!$B$24,AAeIA!$A$24,IF(H141=AAeIA!$B$25,AAeIA!$A$24,IF(H141=AAeIA!$B$26,AAeIA!$A$24,IF(H141=AAeIA!$B$27,AAeIA!$A$24,IF(H141=AAeIA!$B$28,AAeIA!$A$24,IF(H141=AAeIA!$B$29,AAeIA!$A$24,IF(H141=AAeIA!$B$30,AAeIA!$A$24,IF(H141=AAeIA!$B$31,AAeIA!$A$31,IF(H141=AAeIA!$B$32,AAeIA!$A$31,IF(H141=AAeIA!$B$33,AAeIA!$A$31,IF(H141=AAeIA!$B$34,AAeIA!$A$31,IF(H141=AAeIA!$B$35,AAeIA!$A$31,IF(H141=AAeIA!$B$36,AAeIA!$A$31,IF(H141=AAeIA!$B$37,AAeIA!$A$31,IF(H141=AAeIA!$B$38,AAeIA!$A$31,IF(H141=AAeIA!$B$39,AAeIA!$A$31,IF(H141=AAeIA!$B$40,AAeIA!$A$40,IF(H141=AAeIA!$B$41,AAeIA!$A$40,IF(H141=AAeIA!$B$42,AAeIA!$A$42,IF(H141=AAeIA!$B$43,AAeIA!$A$43,IF(H141=AAeIA!$B$44,AAeIA!$A$43,IF(H141=AAeIA!$B$45,AAeIA!$A$43,0))))))))))))))))))))))))))))))))))))))))))))</f>
        <v>SUELO</v>
      </c>
      <c r="H141" s="69" t="s">
        <v>64</v>
      </c>
      <c r="I141" s="69" t="str">
        <f>VLOOKUP("*"&amp;H141&amp;"*",AAeIA!$B$1:$D$45,2,FALSE)</f>
        <v>Negativo</v>
      </c>
      <c r="J141" s="72" t="s">
        <v>835</v>
      </c>
      <c r="K141" s="73" t="s">
        <v>336</v>
      </c>
      <c r="L141" s="69" t="str">
        <f>VLOOKUP("*"&amp;H141&amp;"*",AAeIA!$B$1:$D$45,3,FALSE)</f>
        <v>Contaminación_del_Agua_y/o_el_suelo_y/o_el_aire,_Daño_a_las_personas</v>
      </c>
      <c r="M141" s="74">
        <v>3</v>
      </c>
      <c r="N141" s="74">
        <v>3</v>
      </c>
      <c r="O141" s="75" t="str">
        <f>VLOOKUP(M141&amp;" - "&amp;N141,'VALORACIÓN '!$C$4:$D$28,2,FALSE)</f>
        <v>Medio Aceptable</v>
      </c>
      <c r="P141" s="72" t="s">
        <v>378</v>
      </c>
      <c r="Q141" s="72" t="s">
        <v>533</v>
      </c>
      <c r="R141" s="72" t="s">
        <v>381</v>
      </c>
      <c r="S141" s="72">
        <v>1</v>
      </c>
      <c r="T141" s="75" t="str">
        <f>VLOOKUP(S141&amp;" / "&amp;O141,'VALORACIÓN '!$C$39:$D$63,2,FALSE)</f>
        <v>Admisible</v>
      </c>
      <c r="U141" s="76" t="str">
        <f>VLOOKUP("*"&amp;T141&amp;"*",'VALORACIÓN '!$O$3:$P$7,2,FALSE)</f>
        <v>BAJA</v>
      </c>
      <c r="V141" s="73"/>
      <c r="W141" s="72" t="s">
        <v>827</v>
      </c>
      <c r="X141" s="72" t="s">
        <v>317</v>
      </c>
    </row>
    <row r="142" spans="1:24" ht="158.25" x14ac:dyDescent="0.3">
      <c r="A142" s="98">
        <v>133</v>
      </c>
      <c r="B142" s="71" t="s">
        <v>493</v>
      </c>
      <c r="C142" s="72" t="s">
        <v>609</v>
      </c>
      <c r="D142" s="73" t="s">
        <v>496</v>
      </c>
      <c r="E142" s="73" t="s">
        <v>498</v>
      </c>
      <c r="F142" s="69" t="s">
        <v>514</v>
      </c>
      <c r="G142" s="70" t="str">
        <f>IF(H142=AAeIA!$B$2,AAeIA!$A$2,IF(H142=AAeIA!$B$3,AAeIA!$A$2,IF(H142=AAeIA!$B$4,AAeIA!$A$2,IF(H142=AAeIA!$B$5,AAeIA!$A$2,IF(H142=AAeIA!$B$6,AAeIA!$A$6,IF(H142=AAeIA!$B$7,AAeIA!$A$2,IF(H142=AAeIA!$B$8,AAeIA!$A$2,IF(H142=AAeIA!$B$9,AAeIA!$A$2,IF(H142=AAeIA!$B$10,AAeIA!$A$10,IF(H142=AAeIA!$B$11,AAeIA!$A$10,IF(H142=AAeIA!$B$12,AAeIA!$A$10,IF(H142=AAeIA!$B$13,AAeIA!$A$10,IF(H142=AAeIA!$B$14,AAeIA!$A$10,IF(H142=AAeIA!$B$15,AAeIA!$A$10,IF(H142=AAeIA!$B$16,AAeIA!$A$10,IF(H142=AAeIA!$B$17,AAeIA!$A$10,IF(H142=AAeIA!$B$18,AAeIA!$A$10,IF(H142=AAeIA!$B$19,AAeIA!$A$10,IF(H142=AAeIA!$B$20,AAeIA!$A$10,IF(H142=AAeIA!$B$21,AAeIA!$A$10,IF(H142=AAeIA!$B$22,AAeIA!$A$10,IF(H142=AAeIA!$B$23,AAeIA!$A$10,IF(H142=AAeIA!$B$24,AAeIA!$A$24,IF(H142=AAeIA!$B$25,AAeIA!$A$24,IF(H142=AAeIA!$B$26,AAeIA!$A$24,IF(H142=AAeIA!$B$27,AAeIA!$A$24,IF(H142=AAeIA!$B$28,AAeIA!$A$24,IF(H142=AAeIA!$B$29,AAeIA!$A$24,IF(H142=AAeIA!$B$30,AAeIA!$A$24,IF(H142=AAeIA!$B$31,AAeIA!$A$31,IF(H142=AAeIA!$B$32,AAeIA!$A$31,IF(H142=AAeIA!$B$33,AAeIA!$A$31,IF(H142=AAeIA!$B$34,AAeIA!$A$31,IF(H142=AAeIA!$B$35,AAeIA!$A$31,IF(H142=AAeIA!$B$36,AAeIA!$A$31,IF(H142=AAeIA!$B$37,AAeIA!$A$31,IF(H142=AAeIA!$B$38,AAeIA!$A$31,IF(H142=AAeIA!$B$39,AAeIA!$A$31,IF(H142=AAeIA!$B$40,AAeIA!$A$40,IF(H142=AAeIA!$B$41,AAeIA!$A$40,IF(H142=AAeIA!$B$42,AAeIA!$A$42,IF(H142=AAeIA!$B$43,AAeIA!$A$43,IF(H142=AAeIA!$B$44,AAeIA!$A$43,IF(H142=AAeIA!$B$45,AAeIA!$A$43,0))))))))))))))))))))))))))))))))))))))))))))</f>
        <v>USO DE RECURSOS</v>
      </c>
      <c r="H142" s="69" t="s">
        <v>46</v>
      </c>
      <c r="I142" s="69" t="str">
        <f>VLOOKUP("*"&amp;H142&amp;"*",AAeIA!$B$1:$D$45,2,FALSE)</f>
        <v>Negativo</v>
      </c>
      <c r="J142" s="72" t="s">
        <v>742</v>
      </c>
      <c r="K142" s="73" t="s">
        <v>336</v>
      </c>
      <c r="L142" s="69" t="str">
        <f>VLOOKUP("*"&amp;H142&amp;"*",AAeIA!$B$1:$D$45,3,FALSE)</f>
        <v>Agotamiento_de_recursos_naturales</v>
      </c>
      <c r="M142" s="74">
        <v>5</v>
      </c>
      <c r="N142" s="74">
        <v>4</v>
      </c>
      <c r="O142" s="75" t="str">
        <f>VLOOKUP(M142&amp;" - "&amp;N142,'VALORACIÓN '!$C$4:$D$28,2,FALSE)</f>
        <v>Muy Alto Inaceptable</v>
      </c>
      <c r="P142" s="72" t="s">
        <v>387</v>
      </c>
      <c r="Q142" s="72" t="s">
        <v>556</v>
      </c>
      <c r="R142" s="72" t="s">
        <v>388</v>
      </c>
      <c r="S142" s="72">
        <v>3</v>
      </c>
      <c r="T142" s="75" t="str">
        <f>VLOOKUP(S142&amp;" / "&amp;O142,'VALORACIÓN '!$C$39:$D$63,2,FALSE)</f>
        <v>Alto no aceptable</v>
      </c>
      <c r="U142" s="76" t="str">
        <f>VLOOKUP("*"&amp;T142&amp;"*",'VALORACIÓN '!$O$3:$P$7,2,FALSE)</f>
        <v xml:space="preserve">MEDIA </v>
      </c>
      <c r="V142" s="73" t="s">
        <v>340</v>
      </c>
      <c r="W142" s="72" t="s">
        <v>389</v>
      </c>
      <c r="X142" s="72" t="s">
        <v>320</v>
      </c>
    </row>
    <row r="143" spans="1:24" ht="189" customHeight="1" x14ac:dyDescent="0.3">
      <c r="A143" s="98">
        <v>134</v>
      </c>
      <c r="B143" s="71" t="s">
        <v>493</v>
      </c>
      <c r="C143" s="72" t="s">
        <v>609</v>
      </c>
      <c r="D143" s="73" t="s">
        <v>496</v>
      </c>
      <c r="E143" s="73" t="s">
        <v>498</v>
      </c>
      <c r="F143" s="69" t="s">
        <v>514</v>
      </c>
      <c r="G143" s="70" t="str">
        <f>IF(H143=AAeIA!$B$2,AAeIA!$A$2,IF(H143=AAeIA!$B$3,AAeIA!$A$2,IF(H143=AAeIA!$B$4,AAeIA!$A$2,IF(H143=AAeIA!$B$5,AAeIA!$A$2,IF(H143=AAeIA!$B$6,AAeIA!$A$6,IF(H143=AAeIA!$B$7,AAeIA!$A$2,IF(H143=AAeIA!$B$8,AAeIA!$A$2,IF(H143=AAeIA!$B$9,AAeIA!$A$2,IF(H143=AAeIA!$B$10,AAeIA!$A$10,IF(H143=AAeIA!$B$11,AAeIA!$A$10,IF(H143=AAeIA!$B$12,AAeIA!$A$10,IF(H143=AAeIA!$B$13,AAeIA!$A$10,IF(H143=AAeIA!$B$14,AAeIA!$A$10,IF(H143=AAeIA!$B$15,AAeIA!$A$10,IF(H143=AAeIA!$B$16,AAeIA!$A$10,IF(H143=AAeIA!$B$17,AAeIA!$A$10,IF(H143=AAeIA!$B$18,AAeIA!$A$10,IF(H143=AAeIA!$B$19,AAeIA!$A$10,IF(H143=AAeIA!$B$20,AAeIA!$A$10,IF(H143=AAeIA!$B$21,AAeIA!$A$10,IF(H143=AAeIA!$B$22,AAeIA!$A$10,IF(H143=AAeIA!$B$23,AAeIA!$A$10,IF(H143=AAeIA!$B$24,AAeIA!$A$24,IF(H143=AAeIA!$B$25,AAeIA!$A$24,IF(H143=AAeIA!$B$26,AAeIA!$A$24,IF(H143=AAeIA!$B$27,AAeIA!$A$24,IF(H143=AAeIA!$B$28,AAeIA!$A$24,IF(H143=AAeIA!$B$29,AAeIA!$A$24,IF(H143=AAeIA!$B$30,AAeIA!$A$24,IF(H143=AAeIA!$B$31,AAeIA!$A$31,IF(H143=AAeIA!$B$32,AAeIA!$A$31,IF(H143=AAeIA!$B$33,AAeIA!$A$31,IF(H143=AAeIA!$B$34,AAeIA!$A$31,IF(H143=AAeIA!$B$35,AAeIA!$A$31,IF(H143=AAeIA!$B$36,AAeIA!$A$31,IF(H143=AAeIA!$B$37,AAeIA!$A$31,IF(H143=AAeIA!$B$38,AAeIA!$A$31,IF(H143=AAeIA!$B$39,AAeIA!$A$31,IF(H143=AAeIA!$B$40,AAeIA!$A$40,IF(H143=AAeIA!$B$41,AAeIA!$A$40,IF(H143=AAeIA!$B$42,AAeIA!$A$42,IF(H143=AAeIA!$B$43,AAeIA!$A$43,IF(H143=AAeIA!$B$44,AAeIA!$A$43,IF(H143=AAeIA!$B$45,AAeIA!$A$43,0))))))))))))))))))))))))))))))))))))))))))))</f>
        <v>USO DE RECURSOS</v>
      </c>
      <c r="H143" s="69" t="s">
        <v>49</v>
      </c>
      <c r="I143" s="69" t="str">
        <f>VLOOKUP("*"&amp;H143&amp;"*",AAeIA!$B$1:$D$45,2,FALSE)</f>
        <v>Negativo</v>
      </c>
      <c r="J143" s="72" t="s">
        <v>722</v>
      </c>
      <c r="K143" s="73" t="s">
        <v>336</v>
      </c>
      <c r="L143" s="69" t="str">
        <f>VLOOKUP("*"&amp;H143&amp;"*",AAeIA!$B$1:$D$45,3,FALSE)</f>
        <v>Agotamiento_de_recursos_naturales</v>
      </c>
      <c r="M143" s="74">
        <v>4</v>
      </c>
      <c r="N143" s="74">
        <v>3</v>
      </c>
      <c r="O143" s="75" t="str">
        <f>VLOOKUP(M143&amp;" - "&amp;N143,'VALORACIÓN '!$C$4:$D$28,2,FALSE)</f>
        <v>Alto No Aceptable</v>
      </c>
      <c r="P143" s="72"/>
      <c r="Q143" s="72" t="s">
        <v>535</v>
      </c>
      <c r="R143" s="72" t="s">
        <v>374</v>
      </c>
      <c r="S143" s="72">
        <v>2</v>
      </c>
      <c r="T143" s="75" t="str">
        <f>VLOOKUP(S143&amp;" / "&amp;O143,'VALORACIÓN '!$C$39:$D$63,2,FALSE)</f>
        <v>Aceptable condicionado</v>
      </c>
      <c r="U143" s="76" t="str">
        <f>VLOOKUP("*"&amp;T143&amp;"*",'VALORACIÓN '!$O$3:$P$7,2,FALSE)</f>
        <v>BAJA</v>
      </c>
      <c r="V143" s="73" t="s">
        <v>347</v>
      </c>
      <c r="W143" s="72" t="s">
        <v>474</v>
      </c>
      <c r="X143" s="72" t="s">
        <v>318</v>
      </c>
    </row>
    <row r="144" spans="1:24" ht="174.75" x14ac:dyDescent="0.3">
      <c r="A144" s="98">
        <v>135</v>
      </c>
      <c r="B144" s="71" t="s">
        <v>493</v>
      </c>
      <c r="C144" s="72" t="s">
        <v>609</v>
      </c>
      <c r="D144" s="73" t="s">
        <v>496</v>
      </c>
      <c r="E144" s="73" t="s">
        <v>290</v>
      </c>
      <c r="F144" s="69" t="s">
        <v>514</v>
      </c>
      <c r="G144" s="70" t="str">
        <f>IF(H144=AAeIA!$B$2,AAeIA!$A$2,IF(H144=AAeIA!$B$3,AAeIA!$A$2,IF(H144=AAeIA!$B$4,AAeIA!$A$2,IF(H144=AAeIA!$B$5,AAeIA!$A$2,IF(H144=AAeIA!$B$6,AAeIA!$A$6,IF(H144=AAeIA!$B$7,AAeIA!$A$2,IF(H144=AAeIA!$B$8,AAeIA!$A$2,IF(H144=AAeIA!$B$9,AAeIA!$A$2,IF(H144=AAeIA!$B$10,AAeIA!$A$10,IF(H144=AAeIA!$B$11,AAeIA!$A$10,IF(H144=AAeIA!$B$12,AAeIA!$A$10,IF(H144=AAeIA!$B$13,AAeIA!$A$10,IF(H144=AAeIA!$B$14,AAeIA!$A$10,IF(H144=AAeIA!$B$15,AAeIA!$A$10,IF(H144=AAeIA!$B$16,AAeIA!$A$10,IF(H144=AAeIA!$B$17,AAeIA!$A$10,IF(H144=AAeIA!$B$18,AAeIA!$A$10,IF(H144=AAeIA!$B$19,AAeIA!$A$10,IF(H144=AAeIA!$B$20,AAeIA!$A$10,IF(H144=AAeIA!$B$21,AAeIA!$A$10,IF(H144=AAeIA!$B$22,AAeIA!$A$10,IF(H144=AAeIA!$B$23,AAeIA!$A$10,IF(H144=AAeIA!$B$24,AAeIA!$A$24,IF(H144=AAeIA!$B$25,AAeIA!$A$24,IF(H144=AAeIA!$B$26,AAeIA!$A$24,IF(H144=AAeIA!$B$27,AAeIA!$A$24,IF(H144=AAeIA!$B$28,AAeIA!$A$24,IF(H144=AAeIA!$B$29,AAeIA!$A$24,IF(H144=AAeIA!$B$30,AAeIA!$A$24,IF(H144=AAeIA!$B$31,AAeIA!$A$31,IF(H144=AAeIA!$B$32,AAeIA!$A$31,IF(H144=AAeIA!$B$33,AAeIA!$A$31,IF(H144=AAeIA!$B$34,AAeIA!$A$31,IF(H144=AAeIA!$B$35,AAeIA!$A$31,IF(H144=AAeIA!$B$36,AAeIA!$A$31,IF(H144=AAeIA!$B$37,AAeIA!$A$31,IF(H144=AAeIA!$B$38,AAeIA!$A$31,IF(H144=AAeIA!$B$39,AAeIA!$A$31,IF(H144=AAeIA!$B$40,AAeIA!$A$40,IF(H144=AAeIA!$B$41,AAeIA!$A$40,IF(H144=AAeIA!$B$42,AAeIA!$A$42,IF(H144=AAeIA!$B$43,AAeIA!$A$43,IF(H144=AAeIA!$B$44,AAeIA!$A$43,IF(H144=AAeIA!$B$45,AAeIA!$A$43,0))))))))))))))))))))))))))))))))))))))))))))</f>
        <v>USO DE RECURSOS</v>
      </c>
      <c r="H144" s="69" t="s">
        <v>53</v>
      </c>
      <c r="I144" s="69" t="str">
        <f>VLOOKUP("*"&amp;H144&amp;"*",AAeIA!$B$1:$D$45,2,FALSE)</f>
        <v>Negativo</v>
      </c>
      <c r="J144" s="72" t="s">
        <v>713</v>
      </c>
      <c r="K144" s="73" t="s">
        <v>336</v>
      </c>
      <c r="L144" s="69" t="str">
        <f>VLOOKUP("*"&amp;H144&amp;"*",AAeIA!$B$1:$D$45,3,FALSE)</f>
        <v>Afectación_del_suelo,_afectación_del_agua_o_afectación_al_personal</v>
      </c>
      <c r="M144" s="74">
        <v>4</v>
      </c>
      <c r="N144" s="74">
        <v>4</v>
      </c>
      <c r="O144" s="75" t="str">
        <f>VLOOKUP(M144&amp;" - "&amp;N144,'VALORACIÓN '!$C$4:$D$28,2,FALSE)</f>
        <v>Muy Alto Inaceptable</v>
      </c>
      <c r="P144" s="72" t="s">
        <v>644</v>
      </c>
      <c r="Q144" s="72" t="s">
        <v>534</v>
      </c>
      <c r="R144" s="72" t="s">
        <v>450</v>
      </c>
      <c r="S144" s="72">
        <v>3</v>
      </c>
      <c r="T144" s="75" t="str">
        <f>VLOOKUP(S144&amp;" / "&amp;O144,'VALORACIÓN '!$C$39:$D$63,2,FALSE)</f>
        <v>Alto no aceptable</v>
      </c>
      <c r="U144" s="76" t="str">
        <f>VLOOKUP("*"&amp;T144&amp;"*",'VALORACIÓN '!$O$3:$P$7,2,FALSE)</f>
        <v xml:space="preserve">MEDIA </v>
      </c>
      <c r="V144" s="73" t="s">
        <v>347</v>
      </c>
      <c r="W144" s="72" t="s">
        <v>697</v>
      </c>
      <c r="X144" s="72" t="s">
        <v>342</v>
      </c>
    </row>
    <row r="145" spans="1:24" ht="158.25" x14ac:dyDescent="0.3">
      <c r="A145" s="98">
        <v>136</v>
      </c>
      <c r="B145" s="71" t="s">
        <v>493</v>
      </c>
      <c r="C145" s="72" t="s">
        <v>609</v>
      </c>
      <c r="D145" s="73" t="s">
        <v>496</v>
      </c>
      <c r="E145" s="73" t="s">
        <v>498</v>
      </c>
      <c r="F145" s="69" t="s">
        <v>514</v>
      </c>
      <c r="G145" s="70" t="str">
        <f>IF(H145=AAeIA!$B$2,AAeIA!$A$2,IF(H145=AAeIA!$B$3,AAeIA!$A$2,IF(H145=AAeIA!$B$4,AAeIA!$A$2,IF(H145=AAeIA!$B$5,AAeIA!$A$2,IF(H145=AAeIA!$B$6,AAeIA!$A$6,IF(H145=AAeIA!$B$7,AAeIA!$A$2,IF(H145=AAeIA!$B$8,AAeIA!$A$2,IF(H145=AAeIA!$B$9,AAeIA!$A$2,IF(H145=AAeIA!$B$10,AAeIA!$A$10,IF(H145=AAeIA!$B$11,AAeIA!$A$10,IF(H145=AAeIA!$B$12,AAeIA!$A$10,IF(H145=AAeIA!$B$13,AAeIA!$A$10,IF(H145=AAeIA!$B$14,AAeIA!$A$10,IF(H145=AAeIA!$B$15,AAeIA!$A$10,IF(H145=AAeIA!$B$16,AAeIA!$A$10,IF(H145=AAeIA!$B$17,AAeIA!$A$10,IF(H145=AAeIA!$B$18,AAeIA!$A$10,IF(H145=AAeIA!$B$19,AAeIA!$A$10,IF(H145=AAeIA!$B$20,AAeIA!$A$10,IF(H145=AAeIA!$B$21,AAeIA!$A$10,IF(H145=AAeIA!$B$22,AAeIA!$A$10,IF(H145=AAeIA!$B$23,AAeIA!$A$10,IF(H145=AAeIA!$B$24,AAeIA!$A$24,IF(H145=AAeIA!$B$25,AAeIA!$A$24,IF(H145=AAeIA!$B$26,AAeIA!$A$24,IF(H145=AAeIA!$B$27,AAeIA!$A$24,IF(H145=AAeIA!$B$28,AAeIA!$A$24,IF(H145=AAeIA!$B$29,AAeIA!$A$24,IF(H145=AAeIA!$B$30,AAeIA!$A$24,IF(H145=AAeIA!$B$31,AAeIA!$A$31,IF(H145=AAeIA!$B$32,AAeIA!$A$31,IF(H145=AAeIA!$B$33,AAeIA!$A$31,IF(H145=AAeIA!$B$34,AAeIA!$A$31,IF(H145=AAeIA!$B$35,AAeIA!$A$31,IF(H145=AAeIA!$B$36,AAeIA!$A$31,IF(H145=AAeIA!$B$37,AAeIA!$A$31,IF(H145=AAeIA!$B$38,AAeIA!$A$31,IF(H145=AAeIA!$B$39,AAeIA!$A$31,IF(H145=AAeIA!$B$40,AAeIA!$A$40,IF(H145=AAeIA!$B$41,AAeIA!$A$40,IF(H145=AAeIA!$B$42,AAeIA!$A$42,IF(H145=AAeIA!$B$43,AAeIA!$A$43,IF(H145=AAeIA!$B$44,AAeIA!$A$43,IF(H145=AAeIA!$B$45,AAeIA!$A$43,0))))))))))))))))))))))))))))))))))))))))))))</f>
        <v>USO DE RECURSOS</v>
      </c>
      <c r="H145" s="69" t="s">
        <v>51</v>
      </c>
      <c r="I145" s="69" t="str">
        <f>VLOOKUP("*"&amp;H145&amp;"*",AAeIA!$B$1:$D$45,2,FALSE)</f>
        <v>Negativo</v>
      </c>
      <c r="J145" s="72" t="s">
        <v>685</v>
      </c>
      <c r="K145" s="73" t="s">
        <v>336</v>
      </c>
      <c r="L145" s="69" t="str">
        <f>VLOOKUP("*"&amp;H145&amp;"*",AAeIA!$B$1:$D$45,3,FALSE)</f>
        <v>Agotamiento_de_recursos_naturales</v>
      </c>
      <c r="M145" s="74">
        <v>3</v>
      </c>
      <c r="N145" s="74">
        <v>4</v>
      </c>
      <c r="O145" s="75" t="str">
        <f>VLOOKUP(M145&amp;" - "&amp;N145,'VALORACIÓN '!$C$4:$D$28,2,FALSE)</f>
        <v>Alto No Aceptable</v>
      </c>
      <c r="P145" s="72" t="s">
        <v>683</v>
      </c>
      <c r="Q145" s="72" t="s">
        <v>557</v>
      </c>
      <c r="R145" s="72" t="s">
        <v>393</v>
      </c>
      <c r="S145" s="72">
        <v>3</v>
      </c>
      <c r="T145" s="75" t="str">
        <f>VLOOKUP(S145&amp;" / "&amp;O145,'VALORACIÓN '!$C$39:$D$63,2,FALSE)</f>
        <v>Alto no aceptable</v>
      </c>
      <c r="U145" s="76" t="str">
        <f>VLOOKUP("*"&amp;T145&amp;"*",'VALORACIÓN '!$O$3:$P$7,2,FALSE)</f>
        <v xml:space="preserve">MEDIA </v>
      </c>
      <c r="V145" s="73" t="s">
        <v>340</v>
      </c>
      <c r="W145" s="72" t="s">
        <v>695</v>
      </c>
      <c r="X145" s="72" t="s">
        <v>319</v>
      </c>
    </row>
    <row r="146" spans="1:24" ht="261.75" x14ac:dyDescent="0.3">
      <c r="A146" s="98">
        <v>137</v>
      </c>
      <c r="B146" s="71" t="s">
        <v>493</v>
      </c>
      <c r="C146" s="72" t="s">
        <v>609</v>
      </c>
      <c r="D146" s="73" t="s">
        <v>496</v>
      </c>
      <c r="E146" s="73" t="s">
        <v>498</v>
      </c>
      <c r="F146" s="69" t="s">
        <v>514</v>
      </c>
      <c r="G146" s="70" t="str">
        <f>IF(H146=AAeIA!$B$2,AAeIA!$A$2,IF(H146=AAeIA!$B$3,AAeIA!$A$2,IF(H146=AAeIA!$B$4,AAeIA!$A$2,IF(H146=AAeIA!$B$5,AAeIA!$A$2,IF(H146=AAeIA!$B$6,AAeIA!$A$6,IF(H146=AAeIA!$B$7,AAeIA!$A$2,IF(H146=AAeIA!$B$8,AAeIA!$A$2,IF(H146=AAeIA!$B$9,AAeIA!$A$2,IF(H146=AAeIA!$B$10,AAeIA!$A$10,IF(H146=AAeIA!$B$11,AAeIA!$A$10,IF(H146=AAeIA!$B$12,AAeIA!$A$10,IF(H146=AAeIA!$B$13,AAeIA!$A$10,IF(H146=AAeIA!$B$14,AAeIA!$A$10,IF(H146=AAeIA!$B$15,AAeIA!$A$10,IF(H146=AAeIA!$B$16,AAeIA!$A$10,IF(H146=AAeIA!$B$17,AAeIA!$A$10,IF(H146=AAeIA!$B$18,AAeIA!$A$10,IF(H146=AAeIA!$B$19,AAeIA!$A$10,IF(H146=AAeIA!$B$20,AAeIA!$A$10,IF(H146=AAeIA!$B$21,AAeIA!$A$10,IF(H146=AAeIA!$B$22,AAeIA!$A$10,IF(H146=AAeIA!$B$23,AAeIA!$A$10,IF(H146=AAeIA!$B$24,AAeIA!$A$24,IF(H146=AAeIA!$B$25,AAeIA!$A$24,IF(H146=AAeIA!$B$26,AAeIA!$A$24,IF(H146=AAeIA!$B$27,AAeIA!$A$24,IF(H146=AAeIA!$B$28,AAeIA!$A$24,IF(H146=AAeIA!$B$29,AAeIA!$A$24,IF(H146=AAeIA!$B$30,AAeIA!$A$24,IF(H146=AAeIA!$B$31,AAeIA!$A$31,IF(H146=AAeIA!$B$32,AAeIA!$A$31,IF(H146=AAeIA!$B$33,AAeIA!$A$31,IF(H146=AAeIA!$B$34,AAeIA!$A$31,IF(H146=AAeIA!$B$35,AAeIA!$A$31,IF(H146=AAeIA!$B$36,AAeIA!$A$31,IF(H146=AAeIA!$B$37,AAeIA!$A$31,IF(H146=AAeIA!$B$38,AAeIA!$A$31,IF(H146=AAeIA!$B$39,AAeIA!$A$31,IF(H146=AAeIA!$B$40,AAeIA!$A$40,IF(H146=AAeIA!$B$41,AAeIA!$A$40,IF(H146=AAeIA!$B$42,AAeIA!$A$42,IF(H146=AAeIA!$B$43,AAeIA!$A$43,IF(H146=AAeIA!$B$44,AAeIA!$A$43,IF(H146=AAeIA!$B$45,AAeIA!$A$43,0))))))))))))))))))))))))))))))))))))))))))))</f>
        <v>USO DE RECURSOS</v>
      </c>
      <c r="H146" s="69" t="s">
        <v>55</v>
      </c>
      <c r="I146" s="69" t="str">
        <f>VLOOKUP("*"&amp;H146&amp;"*",AAeIA!$B$1:$D$45,2,FALSE)</f>
        <v>Negativo</v>
      </c>
      <c r="J146" s="72" t="s">
        <v>713</v>
      </c>
      <c r="K146" s="73" t="s">
        <v>336</v>
      </c>
      <c r="L146" s="69" t="str">
        <f>VLOOKUP("*"&amp;H146&amp;"*",AAeIA!$B$1:$D$45,3,FALSE)</f>
        <v>Afectación_del_suelo,_afectación_del_agua_o_afectación_al_personal</v>
      </c>
      <c r="M146" s="74">
        <v>5</v>
      </c>
      <c r="N146" s="74">
        <v>4</v>
      </c>
      <c r="O146" s="75" t="str">
        <f>VLOOKUP(M146&amp;" - "&amp;N146,'VALORACIÓN '!$C$4:$D$28,2,FALSE)</f>
        <v>Muy Alto Inaceptable</v>
      </c>
      <c r="P146" s="72" t="s">
        <v>703</v>
      </c>
      <c r="Q146" s="72" t="s">
        <v>558</v>
      </c>
      <c r="R146" s="72" t="s">
        <v>699</v>
      </c>
      <c r="S146" s="72">
        <v>3</v>
      </c>
      <c r="T146" s="75" t="str">
        <f>VLOOKUP(S146&amp;" / "&amp;O146,'VALORACIÓN '!$C$39:$D$63,2,FALSE)</f>
        <v>Alto no aceptable</v>
      </c>
      <c r="U146" s="76" t="str">
        <f>VLOOKUP("*"&amp;T146&amp;"*",'VALORACIÓN '!$O$3:$P$7,2,FALSE)</f>
        <v xml:space="preserve">MEDIA </v>
      </c>
      <c r="V146" s="73" t="s">
        <v>340</v>
      </c>
      <c r="W146" s="72" t="s">
        <v>367</v>
      </c>
      <c r="X146" s="72" t="s">
        <v>342</v>
      </c>
    </row>
    <row r="147" spans="1:24" ht="184.5" x14ac:dyDescent="0.3">
      <c r="A147" s="98">
        <v>138</v>
      </c>
      <c r="B147" s="71" t="s">
        <v>493</v>
      </c>
      <c r="C147" s="72" t="s">
        <v>609</v>
      </c>
      <c r="D147" s="73" t="s">
        <v>496</v>
      </c>
      <c r="E147" s="73" t="s">
        <v>498</v>
      </c>
      <c r="F147" s="69" t="s">
        <v>514</v>
      </c>
      <c r="G147" s="70" t="s">
        <v>647</v>
      </c>
      <c r="H147" s="69" t="s">
        <v>87</v>
      </c>
      <c r="I147" s="69" t="str">
        <f>VLOOKUP("*"&amp;H147&amp;"*",AAeIA!$B$1:$D$45,2,FALSE)</f>
        <v>Negativo</v>
      </c>
      <c r="J147" s="72" t="s">
        <v>788</v>
      </c>
      <c r="K147" s="73" t="s">
        <v>336</v>
      </c>
      <c r="L147" s="69" t="str">
        <f>VLOOKUP("*"&amp;H147&amp;"*",AAeIA!$B$1:$D$45,3,FALSE)</f>
        <v>Contaminación_de_suelo_y/o_agua</v>
      </c>
      <c r="M147" s="74">
        <v>5</v>
      </c>
      <c r="N147" s="74">
        <v>3</v>
      </c>
      <c r="O147" s="75" t="str">
        <f>VLOOKUP(M147&amp;" - "&amp;N147,'VALORACIÓN '!$C$4:$D$28,2,FALSE)</f>
        <v>Alto No Aceptable</v>
      </c>
      <c r="P147" s="72"/>
      <c r="Q147" s="72" t="s">
        <v>853</v>
      </c>
      <c r="R147" s="72" t="s">
        <v>797</v>
      </c>
      <c r="S147" s="72">
        <v>3</v>
      </c>
      <c r="T147" s="75" t="str">
        <f>VLOOKUP(S147&amp;" / "&amp;O147,'VALORACIÓN '!$C$39:$D$63,2,FALSE)</f>
        <v>Alto no aceptable</v>
      </c>
      <c r="U147" s="76" t="str">
        <f>VLOOKUP("*"&amp;T147&amp;"*",'VALORACIÓN '!$O$3:$P$7,2,FALSE)</f>
        <v xml:space="preserve">MEDIA </v>
      </c>
      <c r="V147" s="73" t="s">
        <v>340</v>
      </c>
      <c r="W147" s="72" t="s">
        <v>487</v>
      </c>
      <c r="X147" s="72" t="s">
        <v>320</v>
      </c>
    </row>
    <row r="148" spans="1:24" ht="236.25" x14ac:dyDescent="0.3">
      <c r="A148" s="98">
        <v>139</v>
      </c>
      <c r="B148" s="71" t="s">
        <v>493</v>
      </c>
      <c r="C148" s="72" t="s">
        <v>609</v>
      </c>
      <c r="D148" s="73" t="s">
        <v>496</v>
      </c>
      <c r="E148" s="73" t="s">
        <v>498</v>
      </c>
      <c r="F148" s="69" t="s">
        <v>514</v>
      </c>
      <c r="G148" s="70" t="str">
        <f>IF(H148=AAeIA!$B$2,AAeIA!$A$2,IF(H148=AAeIA!$B$3,AAeIA!$A$2,IF(H148=AAeIA!$B$4,AAeIA!$A$2,IF(H148=AAeIA!$B$5,AAeIA!$A$2,IF(H148=AAeIA!$B$6,AAeIA!$A$6,IF(H148=AAeIA!$B$7,AAeIA!$A$2,IF(H148=AAeIA!$B$8,AAeIA!$A$2,IF(H148=AAeIA!$B$9,AAeIA!$A$2,IF(H148=AAeIA!$B$10,AAeIA!$A$10,IF(H148=AAeIA!$B$11,AAeIA!$A$10,IF(H148=AAeIA!$B$12,AAeIA!$A$10,IF(H148=AAeIA!$B$13,AAeIA!$A$10,IF(H148=AAeIA!$B$14,AAeIA!$A$10,IF(H148=AAeIA!$B$15,AAeIA!$A$10,IF(H148=AAeIA!$B$16,AAeIA!$A$10,IF(H148=AAeIA!$B$17,AAeIA!$A$10,IF(H148=AAeIA!$B$18,AAeIA!$A$10,IF(H148=AAeIA!$B$19,AAeIA!$A$10,IF(H148=AAeIA!$B$20,AAeIA!$A$10,IF(H148=AAeIA!$B$21,AAeIA!$A$10,IF(H148=AAeIA!$B$22,AAeIA!$A$10,IF(H148=AAeIA!$B$23,AAeIA!$A$10,IF(H148=AAeIA!$B$24,AAeIA!$A$24,IF(H148=AAeIA!$B$25,AAeIA!$A$24,IF(H148=AAeIA!$B$26,AAeIA!$A$24,IF(H148=AAeIA!$B$27,AAeIA!$A$24,IF(H148=AAeIA!$B$28,AAeIA!$A$24,IF(H148=AAeIA!$B$29,AAeIA!$A$24,IF(H148=AAeIA!$B$30,AAeIA!$A$24,IF(H148=AAeIA!$B$31,AAeIA!$A$31,IF(H148=AAeIA!$B$32,AAeIA!$A$31,IF(H148=AAeIA!$B$33,AAeIA!$A$31,IF(H148=AAeIA!$B$34,AAeIA!$A$31,IF(H148=AAeIA!$B$35,AAeIA!$A$31,IF(H148=AAeIA!$B$36,AAeIA!$A$31,IF(H148=AAeIA!$B$37,AAeIA!$A$31,IF(H148=AAeIA!$B$38,AAeIA!$A$31,IF(H148=AAeIA!$B$39,AAeIA!$A$31,IF(H148=AAeIA!$B$40,AAeIA!$A$40,IF(H148=AAeIA!$B$41,AAeIA!$A$40,IF(H148=AAeIA!$B$42,AAeIA!$A$42,IF(H148=AAeIA!$B$43,AAeIA!$A$43,IF(H148=AAeIA!$B$44,AAeIA!$A$43,IF(H148=AAeIA!$B$45,AAeIA!$A$43,0))))))))))))))))))))))))))))))))))))))))))))</f>
        <v>SUELO</v>
      </c>
      <c r="H148" s="69" t="s">
        <v>59</v>
      </c>
      <c r="I148" s="69" t="str">
        <f>VLOOKUP("*"&amp;H148&amp;"*",AAeIA!$B$1:$D$45,2,FALSE)</f>
        <v>Positivo</v>
      </c>
      <c r="J148" s="72" t="s">
        <v>476</v>
      </c>
      <c r="K148" s="73" t="s">
        <v>336</v>
      </c>
      <c r="L148" s="69" t="str">
        <f>VLOOKUP("*"&amp;H148&amp;"*",AAeIA!$B$1:$D$45,3,FALSE)</f>
        <v>Disminución_de_residuos_a_tratar</v>
      </c>
      <c r="M148" s="74">
        <v>2</v>
      </c>
      <c r="N148" s="74">
        <v>2</v>
      </c>
      <c r="O148" s="75" t="str">
        <f>VLOOKUP(M148&amp;" - "&amp;N148,'VALORACIÓN '!$C$4:$D$28,2,FALSE)</f>
        <v>Mínimo Aceptable</v>
      </c>
      <c r="P148" s="72" t="s">
        <v>477</v>
      </c>
      <c r="Q148" s="72" t="s">
        <v>533</v>
      </c>
      <c r="R148" s="72" t="s">
        <v>462</v>
      </c>
      <c r="S148" s="72">
        <v>2</v>
      </c>
      <c r="T148" s="75" t="str">
        <f>VLOOKUP(S148&amp;" / "&amp;O148,'VALORACIÓN '!$C$39:$D$63,2,FALSE)</f>
        <v>Admisible</v>
      </c>
      <c r="U148" s="76" t="str">
        <f>VLOOKUP("*"&amp;T148&amp;"*",'VALORACIÓN '!$O$3:$P$7,2,FALSE)</f>
        <v>BAJA</v>
      </c>
      <c r="V148" s="73" t="s">
        <v>340</v>
      </c>
      <c r="W148" s="72" t="s">
        <v>396</v>
      </c>
      <c r="X148" s="72" t="s">
        <v>317</v>
      </c>
    </row>
    <row r="149" spans="1:24" ht="158.25" x14ac:dyDescent="0.3">
      <c r="A149" s="98">
        <v>140</v>
      </c>
      <c r="B149" s="71" t="s">
        <v>493</v>
      </c>
      <c r="C149" s="72" t="s">
        <v>610</v>
      </c>
      <c r="D149" s="73" t="s">
        <v>496</v>
      </c>
      <c r="E149" s="73" t="s">
        <v>498</v>
      </c>
      <c r="F149" s="69" t="s">
        <v>515</v>
      </c>
      <c r="G149" s="70" t="str">
        <f>IF(H149=AAeIA!$B$2,AAeIA!$A$2,IF(H149=AAeIA!$B$3,AAeIA!$A$2,IF(H149=AAeIA!$B$4,AAeIA!$A$2,IF(H149=AAeIA!$B$5,AAeIA!$A$2,IF(H149=AAeIA!$B$6,AAeIA!$A$6,IF(H149=AAeIA!$B$7,AAeIA!$A$2,IF(H149=AAeIA!$B$8,AAeIA!$A$2,IF(H149=AAeIA!$B$9,AAeIA!$A$2,IF(H149=AAeIA!$B$10,AAeIA!$A$10,IF(H149=AAeIA!$B$11,AAeIA!$A$10,IF(H149=AAeIA!$B$12,AAeIA!$A$10,IF(H149=AAeIA!$B$13,AAeIA!$A$10,IF(H149=AAeIA!$B$14,AAeIA!$A$10,IF(H149=AAeIA!$B$15,AAeIA!$A$10,IF(H149=AAeIA!$B$16,AAeIA!$A$10,IF(H149=AAeIA!$B$17,AAeIA!$A$10,IF(H149=AAeIA!$B$18,AAeIA!$A$10,IF(H149=AAeIA!$B$19,AAeIA!$A$10,IF(H149=AAeIA!$B$20,AAeIA!$A$10,IF(H149=AAeIA!$B$21,AAeIA!$A$10,IF(H149=AAeIA!$B$22,AAeIA!$A$10,IF(H149=AAeIA!$B$23,AAeIA!$A$10,IF(H149=AAeIA!$B$24,AAeIA!$A$24,IF(H149=AAeIA!$B$25,AAeIA!$A$24,IF(H149=AAeIA!$B$26,AAeIA!$A$24,IF(H149=AAeIA!$B$27,AAeIA!$A$24,IF(H149=AAeIA!$B$28,AAeIA!$A$24,IF(H149=AAeIA!$B$29,AAeIA!$A$24,IF(H149=AAeIA!$B$30,AAeIA!$A$24,IF(H149=AAeIA!$B$31,AAeIA!$A$31,IF(H149=AAeIA!$B$32,AAeIA!$A$31,IF(H149=AAeIA!$B$33,AAeIA!$A$31,IF(H149=AAeIA!$B$34,AAeIA!$A$31,IF(H149=AAeIA!$B$35,AAeIA!$A$31,IF(H149=AAeIA!$B$36,AAeIA!$A$31,IF(H149=AAeIA!$B$37,AAeIA!$A$31,IF(H149=AAeIA!$B$38,AAeIA!$A$31,IF(H149=AAeIA!$B$39,AAeIA!$A$31,IF(H149=AAeIA!$B$40,AAeIA!$A$40,IF(H149=AAeIA!$B$41,AAeIA!$A$40,IF(H149=AAeIA!$B$42,AAeIA!$A$42,IF(H149=AAeIA!$B$43,AAeIA!$A$43,IF(H149=AAeIA!$B$44,AAeIA!$A$43,IF(H149=AAeIA!$B$45,AAeIA!$A$43,0))))))))))))))))))))))))))))))))))))))))))))</f>
        <v>USO DE RECURSOS</v>
      </c>
      <c r="H149" s="69" t="s">
        <v>51</v>
      </c>
      <c r="I149" s="69" t="str">
        <f>VLOOKUP("*"&amp;H149&amp;"*",AAeIA!$B$1:$D$45,2,FALSE)</f>
        <v>Negativo</v>
      </c>
      <c r="J149" s="72" t="s">
        <v>686</v>
      </c>
      <c r="K149" s="73" t="s">
        <v>336</v>
      </c>
      <c r="L149" s="69" t="str">
        <f>VLOOKUP("*"&amp;H149&amp;"*",AAeIA!$B$1:$D$45,3,FALSE)</f>
        <v>Agotamiento_de_recursos_naturales</v>
      </c>
      <c r="M149" s="74">
        <v>3</v>
      </c>
      <c r="N149" s="74">
        <v>4</v>
      </c>
      <c r="O149" s="75" t="str">
        <f>VLOOKUP(M149&amp;" - "&amp;N149,'VALORACIÓN '!$C$4:$D$28,2,FALSE)</f>
        <v>Alto No Aceptable</v>
      </c>
      <c r="P149" s="72" t="s">
        <v>683</v>
      </c>
      <c r="Q149" s="72" t="s">
        <v>536</v>
      </c>
      <c r="R149" s="72" t="s">
        <v>393</v>
      </c>
      <c r="S149" s="72">
        <v>3</v>
      </c>
      <c r="T149" s="75" t="str">
        <f>VLOOKUP(S149&amp;" / "&amp;O149,'VALORACIÓN '!$C$39:$D$63,2,FALSE)</f>
        <v>Alto no aceptable</v>
      </c>
      <c r="U149" s="76" t="str">
        <f>VLOOKUP("*"&amp;T149&amp;"*",'VALORACIÓN '!$O$3:$P$7,2,FALSE)</f>
        <v xml:space="preserve">MEDIA </v>
      </c>
      <c r="V149" s="73" t="s">
        <v>340</v>
      </c>
      <c r="W149" s="72" t="s">
        <v>695</v>
      </c>
      <c r="X149" s="72" t="s">
        <v>319</v>
      </c>
    </row>
    <row r="150" spans="1:24" ht="189" customHeight="1" x14ac:dyDescent="0.3">
      <c r="A150" s="98">
        <v>141</v>
      </c>
      <c r="B150" s="71" t="s">
        <v>493</v>
      </c>
      <c r="C150" s="72" t="s">
        <v>610</v>
      </c>
      <c r="D150" s="73" t="s">
        <v>496</v>
      </c>
      <c r="E150" s="73" t="s">
        <v>498</v>
      </c>
      <c r="F150" s="69" t="s">
        <v>515</v>
      </c>
      <c r="G150" s="70" t="str">
        <f>IF(H150=AAeIA!$B$2,AAeIA!$A$2,IF(H150=AAeIA!$B$3,AAeIA!$A$2,IF(H150=AAeIA!$B$4,AAeIA!$A$2,IF(H150=AAeIA!$B$5,AAeIA!$A$2,IF(H150=AAeIA!$B$6,AAeIA!$A$6,IF(H150=AAeIA!$B$7,AAeIA!$A$2,IF(H150=AAeIA!$B$8,AAeIA!$A$2,IF(H150=AAeIA!$B$9,AAeIA!$A$2,IF(H150=AAeIA!$B$10,AAeIA!$A$10,IF(H150=AAeIA!$B$11,AAeIA!$A$10,IF(H150=AAeIA!$B$12,AAeIA!$A$10,IF(H150=AAeIA!$B$13,AAeIA!$A$10,IF(H150=AAeIA!$B$14,AAeIA!$A$10,IF(H150=AAeIA!$B$15,AAeIA!$A$10,IF(H150=AAeIA!$B$16,AAeIA!$A$10,IF(H150=AAeIA!$B$17,AAeIA!$A$10,IF(H150=AAeIA!$B$18,AAeIA!$A$10,IF(H150=AAeIA!$B$19,AAeIA!$A$10,IF(H150=AAeIA!$B$20,AAeIA!$A$10,IF(H150=AAeIA!$B$21,AAeIA!$A$10,IF(H150=AAeIA!$B$22,AAeIA!$A$10,IF(H150=AAeIA!$B$23,AAeIA!$A$10,IF(H150=AAeIA!$B$24,AAeIA!$A$24,IF(H150=AAeIA!$B$25,AAeIA!$A$24,IF(H150=AAeIA!$B$26,AAeIA!$A$24,IF(H150=AAeIA!$B$27,AAeIA!$A$24,IF(H150=AAeIA!$B$28,AAeIA!$A$24,IF(H150=AAeIA!$B$29,AAeIA!$A$24,IF(H150=AAeIA!$B$30,AAeIA!$A$24,IF(H150=AAeIA!$B$31,AAeIA!$A$31,IF(H150=AAeIA!$B$32,AAeIA!$A$31,IF(H150=AAeIA!$B$33,AAeIA!$A$31,IF(H150=AAeIA!$B$34,AAeIA!$A$31,IF(H150=AAeIA!$B$35,AAeIA!$A$31,IF(H150=AAeIA!$B$36,AAeIA!$A$31,IF(H150=AAeIA!$B$37,AAeIA!$A$31,IF(H150=AAeIA!$B$38,AAeIA!$A$31,IF(H150=AAeIA!$B$39,AAeIA!$A$31,IF(H150=AAeIA!$B$40,AAeIA!$A$40,IF(H150=AAeIA!$B$41,AAeIA!$A$40,IF(H150=AAeIA!$B$42,AAeIA!$A$42,IF(H150=AAeIA!$B$43,AAeIA!$A$43,IF(H150=AAeIA!$B$44,AAeIA!$A$43,IF(H150=AAeIA!$B$45,AAeIA!$A$43,0))))))))))))))))))))))))))))))))))))))))))))</f>
        <v>USO DE RECURSOS</v>
      </c>
      <c r="H150" s="69" t="s">
        <v>49</v>
      </c>
      <c r="I150" s="69" t="str">
        <f>VLOOKUP("*"&amp;H150&amp;"*",AAeIA!$B$1:$D$45,2,FALSE)</f>
        <v>Negativo</v>
      </c>
      <c r="J150" s="72" t="s">
        <v>723</v>
      </c>
      <c r="K150" s="73" t="s">
        <v>336</v>
      </c>
      <c r="L150" s="69" t="str">
        <f>VLOOKUP("*"&amp;H150&amp;"*",AAeIA!$B$1:$D$45,3,FALSE)</f>
        <v>Agotamiento_de_recursos_naturales</v>
      </c>
      <c r="M150" s="74">
        <v>4</v>
      </c>
      <c r="N150" s="74">
        <v>3</v>
      </c>
      <c r="O150" s="75" t="str">
        <f>VLOOKUP(M150&amp;" - "&amp;N150,'VALORACIÓN '!$C$4:$D$28,2,FALSE)</f>
        <v>Alto No Aceptable</v>
      </c>
      <c r="P150" s="72"/>
      <c r="Q150" s="72" t="s">
        <v>535</v>
      </c>
      <c r="R150" s="72" t="s">
        <v>374</v>
      </c>
      <c r="S150" s="72">
        <v>2</v>
      </c>
      <c r="T150" s="75" t="str">
        <f>VLOOKUP(S150&amp;" / "&amp;O150,'VALORACIÓN '!$C$39:$D$63,2,FALSE)</f>
        <v>Aceptable condicionado</v>
      </c>
      <c r="U150" s="76" t="str">
        <f>VLOOKUP("*"&amp;T150&amp;"*",'VALORACIÓN '!$O$3:$P$7,2,FALSE)</f>
        <v>BAJA</v>
      </c>
      <c r="V150" s="73" t="s">
        <v>347</v>
      </c>
      <c r="W150" s="72" t="s">
        <v>474</v>
      </c>
      <c r="X150" s="72" t="s">
        <v>318</v>
      </c>
    </row>
    <row r="151" spans="1:24" ht="236.25" x14ac:dyDescent="0.3">
      <c r="A151" s="98">
        <v>142</v>
      </c>
      <c r="B151" s="71" t="s">
        <v>493</v>
      </c>
      <c r="C151" s="72" t="s">
        <v>610</v>
      </c>
      <c r="D151" s="73" t="s">
        <v>496</v>
      </c>
      <c r="E151" s="73" t="s">
        <v>498</v>
      </c>
      <c r="F151" s="69" t="s">
        <v>515</v>
      </c>
      <c r="G151" s="70" t="str">
        <f>IF(H151=AAeIA!$B$2,AAeIA!$A$2,IF(H151=AAeIA!$B$3,AAeIA!$A$2,IF(H151=AAeIA!$B$4,AAeIA!$A$2,IF(H151=AAeIA!$B$5,AAeIA!$A$2,IF(H151=AAeIA!$B$6,AAeIA!$A$6,IF(H151=AAeIA!$B$7,AAeIA!$A$2,IF(H151=AAeIA!$B$8,AAeIA!$A$2,IF(H151=AAeIA!$B$9,AAeIA!$A$2,IF(H151=AAeIA!$B$10,AAeIA!$A$10,IF(H151=AAeIA!$B$11,AAeIA!$A$10,IF(H151=AAeIA!$B$12,AAeIA!$A$10,IF(H151=AAeIA!$B$13,AAeIA!$A$10,IF(H151=AAeIA!$B$14,AAeIA!$A$10,IF(H151=AAeIA!$B$15,AAeIA!$A$10,IF(H151=AAeIA!$B$16,AAeIA!$A$10,IF(H151=AAeIA!$B$17,AAeIA!$A$10,IF(H151=AAeIA!$B$18,AAeIA!$A$10,IF(H151=AAeIA!$B$19,AAeIA!$A$10,IF(H151=AAeIA!$B$20,AAeIA!$A$10,IF(H151=AAeIA!$B$21,AAeIA!$A$10,IF(H151=AAeIA!$B$22,AAeIA!$A$10,IF(H151=AAeIA!$B$23,AAeIA!$A$10,IF(H151=AAeIA!$B$24,AAeIA!$A$24,IF(H151=AAeIA!$B$25,AAeIA!$A$24,IF(H151=AAeIA!$B$26,AAeIA!$A$24,IF(H151=AAeIA!$B$27,AAeIA!$A$24,IF(H151=AAeIA!$B$28,AAeIA!$A$24,IF(H151=AAeIA!$B$29,AAeIA!$A$24,IF(H151=AAeIA!$B$30,AAeIA!$A$24,IF(H151=AAeIA!$B$31,AAeIA!$A$31,IF(H151=AAeIA!$B$32,AAeIA!$A$31,IF(H151=AAeIA!$B$33,AAeIA!$A$31,IF(H151=AAeIA!$B$34,AAeIA!$A$31,IF(H151=AAeIA!$B$35,AAeIA!$A$31,IF(H151=AAeIA!$B$36,AAeIA!$A$31,IF(H151=AAeIA!$B$37,AAeIA!$A$31,IF(H151=AAeIA!$B$38,AAeIA!$A$31,IF(H151=AAeIA!$B$39,AAeIA!$A$31,IF(H151=AAeIA!$B$40,AAeIA!$A$40,IF(H151=AAeIA!$B$41,AAeIA!$A$40,IF(H151=AAeIA!$B$42,AAeIA!$A$42,IF(H151=AAeIA!$B$43,AAeIA!$A$43,IF(H151=AAeIA!$B$44,AAeIA!$A$43,IF(H151=AAeIA!$B$45,AAeIA!$A$43,0))))))))))))))))))))))))))))))))))))))))))))</f>
        <v>SUELO</v>
      </c>
      <c r="H151" s="69" t="s">
        <v>59</v>
      </c>
      <c r="I151" s="69" t="str">
        <f>VLOOKUP("*"&amp;H151&amp;"*",AAeIA!$B$1:$D$45,2,FALSE)</f>
        <v>Positivo</v>
      </c>
      <c r="J151" s="72" t="s">
        <v>476</v>
      </c>
      <c r="K151" s="73" t="s">
        <v>336</v>
      </c>
      <c r="L151" s="69" t="str">
        <f>VLOOKUP("*"&amp;H151&amp;"*",AAeIA!$B$1:$D$45,3,FALSE)</f>
        <v>Disminución_de_residuos_a_tratar</v>
      </c>
      <c r="M151" s="74">
        <v>2</v>
      </c>
      <c r="N151" s="74">
        <v>2</v>
      </c>
      <c r="O151" s="75" t="str">
        <f>VLOOKUP(M151&amp;" - "&amp;N151,'VALORACIÓN '!$C$4:$D$28,2,FALSE)</f>
        <v>Mínimo Aceptable</v>
      </c>
      <c r="P151" s="72" t="s">
        <v>477</v>
      </c>
      <c r="Q151" s="72" t="s">
        <v>533</v>
      </c>
      <c r="R151" s="72" t="s">
        <v>462</v>
      </c>
      <c r="S151" s="72">
        <v>2</v>
      </c>
      <c r="T151" s="75" t="str">
        <f>VLOOKUP(S151&amp;" / "&amp;O151,'VALORACIÓN '!$C$39:$D$63,2,FALSE)</f>
        <v>Admisible</v>
      </c>
      <c r="U151" s="76" t="str">
        <f>VLOOKUP("*"&amp;T151&amp;"*",'VALORACIÓN '!$O$3:$P$7,2,FALSE)</f>
        <v>BAJA</v>
      </c>
      <c r="V151" s="73" t="s">
        <v>340</v>
      </c>
      <c r="W151" s="72" t="s">
        <v>396</v>
      </c>
      <c r="X151" s="72" t="s">
        <v>317</v>
      </c>
    </row>
    <row r="152" spans="1:24" ht="257.25" x14ac:dyDescent="0.3">
      <c r="A152" s="98">
        <v>143</v>
      </c>
      <c r="B152" s="71" t="s">
        <v>493</v>
      </c>
      <c r="C152" s="72" t="s">
        <v>611</v>
      </c>
      <c r="D152" s="73" t="s">
        <v>496</v>
      </c>
      <c r="E152" s="73" t="s">
        <v>498</v>
      </c>
      <c r="F152" s="69" t="s">
        <v>515</v>
      </c>
      <c r="G152" s="70" t="str">
        <f>IF(H152=AAeIA!$B$2,AAeIA!$A$2,IF(H152=AAeIA!$B$3,AAeIA!$A$2,IF(H152=AAeIA!$B$4,AAeIA!$A$2,IF(H152=AAeIA!$B$5,AAeIA!$A$2,IF(H152=AAeIA!$B$6,AAeIA!$A$6,IF(H152=AAeIA!$B$7,AAeIA!$A$2,IF(H152=AAeIA!$B$8,AAeIA!$A$2,IF(H152=AAeIA!$B$9,AAeIA!$A$2,IF(H152=AAeIA!$B$10,AAeIA!$A$10,IF(H152=AAeIA!$B$11,AAeIA!$A$10,IF(H152=AAeIA!$B$12,AAeIA!$A$10,IF(H152=AAeIA!$B$13,AAeIA!$A$10,IF(H152=AAeIA!$B$14,AAeIA!$A$10,IF(H152=AAeIA!$B$15,AAeIA!$A$10,IF(H152=AAeIA!$B$16,AAeIA!$A$10,IF(H152=AAeIA!$B$17,AAeIA!$A$10,IF(H152=AAeIA!$B$18,AAeIA!$A$10,IF(H152=AAeIA!$B$19,AAeIA!$A$10,IF(H152=AAeIA!$B$20,AAeIA!$A$10,IF(H152=AAeIA!$B$21,AAeIA!$A$10,IF(H152=AAeIA!$B$22,AAeIA!$A$10,IF(H152=AAeIA!$B$23,AAeIA!$A$10,IF(H152=AAeIA!$B$24,AAeIA!$A$24,IF(H152=AAeIA!$B$25,AAeIA!$A$24,IF(H152=AAeIA!$B$26,AAeIA!$A$24,IF(H152=AAeIA!$B$27,AAeIA!$A$24,IF(H152=AAeIA!$B$28,AAeIA!$A$24,IF(H152=AAeIA!$B$29,AAeIA!$A$24,IF(H152=AAeIA!$B$30,AAeIA!$A$24,IF(H152=AAeIA!$B$31,AAeIA!$A$31,IF(H152=AAeIA!$B$32,AAeIA!$A$31,IF(H152=AAeIA!$B$33,AAeIA!$A$31,IF(H152=AAeIA!$B$34,AAeIA!$A$31,IF(H152=AAeIA!$B$35,AAeIA!$A$31,IF(H152=AAeIA!$B$36,AAeIA!$A$31,IF(H152=AAeIA!$B$37,AAeIA!$A$31,IF(H152=AAeIA!$B$38,AAeIA!$A$31,IF(H152=AAeIA!$B$39,AAeIA!$A$31,IF(H152=AAeIA!$B$40,AAeIA!$A$40,IF(H152=AAeIA!$B$41,AAeIA!$A$40,IF(H152=AAeIA!$B$42,AAeIA!$A$42,IF(H152=AAeIA!$B$43,AAeIA!$A$43,IF(H152=AAeIA!$B$44,AAeIA!$A$43,IF(H152=AAeIA!$B$45,AAeIA!$A$43,0))))))))))))))))))))))))))))))))))))))))))))</f>
        <v>SUELO</v>
      </c>
      <c r="H152" s="69" t="s">
        <v>64</v>
      </c>
      <c r="I152" s="69" t="str">
        <f>VLOOKUP("*"&amp;H152&amp;"*",AAeIA!$B$1:$D$45,2,FALSE)</f>
        <v>Negativo</v>
      </c>
      <c r="J152" s="72" t="s">
        <v>836</v>
      </c>
      <c r="K152" s="73" t="s">
        <v>336</v>
      </c>
      <c r="L152" s="69" t="str">
        <f>VLOOKUP("*"&amp;H152&amp;"*",AAeIA!$B$1:$D$45,3,FALSE)</f>
        <v>Contaminación_del_Agua_y/o_el_suelo_y/o_el_aire,_Daño_a_las_personas</v>
      </c>
      <c r="M152" s="74">
        <v>3</v>
      </c>
      <c r="N152" s="74">
        <v>3</v>
      </c>
      <c r="O152" s="75" t="str">
        <f>VLOOKUP(M152&amp;" - "&amp;N152,'VALORACIÓN '!$C$4:$D$28,2,FALSE)</f>
        <v>Medio Aceptable</v>
      </c>
      <c r="P152" s="72" t="s">
        <v>378</v>
      </c>
      <c r="Q152" s="72" t="s">
        <v>533</v>
      </c>
      <c r="R152" s="72" t="s">
        <v>381</v>
      </c>
      <c r="S152" s="72">
        <v>1</v>
      </c>
      <c r="T152" s="75" t="str">
        <f>VLOOKUP(S152&amp;" / "&amp;O152,'VALORACIÓN '!$C$39:$D$63,2,FALSE)</f>
        <v>Admisible</v>
      </c>
      <c r="U152" s="76" t="str">
        <f>VLOOKUP("*"&amp;T152&amp;"*",'VALORACIÓN '!$O$3:$P$7,2,FALSE)</f>
        <v>BAJA</v>
      </c>
      <c r="V152" s="73"/>
      <c r="W152" s="72" t="s">
        <v>827</v>
      </c>
      <c r="X152" s="72" t="s">
        <v>317</v>
      </c>
    </row>
    <row r="153" spans="1:24" ht="158.25" x14ac:dyDescent="0.3">
      <c r="A153" s="98">
        <v>144</v>
      </c>
      <c r="B153" s="71" t="s">
        <v>493</v>
      </c>
      <c r="C153" s="72" t="s">
        <v>612</v>
      </c>
      <c r="D153" s="73" t="s">
        <v>496</v>
      </c>
      <c r="E153" s="73" t="s">
        <v>498</v>
      </c>
      <c r="F153" s="69" t="s">
        <v>516</v>
      </c>
      <c r="G153" s="70" t="str">
        <f>IF(H153=AAeIA!$B$2,AAeIA!$A$2,IF(H153=AAeIA!$B$3,AAeIA!$A$2,IF(H153=AAeIA!$B$4,AAeIA!$A$2,IF(H153=AAeIA!$B$5,AAeIA!$A$2,IF(H153=AAeIA!$B$6,AAeIA!$A$6,IF(H153=AAeIA!$B$7,AAeIA!$A$2,IF(H153=AAeIA!$B$8,AAeIA!$A$2,IF(H153=AAeIA!$B$9,AAeIA!$A$2,IF(H153=AAeIA!$B$10,AAeIA!$A$10,IF(H153=AAeIA!$B$11,AAeIA!$A$10,IF(H153=AAeIA!$B$12,AAeIA!$A$10,IF(H153=AAeIA!$B$13,AAeIA!$A$10,IF(H153=AAeIA!$B$14,AAeIA!$A$10,IF(H153=AAeIA!$B$15,AAeIA!$A$10,IF(H153=AAeIA!$B$16,AAeIA!$A$10,IF(H153=AAeIA!$B$17,AAeIA!$A$10,IF(H153=AAeIA!$B$18,AAeIA!$A$10,IF(H153=AAeIA!$B$19,AAeIA!$A$10,IF(H153=AAeIA!$B$20,AAeIA!$A$10,IF(H153=AAeIA!$B$21,AAeIA!$A$10,IF(H153=AAeIA!$B$22,AAeIA!$A$10,IF(H153=AAeIA!$B$23,AAeIA!$A$10,IF(H153=AAeIA!$B$24,AAeIA!$A$24,IF(H153=AAeIA!$B$25,AAeIA!$A$24,IF(H153=AAeIA!$B$26,AAeIA!$A$24,IF(H153=AAeIA!$B$27,AAeIA!$A$24,IF(H153=AAeIA!$B$28,AAeIA!$A$24,IF(H153=AAeIA!$B$29,AAeIA!$A$24,IF(H153=AAeIA!$B$30,AAeIA!$A$24,IF(H153=AAeIA!$B$31,AAeIA!$A$31,IF(H153=AAeIA!$B$32,AAeIA!$A$31,IF(H153=AAeIA!$B$33,AAeIA!$A$31,IF(H153=AAeIA!$B$34,AAeIA!$A$31,IF(H153=AAeIA!$B$35,AAeIA!$A$31,IF(H153=AAeIA!$B$36,AAeIA!$A$31,IF(H153=AAeIA!$B$37,AAeIA!$A$31,IF(H153=AAeIA!$B$38,AAeIA!$A$31,IF(H153=AAeIA!$B$39,AAeIA!$A$31,IF(H153=AAeIA!$B$40,AAeIA!$A$40,IF(H153=AAeIA!$B$41,AAeIA!$A$40,IF(H153=AAeIA!$B$42,AAeIA!$A$42,IF(H153=AAeIA!$B$43,AAeIA!$A$43,IF(H153=AAeIA!$B$44,AAeIA!$A$43,IF(H153=AAeIA!$B$45,AAeIA!$A$43,0))))))))))))))))))))))))))))))))))))))))))))</f>
        <v>USO DE RECURSOS</v>
      </c>
      <c r="H153" s="69" t="s">
        <v>51</v>
      </c>
      <c r="I153" s="69" t="str">
        <f>VLOOKUP("*"&amp;H153&amp;"*",AAeIA!$B$1:$D$45,2,FALSE)</f>
        <v>Negativo</v>
      </c>
      <c r="J153" s="72" t="s">
        <v>686</v>
      </c>
      <c r="K153" s="73" t="s">
        <v>336</v>
      </c>
      <c r="L153" s="69" t="str">
        <f>VLOOKUP("*"&amp;H153&amp;"*",AAeIA!$B$1:$D$45,3,FALSE)</f>
        <v>Agotamiento_de_recursos_naturales</v>
      </c>
      <c r="M153" s="74">
        <v>3</v>
      </c>
      <c r="N153" s="74">
        <v>4</v>
      </c>
      <c r="O153" s="75" t="str">
        <f>VLOOKUP(M153&amp;" - "&amp;N153,'VALORACIÓN '!$C$4:$D$28,2,FALSE)</f>
        <v>Alto No Aceptable</v>
      </c>
      <c r="P153" s="72" t="s">
        <v>683</v>
      </c>
      <c r="Q153" s="72" t="s">
        <v>536</v>
      </c>
      <c r="R153" s="72" t="s">
        <v>393</v>
      </c>
      <c r="S153" s="72">
        <v>3</v>
      </c>
      <c r="T153" s="75" t="str">
        <f>VLOOKUP(S153&amp;" / "&amp;O153,'VALORACIÓN '!$C$39:$D$63,2,FALSE)</f>
        <v>Alto no aceptable</v>
      </c>
      <c r="U153" s="76" t="str">
        <f>VLOOKUP("*"&amp;T153&amp;"*",'VALORACIÓN '!$O$3:$P$7,2,FALSE)</f>
        <v xml:space="preserve">MEDIA </v>
      </c>
      <c r="V153" s="73" t="s">
        <v>340</v>
      </c>
      <c r="W153" s="72" t="s">
        <v>695</v>
      </c>
      <c r="X153" s="72" t="s">
        <v>319</v>
      </c>
    </row>
    <row r="154" spans="1:24" ht="158.25" x14ac:dyDescent="0.3">
      <c r="A154" s="98">
        <v>145</v>
      </c>
      <c r="B154" s="71" t="s">
        <v>493</v>
      </c>
      <c r="C154" s="72" t="s">
        <v>613</v>
      </c>
      <c r="D154" s="73" t="s">
        <v>496</v>
      </c>
      <c r="E154" s="73" t="s">
        <v>498</v>
      </c>
      <c r="F154" s="69" t="s">
        <v>516</v>
      </c>
      <c r="G154" s="70" t="str">
        <f>IF(H154=AAeIA!$B$2,AAeIA!$A$2,IF(H154=AAeIA!$B$3,AAeIA!$A$2,IF(H154=AAeIA!$B$4,AAeIA!$A$2,IF(H154=AAeIA!$B$5,AAeIA!$A$2,IF(H154=AAeIA!$B$6,AAeIA!$A$6,IF(H154=AAeIA!$B$7,AAeIA!$A$2,IF(H154=AAeIA!$B$8,AAeIA!$A$2,IF(H154=AAeIA!$B$9,AAeIA!$A$2,IF(H154=AAeIA!$B$10,AAeIA!$A$10,IF(H154=AAeIA!$B$11,AAeIA!$A$10,IF(H154=AAeIA!$B$12,AAeIA!$A$10,IF(H154=AAeIA!$B$13,AAeIA!$A$10,IF(H154=AAeIA!$B$14,AAeIA!$A$10,IF(H154=AAeIA!$B$15,AAeIA!$A$10,IF(H154=AAeIA!$B$16,AAeIA!$A$10,IF(H154=AAeIA!$B$17,AAeIA!$A$10,IF(H154=AAeIA!$B$18,AAeIA!$A$10,IF(H154=AAeIA!$B$19,AAeIA!$A$10,IF(H154=AAeIA!$B$20,AAeIA!$A$10,IF(H154=AAeIA!$B$21,AAeIA!$A$10,IF(H154=AAeIA!$B$22,AAeIA!$A$10,IF(H154=AAeIA!$B$23,AAeIA!$A$10,IF(H154=AAeIA!$B$24,AAeIA!$A$24,IF(H154=AAeIA!$B$25,AAeIA!$A$24,IF(H154=AAeIA!$B$26,AAeIA!$A$24,IF(H154=AAeIA!$B$27,AAeIA!$A$24,IF(H154=AAeIA!$B$28,AAeIA!$A$24,IF(H154=AAeIA!$B$29,AAeIA!$A$24,IF(H154=AAeIA!$B$30,AAeIA!$A$24,IF(H154=AAeIA!$B$31,AAeIA!$A$31,IF(H154=AAeIA!$B$32,AAeIA!$A$31,IF(H154=AAeIA!$B$33,AAeIA!$A$31,IF(H154=AAeIA!$B$34,AAeIA!$A$31,IF(H154=AAeIA!$B$35,AAeIA!$A$31,IF(H154=AAeIA!$B$36,AAeIA!$A$31,IF(H154=AAeIA!$B$37,AAeIA!$A$31,IF(H154=AAeIA!$B$38,AAeIA!$A$31,IF(H154=AAeIA!$B$39,AAeIA!$A$31,IF(H154=AAeIA!$B$40,AAeIA!$A$40,IF(H154=AAeIA!$B$41,AAeIA!$A$40,IF(H154=AAeIA!$B$42,AAeIA!$A$42,IF(H154=AAeIA!$B$43,AAeIA!$A$43,IF(H154=AAeIA!$B$44,AAeIA!$A$43,IF(H154=AAeIA!$B$45,AAeIA!$A$43,0))))))))))))))))))))))))))))))))))))))))))))</f>
        <v>USO DE RECURSOS</v>
      </c>
      <c r="H154" s="69" t="s">
        <v>46</v>
      </c>
      <c r="I154" s="69" t="str">
        <f>VLOOKUP("*"&amp;H154&amp;"*",AAeIA!$B$1:$D$45,2,FALSE)</f>
        <v>Negativo</v>
      </c>
      <c r="J154" s="72" t="s">
        <v>743</v>
      </c>
      <c r="K154" s="73" t="s">
        <v>336</v>
      </c>
      <c r="L154" s="69" t="str">
        <f>VLOOKUP("*"&amp;H154&amp;"*",AAeIA!$B$1:$D$45,3,FALSE)</f>
        <v>Agotamiento_de_recursos_naturales</v>
      </c>
      <c r="M154" s="74">
        <v>2</v>
      </c>
      <c r="N154" s="74">
        <v>4</v>
      </c>
      <c r="O154" s="75" t="str">
        <f>VLOOKUP(M154&amp;" - "&amp;N154,'VALORACIÓN '!$C$4:$D$28,2,FALSE)</f>
        <v>Medio Aceptable</v>
      </c>
      <c r="P154" s="72" t="s">
        <v>387</v>
      </c>
      <c r="Q154" s="72" t="s">
        <v>550</v>
      </c>
      <c r="R154" s="72" t="s">
        <v>388</v>
      </c>
      <c r="S154" s="72">
        <v>3</v>
      </c>
      <c r="T154" s="75" t="str">
        <f>VLOOKUP(S154&amp;" / "&amp;O154,'VALORACIÓN '!$C$39:$D$63,2,FALSE)</f>
        <v>Aceptable condicionado</v>
      </c>
      <c r="U154" s="76" t="str">
        <f>VLOOKUP("*"&amp;T154&amp;"*",'VALORACIÓN '!$O$3:$P$7,2,FALSE)</f>
        <v>BAJA</v>
      </c>
      <c r="V154" s="73" t="s">
        <v>340</v>
      </c>
      <c r="W154" s="72" t="s">
        <v>389</v>
      </c>
      <c r="X154" s="72" t="s">
        <v>320</v>
      </c>
    </row>
    <row r="155" spans="1:24" ht="189" customHeight="1" x14ac:dyDescent="0.3">
      <c r="A155" s="98">
        <v>146</v>
      </c>
      <c r="B155" s="71" t="s">
        <v>493</v>
      </c>
      <c r="C155" s="72" t="s">
        <v>612</v>
      </c>
      <c r="D155" s="73" t="s">
        <v>496</v>
      </c>
      <c r="E155" s="73" t="s">
        <v>498</v>
      </c>
      <c r="F155" s="69" t="s">
        <v>516</v>
      </c>
      <c r="G155" s="70" t="str">
        <f>IF(H155=AAeIA!$B$2,AAeIA!$A$2,IF(H155=AAeIA!$B$3,AAeIA!$A$2,IF(H155=AAeIA!$B$4,AAeIA!$A$2,IF(H155=AAeIA!$B$5,AAeIA!$A$2,IF(H155=AAeIA!$B$6,AAeIA!$A$6,IF(H155=AAeIA!$B$7,AAeIA!$A$2,IF(H155=AAeIA!$B$8,AAeIA!$A$2,IF(H155=AAeIA!$B$9,AAeIA!$A$2,IF(H155=AAeIA!$B$10,AAeIA!$A$10,IF(H155=AAeIA!$B$11,AAeIA!$A$10,IF(H155=AAeIA!$B$12,AAeIA!$A$10,IF(H155=AAeIA!$B$13,AAeIA!$A$10,IF(H155=AAeIA!$B$14,AAeIA!$A$10,IF(H155=AAeIA!$B$15,AAeIA!$A$10,IF(H155=AAeIA!$B$16,AAeIA!$A$10,IF(H155=AAeIA!$B$17,AAeIA!$A$10,IF(H155=AAeIA!$B$18,AAeIA!$A$10,IF(H155=AAeIA!$B$19,AAeIA!$A$10,IF(H155=AAeIA!$B$20,AAeIA!$A$10,IF(H155=AAeIA!$B$21,AAeIA!$A$10,IF(H155=AAeIA!$B$22,AAeIA!$A$10,IF(H155=AAeIA!$B$23,AAeIA!$A$10,IF(H155=AAeIA!$B$24,AAeIA!$A$24,IF(H155=AAeIA!$B$25,AAeIA!$A$24,IF(H155=AAeIA!$B$26,AAeIA!$A$24,IF(H155=AAeIA!$B$27,AAeIA!$A$24,IF(H155=AAeIA!$B$28,AAeIA!$A$24,IF(H155=AAeIA!$B$29,AAeIA!$A$24,IF(H155=AAeIA!$B$30,AAeIA!$A$24,IF(H155=AAeIA!$B$31,AAeIA!$A$31,IF(H155=AAeIA!$B$32,AAeIA!$A$31,IF(H155=AAeIA!$B$33,AAeIA!$A$31,IF(H155=AAeIA!$B$34,AAeIA!$A$31,IF(H155=AAeIA!$B$35,AAeIA!$A$31,IF(H155=AAeIA!$B$36,AAeIA!$A$31,IF(H155=AAeIA!$B$37,AAeIA!$A$31,IF(H155=AAeIA!$B$38,AAeIA!$A$31,IF(H155=AAeIA!$B$39,AAeIA!$A$31,IF(H155=AAeIA!$B$40,AAeIA!$A$40,IF(H155=AAeIA!$B$41,AAeIA!$A$40,IF(H155=AAeIA!$B$42,AAeIA!$A$42,IF(H155=AAeIA!$B$43,AAeIA!$A$43,IF(H155=AAeIA!$B$44,AAeIA!$A$43,IF(H155=AAeIA!$B$45,AAeIA!$A$43,0))))))))))))))))))))))))))))))))))))))))))))</f>
        <v>USO DE RECURSOS</v>
      </c>
      <c r="H155" s="69" t="s">
        <v>49</v>
      </c>
      <c r="I155" s="69" t="str">
        <f>VLOOKUP("*"&amp;H155&amp;"*",AAeIA!$B$1:$D$45,2,FALSE)</f>
        <v>Negativo</v>
      </c>
      <c r="J155" s="72" t="s">
        <v>724</v>
      </c>
      <c r="K155" s="73" t="s">
        <v>336</v>
      </c>
      <c r="L155" s="69" t="str">
        <f>VLOOKUP("*"&amp;H155&amp;"*",AAeIA!$B$1:$D$45,3,FALSE)</f>
        <v>Agotamiento_de_recursos_naturales</v>
      </c>
      <c r="M155" s="74">
        <v>3</v>
      </c>
      <c r="N155" s="74">
        <v>3</v>
      </c>
      <c r="O155" s="75" t="str">
        <f>VLOOKUP(M155&amp;" - "&amp;N155,'VALORACIÓN '!$C$4:$D$28,2,FALSE)</f>
        <v>Medio Aceptable</v>
      </c>
      <c r="P155" s="72"/>
      <c r="Q155" s="72" t="s">
        <v>535</v>
      </c>
      <c r="R155" s="72" t="s">
        <v>374</v>
      </c>
      <c r="S155" s="72">
        <v>2</v>
      </c>
      <c r="T155" s="75" t="str">
        <f>VLOOKUP(S155&amp;" / "&amp;O155,'VALORACIÓN '!$C$39:$D$63,2,FALSE)</f>
        <v>Aceptable condicionado</v>
      </c>
      <c r="U155" s="76" t="str">
        <f>VLOOKUP("*"&amp;T155&amp;"*",'VALORACIÓN '!$O$3:$P$7,2,FALSE)</f>
        <v>BAJA</v>
      </c>
      <c r="V155" s="73" t="s">
        <v>347</v>
      </c>
      <c r="W155" s="72" t="s">
        <v>474</v>
      </c>
      <c r="X155" s="72" t="s">
        <v>318</v>
      </c>
    </row>
    <row r="156" spans="1:24" ht="236.25" x14ac:dyDescent="0.3">
      <c r="A156" s="98">
        <v>147</v>
      </c>
      <c r="B156" s="71" t="s">
        <v>493</v>
      </c>
      <c r="C156" s="72" t="s">
        <v>612</v>
      </c>
      <c r="D156" s="73" t="s">
        <v>496</v>
      </c>
      <c r="E156" s="73" t="s">
        <v>498</v>
      </c>
      <c r="F156" s="69" t="s">
        <v>516</v>
      </c>
      <c r="G156" s="70" t="str">
        <f>IF(H156=AAeIA!$B$2,AAeIA!$A$2,IF(H156=AAeIA!$B$3,AAeIA!$A$2,IF(H156=AAeIA!$B$4,AAeIA!$A$2,IF(H156=AAeIA!$B$5,AAeIA!$A$2,IF(H156=AAeIA!$B$6,AAeIA!$A$6,IF(H156=AAeIA!$B$7,AAeIA!$A$2,IF(H156=AAeIA!$B$8,AAeIA!$A$2,IF(H156=AAeIA!$B$9,AAeIA!$A$2,IF(H156=AAeIA!$B$10,AAeIA!$A$10,IF(H156=AAeIA!$B$11,AAeIA!$A$10,IF(H156=AAeIA!$B$12,AAeIA!$A$10,IF(H156=AAeIA!$B$13,AAeIA!$A$10,IF(H156=AAeIA!$B$14,AAeIA!$A$10,IF(H156=AAeIA!$B$15,AAeIA!$A$10,IF(H156=AAeIA!$B$16,AAeIA!$A$10,IF(H156=AAeIA!$B$17,AAeIA!$A$10,IF(H156=AAeIA!$B$18,AAeIA!$A$10,IF(H156=AAeIA!$B$19,AAeIA!$A$10,IF(H156=AAeIA!$B$20,AAeIA!$A$10,IF(H156=AAeIA!$B$21,AAeIA!$A$10,IF(H156=AAeIA!$B$22,AAeIA!$A$10,IF(H156=AAeIA!$B$23,AAeIA!$A$10,IF(H156=AAeIA!$B$24,AAeIA!$A$24,IF(H156=AAeIA!$B$25,AAeIA!$A$24,IF(H156=AAeIA!$B$26,AAeIA!$A$24,IF(H156=AAeIA!$B$27,AAeIA!$A$24,IF(H156=AAeIA!$B$28,AAeIA!$A$24,IF(H156=AAeIA!$B$29,AAeIA!$A$24,IF(H156=AAeIA!$B$30,AAeIA!$A$24,IF(H156=AAeIA!$B$31,AAeIA!$A$31,IF(H156=AAeIA!$B$32,AAeIA!$A$31,IF(H156=AAeIA!$B$33,AAeIA!$A$31,IF(H156=AAeIA!$B$34,AAeIA!$A$31,IF(H156=AAeIA!$B$35,AAeIA!$A$31,IF(H156=AAeIA!$B$36,AAeIA!$A$31,IF(H156=AAeIA!$B$37,AAeIA!$A$31,IF(H156=AAeIA!$B$38,AAeIA!$A$31,IF(H156=AAeIA!$B$39,AAeIA!$A$31,IF(H156=AAeIA!$B$40,AAeIA!$A$40,IF(H156=AAeIA!$B$41,AAeIA!$A$40,IF(H156=AAeIA!$B$42,AAeIA!$A$42,IF(H156=AAeIA!$B$43,AAeIA!$A$43,IF(H156=AAeIA!$B$44,AAeIA!$A$43,IF(H156=AAeIA!$B$45,AAeIA!$A$43,0))))))))))))))))))))))))))))))))))))))))))))</f>
        <v>SUELO</v>
      </c>
      <c r="H156" s="69" t="s">
        <v>59</v>
      </c>
      <c r="I156" s="69" t="str">
        <f>VLOOKUP("*"&amp;H156&amp;"*",AAeIA!$B$1:$D$45,2,FALSE)</f>
        <v>Positivo</v>
      </c>
      <c r="J156" s="72" t="s">
        <v>476</v>
      </c>
      <c r="K156" s="73" t="s">
        <v>336</v>
      </c>
      <c r="L156" s="69" t="str">
        <f>VLOOKUP("*"&amp;H156&amp;"*",AAeIA!$B$1:$D$45,3,FALSE)</f>
        <v>Disminución_de_residuos_a_tratar</v>
      </c>
      <c r="M156" s="74">
        <v>2</v>
      </c>
      <c r="N156" s="74">
        <v>2</v>
      </c>
      <c r="O156" s="75" t="str">
        <f>VLOOKUP(M156&amp;" - "&amp;N156,'VALORACIÓN '!$C$4:$D$28,2,FALSE)</f>
        <v>Mínimo Aceptable</v>
      </c>
      <c r="P156" s="72" t="s">
        <v>477</v>
      </c>
      <c r="Q156" s="72" t="s">
        <v>533</v>
      </c>
      <c r="R156" s="72" t="s">
        <v>462</v>
      </c>
      <c r="S156" s="72">
        <v>2</v>
      </c>
      <c r="T156" s="75" t="str">
        <f>VLOOKUP(S156&amp;" / "&amp;O156,'VALORACIÓN '!$C$39:$D$63,2,FALSE)</f>
        <v>Admisible</v>
      </c>
      <c r="U156" s="76" t="str">
        <f>VLOOKUP("*"&amp;T156&amp;"*",'VALORACIÓN '!$O$3:$P$7,2,FALSE)</f>
        <v>BAJA</v>
      </c>
      <c r="V156" s="73" t="s">
        <v>340</v>
      </c>
      <c r="W156" s="72" t="s">
        <v>396</v>
      </c>
      <c r="X156" s="72" t="s">
        <v>317</v>
      </c>
    </row>
    <row r="157" spans="1:24" ht="257.25" x14ac:dyDescent="0.3">
      <c r="A157" s="98">
        <v>148</v>
      </c>
      <c r="B157" s="71" t="s">
        <v>493</v>
      </c>
      <c r="C157" s="72" t="s">
        <v>612</v>
      </c>
      <c r="D157" s="73" t="s">
        <v>496</v>
      </c>
      <c r="E157" s="73" t="s">
        <v>498</v>
      </c>
      <c r="F157" s="69" t="s">
        <v>516</v>
      </c>
      <c r="G157" s="70" t="str">
        <f>IF(H157=AAeIA!$B$2,AAeIA!$A$2,IF(H157=AAeIA!$B$3,AAeIA!$A$2,IF(H157=AAeIA!$B$4,AAeIA!$A$2,IF(H157=AAeIA!$B$5,AAeIA!$A$2,IF(H157=AAeIA!$B$6,AAeIA!$A$6,IF(H157=AAeIA!$B$7,AAeIA!$A$2,IF(H157=AAeIA!$B$8,AAeIA!$A$2,IF(H157=AAeIA!$B$9,AAeIA!$A$2,IF(H157=AAeIA!$B$10,AAeIA!$A$10,IF(H157=AAeIA!$B$11,AAeIA!$A$10,IF(H157=AAeIA!$B$12,AAeIA!$A$10,IF(H157=AAeIA!$B$13,AAeIA!$A$10,IF(H157=AAeIA!$B$14,AAeIA!$A$10,IF(H157=AAeIA!$B$15,AAeIA!$A$10,IF(H157=AAeIA!$B$16,AAeIA!$A$10,IF(H157=AAeIA!$B$17,AAeIA!$A$10,IF(H157=AAeIA!$B$18,AAeIA!$A$10,IF(H157=AAeIA!$B$19,AAeIA!$A$10,IF(H157=AAeIA!$B$20,AAeIA!$A$10,IF(H157=AAeIA!$B$21,AAeIA!$A$10,IF(H157=AAeIA!$B$22,AAeIA!$A$10,IF(H157=AAeIA!$B$23,AAeIA!$A$10,IF(H157=AAeIA!$B$24,AAeIA!$A$24,IF(H157=AAeIA!$B$25,AAeIA!$A$24,IF(H157=AAeIA!$B$26,AAeIA!$A$24,IF(H157=AAeIA!$B$27,AAeIA!$A$24,IF(H157=AAeIA!$B$28,AAeIA!$A$24,IF(H157=AAeIA!$B$29,AAeIA!$A$24,IF(H157=AAeIA!$B$30,AAeIA!$A$24,IF(H157=AAeIA!$B$31,AAeIA!$A$31,IF(H157=AAeIA!$B$32,AAeIA!$A$31,IF(H157=AAeIA!$B$33,AAeIA!$A$31,IF(H157=AAeIA!$B$34,AAeIA!$A$31,IF(H157=AAeIA!$B$35,AAeIA!$A$31,IF(H157=AAeIA!$B$36,AAeIA!$A$31,IF(H157=AAeIA!$B$37,AAeIA!$A$31,IF(H157=AAeIA!$B$38,AAeIA!$A$31,IF(H157=AAeIA!$B$39,AAeIA!$A$31,IF(H157=AAeIA!$B$40,AAeIA!$A$40,IF(H157=AAeIA!$B$41,AAeIA!$A$40,IF(H157=AAeIA!$B$42,AAeIA!$A$42,IF(H157=AAeIA!$B$43,AAeIA!$A$43,IF(H157=AAeIA!$B$44,AAeIA!$A$43,IF(H157=AAeIA!$B$45,AAeIA!$A$43,0))))))))))))))))))))))))))))))))))))))))))))</f>
        <v>SUELO</v>
      </c>
      <c r="H157" s="69" t="s">
        <v>64</v>
      </c>
      <c r="I157" s="69" t="str">
        <f>VLOOKUP("*"&amp;H157&amp;"*",AAeIA!$B$1:$D$45,2,FALSE)</f>
        <v>Negativo</v>
      </c>
      <c r="J157" s="72" t="s">
        <v>836</v>
      </c>
      <c r="K157" s="73" t="s">
        <v>336</v>
      </c>
      <c r="L157" s="69" t="str">
        <f>VLOOKUP("*"&amp;H157&amp;"*",AAeIA!$B$1:$D$45,3,FALSE)</f>
        <v>Contaminación_del_Agua_y/o_el_suelo_y/o_el_aire,_Daño_a_las_personas</v>
      </c>
      <c r="M157" s="74">
        <v>3</v>
      </c>
      <c r="N157" s="74">
        <v>3</v>
      </c>
      <c r="O157" s="75" t="str">
        <f>VLOOKUP(M157&amp;" - "&amp;N157,'VALORACIÓN '!$C$4:$D$28,2,FALSE)</f>
        <v>Medio Aceptable</v>
      </c>
      <c r="P157" s="72" t="s">
        <v>378</v>
      </c>
      <c r="Q157" s="72" t="s">
        <v>533</v>
      </c>
      <c r="R157" s="72" t="s">
        <v>381</v>
      </c>
      <c r="S157" s="72">
        <v>1</v>
      </c>
      <c r="T157" s="75" t="str">
        <f>VLOOKUP(S157&amp;" / "&amp;O157,'VALORACIÓN '!$C$39:$D$63,2,FALSE)</f>
        <v>Admisible</v>
      </c>
      <c r="U157" s="76" t="str">
        <f>VLOOKUP("*"&amp;T157&amp;"*",'VALORACIÓN '!$O$3:$P$7,2,FALSE)</f>
        <v>BAJA</v>
      </c>
      <c r="V157" s="73"/>
      <c r="W157" s="72" t="s">
        <v>827</v>
      </c>
      <c r="X157" s="72" t="s">
        <v>317</v>
      </c>
    </row>
    <row r="158" spans="1:24" ht="181.5" x14ac:dyDescent="0.3">
      <c r="A158" s="98">
        <v>149</v>
      </c>
      <c r="B158" s="71" t="s">
        <v>493</v>
      </c>
      <c r="C158" s="72" t="s">
        <v>614</v>
      </c>
      <c r="D158" s="73" t="s">
        <v>496</v>
      </c>
      <c r="E158" s="73" t="s">
        <v>498</v>
      </c>
      <c r="F158" s="69" t="s">
        <v>517</v>
      </c>
      <c r="G158" s="70" t="str">
        <f>IF(H158=AAeIA!$B$2,AAeIA!$A$2,IF(H158=AAeIA!$B$3,AAeIA!$A$2,IF(H158=AAeIA!$B$4,AAeIA!$A$2,IF(H158=AAeIA!$B$5,AAeIA!$A$2,IF(H158=AAeIA!$B$6,AAeIA!$A$6,IF(H158=AAeIA!$B$7,AAeIA!$A$2,IF(H158=AAeIA!$B$8,AAeIA!$A$2,IF(H158=AAeIA!$B$9,AAeIA!$A$2,IF(H158=AAeIA!$B$10,AAeIA!$A$10,IF(H158=AAeIA!$B$11,AAeIA!$A$10,IF(H158=AAeIA!$B$12,AAeIA!$A$10,IF(H158=AAeIA!$B$13,AAeIA!$A$10,IF(H158=AAeIA!$B$14,AAeIA!$A$10,IF(H158=AAeIA!$B$15,AAeIA!$A$10,IF(H158=AAeIA!$B$16,AAeIA!$A$10,IF(H158=AAeIA!$B$17,AAeIA!$A$10,IF(H158=AAeIA!$B$18,AAeIA!$A$10,IF(H158=AAeIA!$B$19,AAeIA!$A$10,IF(H158=AAeIA!$B$20,AAeIA!$A$10,IF(H158=AAeIA!$B$21,AAeIA!$A$10,IF(H158=AAeIA!$B$22,AAeIA!$A$10,IF(H158=AAeIA!$B$23,AAeIA!$A$10,IF(H158=AAeIA!$B$24,AAeIA!$A$24,IF(H158=AAeIA!$B$25,AAeIA!$A$24,IF(H158=AAeIA!$B$26,AAeIA!$A$24,IF(H158=AAeIA!$B$27,AAeIA!$A$24,IF(H158=AAeIA!$B$28,AAeIA!$A$24,IF(H158=AAeIA!$B$29,AAeIA!$A$24,IF(H158=AAeIA!$B$30,AAeIA!$A$24,IF(H158=AAeIA!$B$31,AAeIA!$A$31,IF(H158=AAeIA!$B$32,AAeIA!$A$31,IF(H158=AAeIA!$B$33,AAeIA!$A$31,IF(H158=AAeIA!$B$34,AAeIA!$A$31,IF(H158=AAeIA!$B$35,AAeIA!$A$31,IF(H158=AAeIA!$B$36,AAeIA!$A$31,IF(H158=AAeIA!$B$37,AAeIA!$A$31,IF(H158=AAeIA!$B$38,AAeIA!$A$31,IF(H158=AAeIA!$B$39,AAeIA!$A$31,IF(H158=AAeIA!$B$40,AAeIA!$A$40,IF(H158=AAeIA!$B$41,AAeIA!$A$40,IF(H158=AAeIA!$B$42,AAeIA!$A$42,IF(H158=AAeIA!$B$43,AAeIA!$A$43,IF(H158=AAeIA!$B$44,AAeIA!$A$43,IF(H158=AAeIA!$B$45,AAeIA!$A$43,0))))))))))))))))))))))))))))))))))))))))))))</f>
        <v>AIRE</v>
      </c>
      <c r="H158" s="69" t="s">
        <v>107</v>
      </c>
      <c r="I158" s="69" t="str">
        <f>VLOOKUP("*"&amp;H158&amp;"*",AAeIA!$B$1:$D$45,2,FALSE)</f>
        <v>Negativo</v>
      </c>
      <c r="J158" s="72" t="s">
        <v>648</v>
      </c>
      <c r="K158" s="73" t="s">
        <v>336</v>
      </c>
      <c r="L158" s="69" t="str">
        <f>VLOOKUP("*"&amp;H158&amp;"*",AAeIA!$B$1:$D$45,3,FALSE)</f>
        <v>Afectación_a_la_capa_de_ozono.</v>
      </c>
      <c r="M158" s="74">
        <v>3</v>
      </c>
      <c r="N158" s="74">
        <v>3</v>
      </c>
      <c r="O158" s="75" t="str">
        <f>VLOOKUP(M158&amp;" - "&amp;N158,'VALORACIÓN '!$C$4:$D$28,2,FALSE)</f>
        <v>Medio Aceptable</v>
      </c>
      <c r="P158" s="72"/>
      <c r="Q158" s="72" t="s">
        <v>559</v>
      </c>
      <c r="R158" s="72" t="s">
        <v>649</v>
      </c>
      <c r="S158" s="72">
        <v>4</v>
      </c>
      <c r="T158" s="75" t="str">
        <f>VLOOKUP(S158&amp;" / "&amp;O158,'VALORACIÓN '!$C$39:$D$63,2,FALSE)</f>
        <v>Alto no aceptable</v>
      </c>
      <c r="U158" s="76" t="str">
        <f>VLOOKUP("*"&amp;T158&amp;"*",'VALORACIÓN '!$O$3:$P$7,2,FALSE)</f>
        <v xml:space="preserve">MEDIA </v>
      </c>
      <c r="V158" s="73" t="s">
        <v>347</v>
      </c>
      <c r="W158" s="72" t="s">
        <v>650</v>
      </c>
      <c r="X158" s="72" t="s">
        <v>342</v>
      </c>
    </row>
    <row r="159" spans="1:24" ht="168.75" x14ac:dyDescent="0.3">
      <c r="A159" s="98">
        <v>150</v>
      </c>
      <c r="B159" s="71" t="s">
        <v>493</v>
      </c>
      <c r="C159" s="72" t="s">
        <v>614</v>
      </c>
      <c r="D159" s="73" t="s">
        <v>496</v>
      </c>
      <c r="E159" s="73" t="s">
        <v>498</v>
      </c>
      <c r="F159" s="69" t="s">
        <v>517</v>
      </c>
      <c r="G159" s="70" t="str">
        <f>IF(H159=AAeIA!$B$2,AAeIA!$A$2,IF(H159=AAeIA!$B$3,AAeIA!$A$2,IF(H159=AAeIA!$B$4,AAeIA!$A$2,IF(H159=AAeIA!$B$5,AAeIA!$A$2,IF(H159=AAeIA!$B$6,AAeIA!$A$6,IF(H159=AAeIA!$B$7,AAeIA!$A$2,IF(H159=AAeIA!$B$8,AAeIA!$A$2,IF(H159=AAeIA!$B$9,AAeIA!$A$2,IF(H159=AAeIA!$B$10,AAeIA!$A$10,IF(H159=AAeIA!$B$11,AAeIA!$A$10,IF(H159=AAeIA!$B$12,AAeIA!$A$10,IF(H159=AAeIA!$B$13,AAeIA!$A$10,IF(H159=AAeIA!$B$14,AAeIA!$A$10,IF(H159=AAeIA!$B$15,AAeIA!$A$10,IF(H159=AAeIA!$B$16,AAeIA!$A$10,IF(H159=AAeIA!$B$17,AAeIA!$A$10,IF(H159=AAeIA!$B$18,AAeIA!$A$10,IF(H159=AAeIA!$B$19,AAeIA!$A$10,IF(H159=AAeIA!$B$20,AAeIA!$A$10,IF(H159=AAeIA!$B$21,AAeIA!$A$10,IF(H159=AAeIA!$B$22,AAeIA!$A$10,IF(H159=AAeIA!$B$23,AAeIA!$A$10,IF(H159=AAeIA!$B$24,AAeIA!$A$24,IF(H159=AAeIA!$B$25,AAeIA!$A$24,IF(H159=AAeIA!$B$26,AAeIA!$A$24,IF(H159=AAeIA!$B$27,AAeIA!$A$24,IF(H159=AAeIA!$B$28,AAeIA!$A$24,IF(H159=AAeIA!$B$29,AAeIA!$A$24,IF(H159=AAeIA!$B$30,AAeIA!$A$24,IF(H159=AAeIA!$B$31,AAeIA!$A$31,IF(H159=AAeIA!$B$32,AAeIA!$A$31,IF(H159=AAeIA!$B$33,AAeIA!$A$31,IF(H159=AAeIA!$B$34,AAeIA!$A$31,IF(H159=AAeIA!$B$35,AAeIA!$A$31,IF(H159=AAeIA!$B$36,AAeIA!$A$31,IF(H159=AAeIA!$B$37,AAeIA!$A$31,IF(H159=AAeIA!$B$38,AAeIA!$A$31,IF(H159=AAeIA!$B$39,AAeIA!$A$31,IF(H159=AAeIA!$B$40,AAeIA!$A$40,IF(H159=AAeIA!$B$41,AAeIA!$A$40,IF(H159=AAeIA!$B$42,AAeIA!$A$42,IF(H159=AAeIA!$B$43,AAeIA!$A$43,IF(H159=AAeIA!$B$44,AAeIA!$A$43,IF(H159=AAeIA!$B$45,AAeIA!$A$43,0))))))))))))))))))))))))))))))))))))))))))))</f>
        <v>USO DE RECURSOS</v>
      </c>
      <c r="H159" s="69" t="s">
        <v>46</v>
      </c>
      <c r="I159" s="69" t="str">
        <f>VLOOKUP("*"&amp;H159&amp;"*",AAeIA!$B$1:$D$45,2,FALSE)</f>
        <v>Negativo</v>
      </c>
      <c r="J159" s="72" t="s">
        <v>744</v>
      </c>
      <c r="K159" s="73" t="s">
        <v>336</v>
      </c>
      <c r="L159" s="69" t="str">
        <f>VLOOKUP("*"&amp;H159&amp;"*",AAeIA!$B$1:$D$45,3,FALSE)</f>
        <v>Agotamiento_de_recursos_naturales</v>
      </c>
      <c r="M159" s="74">
        <v>3</v>
      </c>
      <c r="N159" s="74">
        <v>4</v>
      </c>
      <c r="O159" s="75" t="str">
        <f>VLOOKUP(M159&amp;" - "&amp;N159,'VALORACIÓN '!$C$4:$D$28,2,FALSE)</f>
        <v>Alto No Aceptable</v>
      </c>
      <c r="P159" s="72" t="s">
        <v>387</v>
      </c>
      <c r="Q159" s="72" t="s">
        <v>556</v>
      </c>
      <c r="R159" s="72" t="s">
        <v>388</v>
      </c>
      <c r="S159" s="72">
        <v>3</v>
      </c>
      <c r="T159" s="75" t="str">
        <f>VLOOKUP(S159&amp;" / "&amp;O159,'VALORACIÓN '!$C$39:$D$63,2,FALSE)</f>
        <v>Alto no aceptable</v>
      </c>
      <c r="U159" s="76" t="str">
        <f>VLOOKUP("*"&amp;T159&amp;"*",'VALORACIÓN '!$O$3:$P$7,2,FALSE)</f>
        <v xml:space="preserve">MEDIA </v>
      </c>
      <c r="V159" s="73" t="s">
        <v>340</v>
      </c>
      <c r="W159" s="72" t="s">
        <v>389</v>
      </c>
      <c r="X159" s="72" t="s">
        <v>320</v>
      </c>
    </row>
    <row r="160" spans="1:24" ht="189" customHeight="1" x14ac:dyDescent="0.3">
      <c r="A160" s="98">
        <v>151</v>
      </c>
      <c r="B160" s="71" t="s">
        <v>493</v>
      </c>
      <c r="C160" s="72" t="s">
        <v>614</v>
      </c>
      <c r="D160" s="73" t="s">
        <v>496</v>
      </c>
      <c r="E160" s="73" t="s">
        <v>498</v>
      </c>
      <c r="F160" s="69" t="s">
        <v>517</v>
      </c>
      <c r="G160" s="70" t="str">
        <f>IF(H160=AAeIA!$B$2,AAeIA!$A$2,IF(H160=AAeIA!$B$3,AAeIA!$A$2,IF(H160=AAeIA!$B$4,AAeIA!$A$2,IF(H160=AAeIA!$B$5,AAeIA!$A$2,IF(H160=AAeIA!$B$6,AAeIA!$A$6,IF(H160=AAeIA!$B$7,AAeIA!$A$2,IF(H160=AAeIA!$B$8,AAeIA!$A$2,IF(H160=AAeIA!$B$9,AAeIA!$A$2,IF(H160=AAeIA!$B$10,AAeIA!$A$10,IF(H160=AAeIA!$B$11,AAeIA!$A$10,IF(H160=AAeIA!$B$12,AAeIA!$A$10,IF(H160=AAeIA!$B$13,AAeIA!$A$10,IF(H160=AAeIA!$B$14,AAeIA!$A$10,IF(H160=AAeIA!$B$15,AAeIA!$A$10,IF(H160=AAeIA!$B$16,AAeIA!$A$10,IF(H160=AAeIA!$B$17,AAeIA!$A$10,IF(H160=AAeIA!$B$18,AAeIA!$A$10,IF(H160=AAeIA!$B$19,AAeIA!$A$10,IF(H160=AAeIA!$B$20,AAeIA!$A$10,IF(H160=AAeIA!$B$21,AAeIA!$A$10,IF(H160=AAeIA!$B$22,AAeIA!$A$10,IF(H160=AAeIA!$B$23,AAeIA!$A$10,IF(H160=AAeIA!$B$24,AAeIA!$A$24,IF(H160=AAeIA!$B$25,AAeIA!$A$24,IF(H160=AAeIA!$B$26,AAeIA!$A$24,IF(H160=AAeIA!$B$27,AAeIA!$A$24,IF(H160=AAeIA!$B$28,AAeIA!$A$24,IF(H160=AAeIA!$B$29,AAeIA!$A$24,IF(H160=AAeIA!$B$30,AAeIA!$A$24,IF(H160=AAeIA!$B$31,AAeIA!$A$31,IF(H160=AAeIA!$B$32,AAeIA!$A$31,IF(H160=AAeIA!$B$33,AAeIA!$A$31,IF(H160=AAeIA!$B$34,AAeIA!$A$31,IF(H160=AAeIA!$B$35,AAeIA!$A$31,IF(H160=AAeIA!$B$36,AAeIA!$A$31,IF(H160=AAeIA!$B$37,AAeIA!$A$31,IF(H160=AAeIA!$B$38,AAeIA!$A$31,IF(H160=AAeIA!$B$39,AAeIA!$A$31,IF(H160=AAeIA!$B$40,AAeIA!$A$40,IF(H160=AAeIA!$B$41,AAeIA!$A$40,IF(H160=AAeIA!$B$42,AAeIA!$A$42,IF(H160=AAeIA!$B$43,AAeIA!$A$43,IF(H160=AAeIA!$B$44,AAeIA!$A$43,IF(H160=AAeIA!$B$45,AAeIA!$A$43,0))))))))))))))))))))))))))))))))))))))))))))</f>
        <v>USO DE RECURSOS</v>
      </c>
      <c r="H160" s="69" t="s">
        <v>49</v>
      </c>
      <c r="I160" s="69" t="str">
        <f>VLOOKUP("*"&amp;H160&amp;"*",AAeIA!$B$1:$D$45,2,FALSE)</f>
        <v>Negativo</v>
      </c>
      <c r="J160" s="72" t="s">
        <v>725</v>
      </c>
      <c r="K160" s="73" t="s">
        <v>336</v>
      </c>
      <c r="L160" s="69" t="str">
        <f>VLOOKUP("*"&amp;H160&amp;"*",AAeIA!$B$1:$D$45,3,FALSE)</f>
        <v>Agotamiento_de_recursos_naturales</v>
      </c>
      <c r="M160" s="74">
        <v>3</v>
      </c>
      <c r="N160" s="74">
        <v>3</v>
      </c>
      <c r="O160" s="75" t="str">
        <f>VLOOKUP(M160&amp;" - "&amp;N160,'VALORACIÓN '!$C$4:$D$28,2,FALSE)</f>
        <v>Medio Aceptable</v>
      </c>
      <c r="P160" s="72"/>
      <c r="Q160" s="72" t="s">
        <v>535</v>
      </c>
      <c r="R160" s="72" t="s">
        <v>374</v>
      </c>
      <c r="S160" s="72">
        <v>2</v>
      </c>
      <c r="T160" s="75" t="str">
        <f>VLOOKUP(S160&amp;" / "&amp;O160,'VALORACIÓN '!$C$39:$D$63,2,FALSE)</f>
        <v>Aceptable condicionado</v>
      </c>
      <c r="U160" s="76" t="str">
        <f>VLOOKUP("*"&amp;T160&amp;"*",'VALORACIÓN '!$O$3:$P$7,2,FALSE)</f>
        <v>BAJA</v>
      </c>
      <c r="V160" s="73" t="s">
        <v>347</v>
      </c>
      <c r="W160" s="72" t="s">
        <v>474</v>
      </c>
      <c r="X160" s="72" t="s">
        <v>318</v>
      </c>
    </row>
    <row r="161" spans="1:24" ht="158.25" x14ac:dyDescent="0.3">
      <c r="A161" s="98">
        <v>152</v>
      </c>
      <c r="B161" s="71" t="s">
        <v>493</v>
      </c>
      <c r="C161" s="72" t="s">
        <v>614</v>
      </c>
      <c r="D161" s="73" t="s">
        <v>496</v>
      </c>
      <c r="E161" s="73" t="s">
        <v>498</v>
      </c>
      <c r="F161" s="69" t="s">
        <v>517</v>
      </c>
      <c r="G161" s="70" t="str">
        <f>IF(H161=AAeIA!$B$2,AAeIA!$A$2,IF(H161=AAeIA!$B$3,AAeIA!$A$2,IF(H161=AAeIA!$B$4,AAeIA!$A$2,IF(H161=AAeIA!$B$5,AAeIA!$A$2,IF(H161=AAeIA!$B$6,AAeIA!$A$6,IF(H161=AAeIA!$B$7,AAeIA!$A$2,IF(H161=AAeIA!$B$8,AAeIA!$A$2,IF(H161=AAeIA!$B$9,AAeIA!$A$2,IF(H161=AAeIA!$B$10,AAeIA!$A$10,IF(H161=AAeIA!$B$11,AAeIA!$A$10,IF(H161=AAeIA!$B$12,AAeIA!$A$10,IF(H161=AAeIA!$B$13,AAeIA!$A$10,IF(H161=AAeIA!$B$14,AAeIA!$A$10,IF(H161=AAeIA!$B$15,AAeIA!$A$10,IF(H161=AAeIA!$B$16,AAeIA!$A$10,IF(H161=AAeIA!$B$17,AAeIA!$A$10,IF(H161=AAeIA!$B$18,AAeIA!$A$10,IF(H161=AAeIA!$B$19,AAeIA!$A$10,IF(H161=AAeIA!$B$20,AAeIA!$A$10,IF(H161=AAeIA!$B$21,AAeIA!$A$10,IF(H161=AAeIA!$B$22,AAeIA!$A$10,IF(H161=AAeIA!$B$23,AAeIA!$A$10,IF(H161=AAeIA!$B$24,AAeIA!$A$24,IF(H161=AAeIA!$B$25,AAeIA!$A$24,IF(H161=AAeIA!$B$26,AAeIA!$A$24,IF(H161=AAeIA!$B$27,AAeIA!$A$24,IF(H161=AAeIA!$B$28,AAeIA!$A$24,IF(H161=AAeIA!$B$29,AAeIA!$A$24,IF(H161=AAeIA!$B$30,AAeIA!$A$24,IF(H161=AAeIA!$B$31,AAeIA!$A$31,IF(H161=AAeIA!$B$32,AAeIA!$A$31,IF(H161=AAeIA!$B$33,AAeIA!$A$31,IF(H161=AAeIA!$B$34,AAeIA!$A$31,IF(H161=AAeIA!$B$35,AAeIA!$A$31,IF(H161=AAeIA!$B$36,AAeIA!$A$31,IF(H161=AAeIA!$B$37,AAeIA!$A$31,IF(H161=AAeIA!$B$38,AAeIA!$A$31,IF(H161=AAeIA!$B$39,AAeIA!$A$31,IF(H161=AAeIA!$B$40,AAeIA!$A$40,IF(H161=AAeIA!$B$41,AAeIA!$A$40,IF(H161=AAeIA!$B$42,AAeIA!$A$42,IF(H161=AAeIA!$B$43,AAeIA!$A$43,IF(H161=AAeIA!$B$44,AAeIA!$A$43,IF(H161=AAeIA!$B$45,AAeIA!$A$43,0))))))))))))))))))))))))))))))))))))))))))))</f>
        <v>USO DE RECURSOS</v>
      </c>
      <c r="H161" s="69" t="s">
        <v>51</v>
      </c>
      <c r="I161" s="69" t="str">
        <f>VLOOKUP("*"&amp;H161&amp;"*",AAeIA!$B$1:$D$45,2,FALSE)</f>
        <v>Negativo</v>
      </c>
      <c r="J161" s="72" t="s">
        <v>687</v>
      </c>
      <c r="K161" s="73" t="s">
        <v>336</v>
      </c>
      <c r="L161" s="69" t="str">
        <f>VLOOKUP("*"&amp;H161&amp;"*",AAeIA!$B$1:$D$45,3,FALSE)</f>
        <v>Agotamiento_de_recursos_naturales</v>
      </c>
      <c r="M161" s="74">
        <v>3</v>
      </c>
      <c r="N161" s="74">
        <v>4</v>
      </c>
      <c r="O161" s="75" t="str">
        <f>VLOOKUP(M161&amp;" - "&amp;N161,'VALORACIÓN '!$C$4:$D$28,2,FALSE)</f>
        <v>Alto No Aceptable</v>
      </c>
      <c r="P161" s="72" t="s">
        <v>683</v>
      </c>
      <c r="Q161" s="72" t="s">
        <v>560</v>
      </c>
      <c r="R161" s="72" t="s">
        <v>393</v>
      </c>
      <c r="S161" s="72">
        <v>2</v>
      </c>
      <c r="T161" s="75" t="str">
        <f>VLOOKUP(S161&amp;" / "&amp;O161,'VALORACIÓN '!$C$39:$D$63,2,FALSE)</f>
        <v>Aceptable condicionado</v>
      </c>
      <c r="U161" s="76" t="str">
        <f>VLOOKUP("*"&amp;T161&amp;"*",'VALORACIÓN '!$O$3:$P$7,2,FALSE)</f>
        <v>BAJA</v>
      </c>
      <c r="V161" s="73" t="s">
        <v>340</v>
      </c>
      <c r="W161" s="72" t="s">
        <v>695</v>
      </c>
      <c r="X161" s="72" t="s">
        <v>319</v>
      </c>
    </row>
    <row r="162" spans="1:24" ht="204.75" x14ac:dyDescent="0.3">
      <c r="A162" s="98">
        <v>153</v>
      </c>
      <c r="B162" s="71" t="s">
        <v>493</v>
      </c>
      <c r="C162" s="72" t="s">
        <v>614</v>
      </c>
      <c r="D162" s="73" t="s">
        <v>496</v>
      </c>
      <c r="E162" s="73" t="s">
        <v>290</v>
      </c>
      <c r="F162" s="69" t="s">
        <v>518</v>
      </c>
      <c r="G162" s="70" t="str">
        <f>IF(H162=AAeIA!$B$2,AAeIA!$A$2,IF(H162=AAeIA!$B$3,AAeIA!$A$2,IF(H162=AAeIA!$B$4,AAeIA!$A$2,IF(H162=AAeIA!$B$5,AAeIA!$A$2,IF(H162=AAeIA!$B$6,AAeIA!$A$6,IF(H162=AAeIA!$B$7,AAeIA!$A$2,IF(H162=AAeIA!$B$8,AAeIA!$A$2,IF(H162=AAeIA!$B$9,AAeIA!$A$2,IF(H162=AAeIA!$B$10,AAeIA!$A$10,IF(H162=AAeIA!$B$11,AAeIA!$A$10,IF(H162=AAeIA!$B$12,AAeIA!$A$10,IF(H162=AAeIA!$B$13,AAeIA!$A$10,IF(H162=AAeIA!$B$14,AAeIA!$A$10,IF(H162=AAeIA!$B$15,AAeIA!$A$10,IF(H162=AAeIA!$B$16,AAeIA!$A$10,IF(H162=AAeIA!$B$17,AAeIA!$A$10,IF(H162=AAeIA!$B$18,AAeIA!$A$10,IF(H162=AAeIA!$B$19,AAeIA!$A$10,IF(H162=AAeIA!$B$20,AAeIA!$A$10,IF(H162=AAeIA!$B$21,AAeIA!$A$10,IF(H162=AAeIA!$B$22,AAeIA!$A$10,IF(H162=AAeIA!$B$23,AAeIA!$A$10,IF(H162=AAeIA!$B$24,AAeIA!$A$24,IF(H162=AAeIA!$B$25,AAeIA!$A$24,IF(H162=AAeIA!$B$26,AAeIA!$A$24,IF(H162=AAeIA!$B$27,AAeIA!$A$24,IF(H162=AAeIA!$B$28,AAeIA!$A$24,IF(H162=AAeIA!$B$29,AAeIA!$A$24,IF(H162=AAeIA!$B$30,AAeIA!$A$24,IF(H162=AAeIA!$B$31,AAeIA!$A$31,IF(H162=AAeIA!$B$32,AAeIA!$A$31,IF(H162=AAeIA!$B$33,AAeIA!$A$31,IF(H162=AAeIA!$B$34,AAeIA!$A$31,IF(H162=AAeIA!$B$35,AAeIA!$A$31,IF(H162=AAeIA!$B$36,AAeIA!$A$31,IF(H162=AAeIA!$B$37,AAeIA!$A$31,IF(H162=AAeIA!$B$38,AAeIA!$A$31,IF(H162=AAeIA!$B$39,AAeIA!$A$31,IF(H162=AAeIA!$B$40,AAeIA!$A$40,IF(H162=AAeIA!$B$41,AAeIA!$A$40,IF(H162=AAeIA!$B$42,AAeIA!$A$42,IF(H162=AAeIA!$B$43,AAeIA!$A$43,IF(H162=AAeIA!$B$44,AAeIA!$A$43,IF(H162=AAeIA!$B$45,AAeIA!$A$43,0))))))))))))))))))))))))))))))))))))))))))))</f>
        <v>USO DE RECURSOS</v>
      </c>
      <c r="H162" s="69" t="s">
        <v>53</v>
      </c>
      <c r="I162" s="69" t="str">
        <f>VLOOKUP("*"&amp;H162&amp;"*",AAeIA!$B$1:$D$45,2,FALSE)</f>
        <v>Negativo</v>
      </c>
      <c r="J162" s="72" t="s">
        <v>709</v>
      </c>
      <c r="K162" s="73" t="s">
        <v>336</v>
      </c>
      <c r="L162" s="69" t="str">
        <f>VLOOKUP("*"&amp;H162&amp;"*",AAeIA!$B$1:$D$45,3,FALSE)</f>
        <v>Afectación_del_suelo,_afectación_del_agua_o_afectación_al_personal</v>
      </c>
      <c r="M162" s="74">
        <v>4</v>
      </c>
      <c r="N162" s="74">
        <v>4</v>
      </c>
      <c r="O162" s="75" t="str">
        <f>VLOOKUP(M162&amp;" - "&amp;N162,'VALORACIÓN '!$C$4:$D$28,2,FALSE)</f>
        <v>Muy Alto Inaceptable</v>
      </c>
      <c r="P162" s="72" t="s">
        <v>644</v>
      </c>
      <c r="Q162" s="72" t="s">
        <v>534</v>
      </c>
      <c r="R162" s="72" t="s">
        <v>450</v>
      </c>
      <c r="S162" s="72">
        <v>3</v>
      </c>
      <c r="T162" s="75" t="str">
        <f>VLOOKUP(S162&amp;" / "&amp;O162,'VALORACIÓN '!$C$39:$D$63,2,FALSE)</f>
        <v>Alto no aceptable</v>
      </c>
      <c r="U162" s="76" t="str">
        <f>VLOOKUP("*"&amp;T162&amp;"*",'VALORACIÓN '!$O$3:$P$7,2,FALSE)</f>
        <v xml:space="preserve">MEDIA </v>
      </c>
      <c r="V162" s="73" t="s">
        <v>347</v>
      </c>
      <c r="W162" s="72" t="s">
        <v>697</v>
      </c>
      <c r="X162" s="72" t="s">
        <v>342</v>
      </c>
    </row>
    <row r="163" spans="1:24" ht="261.75" x14ac:dyDescent="0.3">
      <c r="A163" s="98">
        <v>154</v>
      </c>
      <c r="B163" s="71" t="s">
        <v>493</v>
      </c>
      <c r="C163" s="72" t="s">
        <v>614</v>
      </c>
      <c r="D163" s="73" t="s">
        <v>496</v>
      </c>
      <c r="E163" s="73" t="s">
        <v>498</v>
      </c>
      <c r="F163" s="69" t="s">
        <v>518</v>
      </c>
      <c r="G163" s="70" t="str">
        <f>IF(H163=AAeIA!$B$2,AAeIA!$A$2,IF(H163=AAeIA!$B$3,AAeIA!$A$2,IF(H163=AAeIA!$B$4,AAeIA!$A$2,IF(H163=AAeIA!$B$5,AAeIA!$A$2,IF(H163=AAeIA!$B$6,AAeIA!$A$6,IF(H163=AAeIA!$B$7,AAeIA!$A$2,IF(H163=AAeIA!$B$8,AAeIA!$A$2,IF(H163=AAeIA!$B$9,AAeIA!$A$2,IF(H163=AAeIA!$B$10,AAeIA!$A$10,IF(H163=AAeIA!$B$11,AAeIA!$A$10,IF(H163=AAeIA!$B$12,AAeIA!$A$10,IF(H163=AAeIA!$B$13,AAeIA!$A$10,IF(H163=AAeIA!$B$14,AAeIA!$A$10,IF(H163=AAeIA!$B$15,AAeIA!$A$10,IF(H163=AAeIA!$B$16,AAeIA!$A$10,IF(H163=AAeIA!$B$17,AAeIA!$A$10,IF(H163=AAeIA!$B$18,AAeIA!$A$10,IF(H163=AAeIA!$B$19,AAeIA!$A$10,IF(H163=AAeIA!$B$20,AAeIA!$A$10,IF(H163=AAeIA!$B$21,AAeIA!$A$10,IF(H163=AAeIA!$B$22,AAeIA!$A$10,IF(H163=AAeIA!$B$23,AAeIA!$A$10,IF(H163=AAeIA!$B$24,AAeIA!$A$24,IF(H163=AAeIA!$B$25,AAeIA!$A$24,IF(H163=AAeIA!$B$26,AAeIA!$A$24,IF(H163=AAeIA!$B$27,AAeIA!$A$24,IF(H163=AAeIA!$B$28,AAeIA!$A$24,IF(H163=AAeIA!$B$29,AAeIA!$A$24,IF(H163=AAeIA!$B$30,AAeIA!$A$24,IF(H163=AAeIA!$B$31,AAeIA!$A$31,IF(H163=AAeIA!$B$32,AAeIA!$A$31,IF(H163=AAeIA!$B$33,AAeIA!$A$31,IF(H163=AAeIA!$B$34,AAeIA!$A$31,IF(H163=AAeIA!$B$35,AAeIA!$A$31,IF(H163=AAeIA!$B$36,AAeIA!$A$31,IF(H163=AAeIA!$B$37,AAeIA!$A$31,IF(H163=AAeIA!$B$38,AAeIA!$A$31,IF(H163=AAeIA!$B$39,AAeIA!$A$31,IF(H163=AAeIA!$B$40,AAeIA!$A$40,IF(H163=AAeIA!$B$41,AAeIA!$A$40,IF(H163=AAeIA!$B$42,AAeIA!$A$42,IF(H163=AAeIA!$B$43,AAeIA!$A$43,IF(H163=AAeIA!$B$44,AAeIA!$A$43,IF(H163=AAeIA!$B$45,AAeIA!$A$43,0))))))))))))))))))))))))))))))))))))))))))))</f>
        <v>USO DE RECURSOS</v>
      </c>
      <c r="H163" s="69" t="s">
        <v>55</v>
      </c>
      <c r="I163" s="69" t="str">
        <f>VLOOKUP("*"&amp;H163&amp;"*",AAeIA!$B$1:$D$45,2,FALSE)</f>
        <v>Negativo</v>
      </c>
      <c r="J163" s="72" t="s">
        <v>714</v>
      </c>
      <c r="K163" s="73" t="s">
        <v>336</v>
      </c>
      <c r="L163" s="69" t="str">
        <f>VLOOKUP("*"&amp;H163&amp;"*",AAeIA!$B$1:$D$45,3,FALSE)</f>
        <v>Afectación_del_suelo,_afectación_del_agua_o_afectación_al_personal</v>
      </c>
      <c r="M163" s="74">
        <v>4</v>
      </c>
      <c r="N163" s="74">
        <v>4</v>
      </c>
      <c r="O163" s="75" t="str">
        <f>VLOOKUP(M163&amp;" - "&amp;N163,'VALORACIÓN '!$C$4:$D$28,2,FALSE)</f>
        <v>Muy Alto Inaceptable</v>
      </c>
      <c r="P163" s="72" t="s">
        <v>698</v>
      </c>
      <c r="Q163" s="72" t="s">
        <v>558</v>
      </c>
      <c r="R163" s="72" t="s">
        <v>699</v>
      </c>
      <c r="S163" s="72">
        <v>3</v>
      </c>
      <c r="T163" s="75" t="str">
        <f>VLOOKUP(S163&amp;" / "&amp;O163,'VALORACIÓN '!$C$39:$D$63,2,FALSE)</f>
        <v>Alto no aceptable</v>
      </c>
      <c r="U163" s="76" t="str">
        <f>VLOOKUP("*"&amp;T163&amp;"*",'VALORACIÓN '!$O$3:$P$7,2,FALSE)</f>
        <v xml:space="preserve">MEDIA </v>
      </c>
      <c r="V163" s="73" t="s">
        <v>340</v>
      </c>
      <c r="W163" s="72" t="s">
        <v>367</v>
      </c>
      <c r="X163" s="72" t="s">
        <v>342</v>
      </c>
    </row>
    <row r="164" spans="1:24" ht="275.25" x14ac:dyDescent="0.3">
      <c r="A164" s="98">
        <v>155</v>
      </c>
      <c r="B164" s="71" t="s">
        <v>493</v>
      </c>
      <c r="C164" s="72" t="s">
        <v>614</v>
      </c>
      <c r="D164" s="73" t="s">
        <v>496</v>
      </c>
      <c r="E164" s="73" t="s">
        <v>498</v>
      </c>
      <c r="F164" s="69" t="s">
        <v>518</v>
      </c>
      <c r="G164" s="70" t="str">
        <f>IF(H164=AAeIA!$B$2,AAeIA!$A$2,IF(H164=AAeIA!$B$3,AAeIA!$A$2,IF(H164=AAeIA!$B$4,AAeIA!$A$2,IF(H164=AAeIA!$B$5,AAeIA!$A$2,IF(H164=AAeIA!$B$6,AAeIA!$A$6,IF(H164=AAeIA!$B$7,AAeIA!$A$2,IF(H164=AAeIA!$B$8,AAeIA!$A$2,IF(H164=AAeIA!$B$9,AAeIA!$A$2,IF(H164=AAeIA!$B$10,AAeIA!$A$10,IF(H164=AAeIA!$B$11,AAeIA!$A$10,IF(H164=AAeIA!$B$12,AAeIA!$A$10,IF(H164=AAeIA!$B$13,AAeIA!$A$10,IF(H164=AAeIA!$B$14,AAeIA!$A$10,IF(H164=AAeIA!$B$15,AAeIA!$A$10,IF(H164=AAeIA!$B$16,AAeIA!$A$10,IF(H164=AAeIA!$B$17,AAeIA!$A$10,IF(H164=AAeIA!$B$18,AAeIA!$A$10,IF(H164=AAeIA!$B$19,AAeIA!$A$10,IF(H164=AAeIA!$B$20,AAeIA!$A$10,IF(H164=AAeIA!$B$21,AAeIA!$A$10,IF(H164=AAeIA!$B$22,AAeIA!$A$10,IF(H164=AAeIA!$B$23,AAeIA!$A$10,IF(H164=AAeIA!$B$24,AAeIA!$A$24,IF(H164=AAeIA!$B$25,AAeIA!$A$24,IF(H164=AAeIA!$B$26,AAeIA!$A$24,IF(H164=AAeIA!$B$27,AAeIA!$A$24,IF(H164=AAeIA!$B$28,AAeIA!$A$24,IF(H164=AAeIA!$B$29,AAeIA!$A$24,IF(H164=AAeIA!$B$30,AAeIA!$A$24,IF(H164=AAeIA!$B$31,AAeIA!$A$31,IF(H164=AAeIA!$B$32,AAeIA!$A$31,IF(H164=AAeIA!$B$33,AAeIA!$A$31,IF(H164=AAeIA!$B$34,AAeIA!$A$31,IF(H164=AAeIA!$B$35,AAeIA!$A$31,IF(H164=AAeIA!$B$36,AAeIA!$A$31,IF(H164=AAeIA!$B$37,AAeIA!$A$31,IF(H164=AAeIA!$B$38,AAeIA!$A$31,IF(H164=AAeIA!$B$39,AAeIA!$A$31,IF(H164=AAeIA!$B$40,AAeIA!$A$40,IF(H164=AAeIA!$B$41,AAeIA!$A$40,IF(H164=AAeIA!$B$42,AAeIA!$A$42,IF(H164=AAeIA!$B$43,AAeIA!$A$43,IF(H164=AAeIA!$B$44,AAeIA!$A$43,IF(H164=AAeIA!$B$45,AAeIA!$A$43,0))))))))))))))))))))))))))))))))))))))))))))</f>
        <v>SUELO</v>
      </c>
      <c r="H164" s="69" t="s">
        <v>66</v>
      </c>
      <c r="I164" s="69" t="str">
        <f>VLOOKUP("*"&amp;H164&amp;"*",AAeIA!$B$1:$D$45,2,FALSE)</f>
        <v>Negativo</v>
      </c>
      <c r="J164" s="72" t="s">
        <v>809</v>
      </c>
      <c r="K164" s="73" t="s">
        <v>336</v>
      </c>
      <c r="L164" s="69" t="str">
        <f>VLOOKUP("*"&amp;H164&amp;"*",AAeIA!$B$1:$D$45,3,FALSE)</f>
        <v>Contaminación_del_suelo</v>
      </c>
      <c r="M164" s="74">
        <v>3</v>
      </c>
      <c r="N164" s="74">
        <v>4</v>
      </c>
      <c r="O164" s="75" t="str">
        <f>VLOOKUP(M164&amp;" - "&amp;N164,'VALORACIÓN '!$C$4:$D$28,2,FALSE)</f>
        <v>Alto No Aceptable</v>
      </c>
      <c r="P164" s="72" t="s">
        <v>769</v>
      </c>
      <c r="Q164" s="72" t="s">
        <v>561</v>
      </c>
      <c r="R164" s="72" t="s">
        <v>423</v>
      </c>
      <c r="S164" s="72">
        <v>3</v>
      </c>
      <c r="T164" s="75" t="str">
        <f>VLOOKUP(S164&amp;" / "&amp;O164,'VALORACIÓN '!$C$39:$D$63,2,FALSE)</f>
        <v>Alto no aceptable</v>
      </c>
      <c r="U164" s="76" t="str">
        <f>VLOOKUP("*"&amp;T164&amp;"*",'VALORACIÓN '!$O$3:$P$7,2,FALSE)</f>
        <v xml:space="preserve">MEDIA </v>
      </c>
      <c r="V164" s="73" t="s">
        <v>340</v>
      </c>
      <c r="W164" s="72" t="s">
        <v>818</v>
      </c>
      <c r="X164" s="72" t="s">
        <v>317</v>
      </c>
    </row>
    <row r="165" spans="1:24" ht="257.25" x14ac:dyDescent="0.3">
      <c r="A165" s="98">
        <v>156</v>
      </c>
      <c r="B165" s="71" t="s">
        <v>493</v>
      </c>
      <c r="C165" s="72" t="s">
        <v>614</v>
      </c>
      <c r="D165" s="73" t="s">
        <v>496</v>
      </c>
      <c r="E165" s="73" t="s">
        <v>498</v>
      </c>
      <c r="F165" s="69" t="s">
        <v>518</v>
      </c>
      <c r="G165" s="70" t="str">
        <f>IF(H165=AAeIA!$B$2,AAeIA!$A$2,IF(H165=AAeIA!$B$3,AAeIA!$A$2,IF(H165=AAeIA!$B$4,AAeIA!$A$2,IF(H165=AAeIA!$B$5,AAeIA!$A$2,IF(H165=AAeIA!$B$6,AAeIA!$A$6,IF(H165=AAeIA!$B$7,AAeIA!$A$2,IF(H165=AAeIA!$B$8,AAeIA!$A$2,IF(H165=AAeIA!$B$9,AAeIA!$A$2,IF(H165=AAeIA!$B$10,AAeIA!$A$10,IF(H165=AAeIA!$B$11,AAeIA!$A$10,IF(H165=AAeIA!$B$12,AAeIA!$A$10,IF(H165=AAeIA!$B$13,AAeIA!$A$10,IF(H165=AAeIA!$B$14,AAeIA!$A$10,IF(H165=AAeIA!$B$15,AAeIA!$A$10,IF(H165=AAeIA!$B$16,AAeIA!$A$10,IF(H165=AAeIA!$B$17,AAeIA!$A$10,IF(H165=AAeIA!$B$18,AAeIA!$A$10,IF(H165=AAeIA!$B$19,AAeIA!$A$10,IF(H165=AAeIA!$B$20,AAeIA!$A$10,IF(H165=AAeIA!$B$21,AAeIA!$A$10,IF(H165=AAeIA!$B$22,AAeIA!$A$10,IF(H165=AAeIA!$B$23,AAeIA!$A$10,IF(H165=AAeIA!$B$24,AAeIA!$A$24,IF(H165=AAeIA!$B$25,AAeIA!$A$24,IF(H165=AAeIA!$B$26,AAeIA!$A$24,IF(H165=AAeIA!$B$27,AAeIA!$A$24,IF(H165=AAeIA!$B$28,AAeIA!$A$24,IF(H165=AAeIA!$B$29,AAeIA!$A$24,IF(H165=AAeIA!$B$30,AAeIA!$A$24,IF(H165=AAeIA!$B$31,AAeIA!$A$31,IF(H165=AAeIA!$B$32,AAeIA!$A$31,IF(H165=AAeIA!$B$33,AAeIA!$A$31,IF(H165=AAeIA!$B$34,AAeIA!$A$31,IF(H165=AAeIA!$B$35,AAeIA!$A$31,IF(H165=AAeIA!$B$36,AAeIA!$A$31,IF(H165=AAeIA!$B$37,AAeIA!$A$31,IF(H165=AAeIA!$B$38,AAeIA!$A$31,IF(H165=AAeIA!$B$39,AAeIA!$A$31,IF(H165=AAeIA!$B$40,AAeIA!$A$40,IF(H165=AAeIA!$B$41,AAeIA!$A$40,IF(H165=AAeIA!$B$42,AAeIA!$A$42,IF(H165=AAeIA!$B$43,AAeIA!$A$43,IF(H165=AAeIA!$B$44,AAeIA!$A$43,IF(H165=AAeIA!$B$45,AAeIA!$A$43,0))))))))))))))))))))))))))))))))))))))))))))</f>
        <v>SUELO</v>
      </c>
      <c r="H165" s="69" t="s">
        <v>64</v>
      </c>
      <c r="I165" s="69" t="str">
        <f>VLOOKUP("*"&amp;H165&amp;"*",AAeIA!$B$1:$D$45,2,FALSE)</f>
        <v>Negativo</v>
      </c>
      <c r="J165" s="72" t="s">
        <v>837</v>
      </c>
      <c r="K165" s="73" t="s">
        <v>336</v>
      </c>
      <c r="L165" s="69" t="str">
        <f>VLOOKUP("*"&amp;H165&amp;"*",AAeIA!$B$1:$D$45,3,FALSE)</f>
        <v>Contaminación_del_Agua_y/o_el_suelo_y/o_el_aire,_Daño_a_las_personas</v>
      </c>
      <c r="M165" s="74">
        <v>3</v>
      </c>
      <c r="N165" s="74">
        <v>3</v>
      </c>
      <c r="O165" s="75" t="str">
        <f>VLOOKUP(M165&amp;" - "&amp;N165,'VALORACIÓN '!$C$4:$D$28,2,FALSE)</f>
        <v>Medio Aceptable</v>
      </c>
      <c r="P165" s="72" t="s">
        <v>378</v>
      </c>
      <c r="Q165" s="72" t="s">
        <v>552</v>
      </c>
      <c r="R165" s="72" t="s">
        <v>381</v>
      </c>
      <c r="S165" s="72">
        <v>1</v>
      </c>
      <c r="T165" s="75" t="str">
        <f>VLOOKUP(S165&amp;" / "&amp;O165,'VALORACIÓN '!$C$39:$D$63,2,FALSE)</f>
        <v>Admisible</v>
      </c>
      <c r="U165" s="76" t="str">
        <f>VLOOKUP("*"&amp;T165&amp;"*",'VALORACIÓN '!$O$3:$P$7,2,FALSE)</f>
        <v>BAJA</v>
      </c>
      <c r="V165" s="73"/>
      <c r="W165" s="72" t="s">
        <v>827</v>
      </c>
      <c r="X165" s="72" t="s">
        <v>317</v>
      </c>
    </row>
    <row r="166" spans="1:24" ht="216" x14ac:dyDescent="0.3">
      <c r="A166" s="98">
        <v>157</v>
      </c>
      <c r="B166" s="71" t="s">
        <v>493</v>
      </c>
      <c r="C166" s="72" t="s">
        <v>614</v>
      </c>
      <c r="D166" s="73" t="s">
        <v>496</v>
      </c>
      <c r="E166" s="73" t="s">
        <v>498</v>
      </c>
      <c r="F166" s="69" t="s">
        <v>518</v>
      </c>
      <c r="G166" s="70" t="s">
        <v>647</v>
      </c>
      <c r="H166" s="69" t="s">
        <v>87</v>
      </c>
      <c r="I166" s="69" t="str">
        <f>VLOOKUP("*"&amp;H166&amp;"*",AAeIA!$B$1:$D$45,2,FALSE)</f>
        <v>Negativo</v>
      </c>
      <c r="J166" s="72" t="s">
        <v>791</v>
      </c>
      <c r="K166" s="73" t="s">
        <v>336</v>
      </c>
      <c r="L166" s="69" t="str">
        <f>VLOOKUP("*"&amp;H166&amp;"*",AAeIA!$B$1:$D$45,3,FALSE)</f>
        <v>Contaminación_de_suelo_y/o_agua</v>
      </c>
      <c r="M166" s="74">
        <v>3</v>
      </c>
      <c r="N166" s="74">
        <v>5</v>
      </c>
      <c r="O166" s="75" t="str">
        <f>VLOOKUP(M166&amp;" - "&amp;N166,'VALORACIÓN '!$C$4:$D$28,2,FALSE)</f>
        <v>Alto No Aceptable</v>
      </c>
      <c r="P166" s="72"/>
      <c r="Q166" s="72" t="s">
        <v>853</v>
      </c>
      <c r="R166" s="72" t="s">
        <v>797</v>
      </c>
      <c r="S166" s="72">
        <v>3</v>
      </c>
      <c r="T166" s="75" t="str">
        <f>VLOOKUP(S166&amp;" / "&amp;O166,'VALORACIÓN '!$C$39:$D$63,2,FALSE)</f>
        <v>Alto no aceptable</v>
      </c>
      <c r="U166" s="76" t="str">
        <f>VLOOKUP("*"&amp;T166&amp;"*",'VALORACIÓN '!$O$3:$P$7,2,FALSE)</f>
        <v xml:space="preserve">MEDIA </v>
      </c>
      <c r="V166" s="73" t="s">
        <v>340</v>
      </c>
      <c r="W166" s="72" t="s">
        <v>487</v>
      </c>
      <c r="X166" s="72" t="s">
        <v>320</v>
      </c>
    </row>
    <row r="167" spans="1:24" ht="158.25" x14ac:dyDescent="0.3">
      <c r="A167" s="98">
        <v>158</v>
      </c>
      <c r="B167" s="71" t="s">
        <v>493</v>
      </c>
      <c r="C167" s="72" t="s">
        <v>615</v>
      </c>
      <c r="D167" s="73" t="s">
        <v>496</v>
      </c>
      <c r="E167" s="73" t="s">
        <v>498</v>
      </c>
      <c r="F167" s="69" t="s">
        <v>519</v>
      </c>
      <c r="G167" s="70" t="str">
        <f>IF(H167=AAeIA!$B$2,AAeIA!$A$2,IF(H167=AAeIA!$B$3,AAeIA!$A$2,IF(H167=AAeIA!$B$4,AAeIA!$A$2,IF(H167=AAeIA!$B$5,AAeIA!$A$2,IF(H167=AAeIA!$B$6,AAeIA!$A$6,IF(H167=AAeIA!$B$7,AAeIA!$A$2,IF(H167=AAeIA!$B$8,AAeIA!$A$2,IF(H167=AAeIA!$B$9,AAeIA!$A$2,IF(H167=AAeIA!$B$10,AAeIA!$A$10,IF(H167=AAeIA!$B$11,AAeIA!$A$10,IF(H167=AAeIA!$B$12,AAeIA!$A$10,IF(H167=AAeIA!$B$13,AAeIA!$A$10,IF(H167=AAeIA!$B$14,AAeIA!$A$10,IF(H167=AAeIA!$B$15,AAeIA!$A$10,IF(H167=AAeIA!$B$16,AAeIA!$A$10,IF(H167=AAeIA!$B$17,AAeIA!$A$10,IF(H167=AAeIA!$B$18,AAeIA!$A$10,IF(H167=AAeIA!$B$19,AAeIA!$A$10,IF(H167=AAeIA!$B$20,AAeIA!$A$10,IF(H167=AAeIA!$B$21,AAeIA!$A$10,IF(H167=AAeIA!$B$22,AAeIA!$A$10,IF(H167=AAeIA!$B$23,AAeIA!$A$10,IF(H167=AAeIA!$B$24,AAeIA!$A$24,IF(H167=AAeIA!$B$25,AAeIA!$A$24,IF(H167=AAeIA!$B$26,AAeIA!$A$24,IF(H167=AAeIA!$B$27,AAeIA!$A$24,IF(H167=AAeIA!$B$28,AAeIA!$A$24,IF(H167=AAeIA!$B$29,AAeIA!$A$24,IF(H167=AAeIA!$B$30,AAeIA!$A$24,IF(H167=AAeIA!$B$31,AAeIA!$A$31,IF(H167=AAeIA!$B$32,AAeIA!$A$31,IF(H167=AAeIA!$B$33,AAeIA!$A$31,IF(H167=AAeIA!$B$34,AAeIA!$A$31,IF(H167=AAeIA!$B$35,AAeIA!$A$31,IF(H167=AAeIA!$B$36,AAeIA!$A$31,IF(H167=AAeIA!$B$37,AAeIA!$A$31,IF(H167=AAeIA!$B$38,AAeIA!$A$31,IF(H167=AAeIA!$B$39,AAeIA!$A$31,IF(H167=AAeIA!$B$40,AAeIA!$A$40,IF(H167=AAeIA!$B$41,AAeIA!$A$40,IF(H167=AAeIA!$B$42,AAeIA!$A$42,IF(H167=AAeIA!$B$43,AAeIA!$A$43,IF(H167=AAeIA!$B$44,AAeIA!$A$43,IF(H167=AAeIA!$B$45,AAeIA!$A$43,0))))))))))))))))))))))))))))))))))))))))))))</f>
        <v>USO DE RECURSOS</v>
      </c>
      <c r="H167" s="69" t="s">
        <v>46</v>
      </c>
      <c r="I167" s="69" t="str">
        <f>VLOOKUP("*"&amp;H167&amp;"*",AAeIA!$B$1:$D$45,2,FALSE)</f>
        <v>Negativo</v>
      </c>
      <c r="J167" s="72" t="s">
        <v>745</v>
      </c>
      <c r="K167" s="73" t="s">
        <v>336</v>
      </c>
      <c r="L167" s="69" t="str">
        <f>VLOOKUP("*"&amp;H167&amp;"*",AAeIA!$B$1:$D$45,3,FALSE)</f>
        <v>Agotamiento_de_recursos_naturales</v>
      </c>
      <c r="M167" s="74">
        <v>4</v>
      </c>
      <c r="N167" s="74">
        <v>4</v>
      </c>
      <c r="O167" s="75" t="str">
        <f>VLOOKUP(M167&amp;" - "&amp;N167,'VALORACIÓN '!$C$4:$D$28,2,FALSE)</f>
        <v>Muy Alto Inaceptable</v>
      </c>
      <c r="P167" s="72" t="s">
        <v>387</v>
      </c>
      <c r="Q167" s="72" t="s">
        <v>562</v>
      </c>
      <c r="R167" s="72" t="s">
        <v>388</v>
      </c>
      <c r="S167" s="72">
        <v>3</v>
      </c>
      <c r="T167" s="75" t="str">
        <f>VLOOKUP(S167&amp;" / "&amp;O167,'VALORACIÓN '!$C$39:$D$63,2,FALSE)</f>
        <v>Alto no aceptable</v>
      </c>
      <c r="U167" s="76" t="str">
        <f>VLOOKUP("*"&amp;T167&amp;"*",'VALORACIÓN '!$O$3:$P$7,2,FALSE)</f>
        <v xml:space="preserve">MEDIA </v>
      </c>
      <c r="V167" s="73" t="s">
        <v>340</v>
      </c>
      <c r="W167" s="72" t="s">
        <v>389</v>
      </c>
      <c r="X167" s="72" t="s">
        <v>320</v>
      </c>
    </row>
    <row r="168" spans="1:24" ht="189" customHeight="1" x14ac:dyDescent="0.3">
      <c r="A168" s="98">
        <v>159</v>
      </c>
      <c r="B168" s="71" t="s">
        <v>493</v>
      </c>
      <c r="C168" s="72" t="s">
        <v>615</v>
      </c>
      <c r="D168" s="73" t="s">
        <v>496</v>
      </c>
      <c r="E168" s="73" t="s">
        <v>498</v>
      </c>
      <c r="F168" s="69" t="s">
        <v>519</v>
      </c>
      <c r="G168" s="70" t="str">
        <f>IF(H168=AAeIA!$B$2,AAeIA!$A$2,IF(H168=AAeIA!$B$3,AAeIA!$A$2,IF(H168=AAeIA!$B$4,AAeIA!$A$2,IF(H168=AAeIA!$B$5,AAeIA!$A$2,IF(H168=AAeIA!$B$6,AAeIA!$A$6,IF(H168=AAeIA!$B$7,AAeIA!$A$2,IF(H168=AAeIA!$B$8,AAeIA!$A$2,IF(H168=AAeIA!$B$9,AAeIA!$A$2,IF(H168=AAeIA!$B$10,AAeIA!$A$10,IF(H168=AAeIA!$B$11,AAeIA!$A$10,IF(H168=AAeIA!$B$12,AAeIA!$A$10,IF(H168=AAeIA!$B$13,AAeIA!$A$10,IF(H168=AAeIA!$B$14,AAeIA!$A$10,IF(H168=AAeIA!$B$15,AAeIA!$A$10,IF(H168=AAeIA!$B$16,AAeIA!$A$10,IF(H168=AAeIA!$B$17,AAeIA!$A$10,IF(H168=AAeIA!$B$18,AAeIA!$A$10,IF(H168=AAeIA!$B$19,AAeIA!$A$10,IF(H168=AAeIA!$B$20,AAeIA!$A$10,IF(H168=AAeIA!$B$21,AAeIA!$A$10,IF(H168=AAeIA!$B$22,AAeIA!$A$10,IF(H168=AAeIA!$B$23,AAeIA!$A$10,IF(H168=AAeIA!$B$24,AAeIA!$A$24,IF(H168=AAeIA!$B$25,AAeIA!$A$24,IF(H168=AAeIA!$B$26,AAeIA!$A$24,IF(H168=AAeIA!$B$27,AAeIA!$A$24,IF(H168=AAeIA!$B$28,AAeIA!$A$24,IF(H168=AAeIA!$B$29,AAeIA!$A$24,IF(H168=AAeIA!$B$30,AAeIA!$A$24,IF(H168=AAeIA!$B$31,AAeIA!$A$31,IF(H168=AAeIA!$B$32,AAeIA!$A$31,IF(H168=AAeIA!$B$33,AAeIA!$A$31,IF(H168=AAeIA!$B$34,AAeIA!$A$31,IF(H168=AAeIA!$B$35,AAeIA!$A$31,IF(H168=AAeIA!$B$36,AAeIA!$A$31,IF(H168=AAeIA!$B$37,AAeIA!$A$31,IF(H168=AAeIA!$B$38,AAeIA!$A$31,IF(H168=AAeIA!$B$39,AAeIA!$A$31,IF(H168=AAeIA!$B$40,AAeIA!$A$40,IF(H168=AAeIA!$B$41,AAeIA!$A$40,IF(H168=AAeIA!$B$42,AAeIA!$A$42,IF(H168=AAeIA!$B$43,AAeIA!$A$43,IF(H168=AAeIA!$B$44,AAeIA!$A$43,IF(H168=AAeIA!$B$45,AAeIA!$A$43,0))))))))))))))))))))))))))))))))))))))))))))</f>
        <v>USO DE RECURSOS</v>
      </c>
      <c r="H168" s="69" t="s">
        <v>49</v>
      </c>
      <c r="I168" s="69" t="str">
        <f>VLOOKUP("*"&amp;H168&amp;"*",AAeIA!$B$1:$D$45,2,FALSE)</f>
        <v>Negativo</v>
      </c>
      <c r="J168" s="72" t="s">
        <v>726</v>
      </c>
      <c r="K168" s="73" t="s">
        <v>336</v>
      </c>
      <c r="L168" s="69" t="str">
        <f>VLOOKUP("*"&amp;H168&amp;"*",AAeIA!$B$1:$D$45,3,FALSE)</f>
        <v>Agotamiento_de_recursos_naturales</v>
      </c>
      <c r="M168" s="74">
        <v>3</v>
      </c>
      <c r="N168" s="74">
        <v>3</v>
      </c>
      <c r="O168" s="75" t="str">
        <f>VLOOKUP(M168&amp;" - "&amp;N168,'VALORACIÓN '!$C$4:$D$28,2,FALSE)</f>
        <v>Medio Aceptable</v>
      </c>
      <c r="P168" s="72"/>
      <c r="Q168" s="72" t="s">
        <v>563</v>
      </c>
      <c r="R168" s="72" t="s">
        <v>374</v>
      </c>
      <c r="S168" s="72">
        <v>2</v>
      </c>
      <c r="T168" s="75" t="str">
        <f>VLOOKUP(S168&amp;" / "&amp;O168,'VALORACIÓN '!$C$39:$D$63,2,FALSE)</f>
        <v>Aceptable condicionado</v>
      </c>
      <c r="U168" s="76" t="str">
        <f>VLOOKUP("*"&amp;T168&amp;"*",'VALORACIÓN '!$O$3:$P$7,2,FALSE)</f>
        <v>BAJA</v>
      </c>
      <c r="V168" s="73" t="s">
        <v>347</v>
      </c>
      <c r="W168" s="72" t="s">
        <v>474</v>
      </c>
      <c r="X168" s="72" t="s">
        <v>318</v>
      </c>
    </row>
    <row r="169" spans="1:24" ht="158.25" x14ac:dyDescent="0.3">
      <c r="A169" s="98">
        <v>160</v>
      </c>
      <c r="B169" s="71" t="s">
        <v>493</v>
      </c>
      <c r="C169" s="72" t="s">
        <v>615</v>
      </c>
      <c r="D169" s="73" t="s">
        <v>496</v>
      </c>
      <c r="E169" s="73" t="s">
        <v>498</v>
      </c>
      <c r="F169" s="69" t="s">
        <v>519</v>
      </c>
      <c r="G169" s="70" t="str">
        <f>IF(H169=AAeIA!$B$2,AAeIA!$A$2,IF(H169=AAeIA!$B$3,AAeIA!$A$2,IF(H169=AAeIA!$B$4,AAeIA!$A$2,IF(H169=AAeIA!$B$5,AAeIA!$A$2,IF(H169=AAeIA!$B$6,AAeIA!$A$6,IF(H169=AAeIA!$B$7,AAeIA!$A$2,IF(H169=AAeIA!$B$8,AAeIA!$A$2,IF(H169=AAeIA!$B$9,AAeIA!$A$2,IF(H169=AAeIA!$B$10,AAeIA!$A$10,IF(H169=AAeIA!$B$11,AAeIA!$A$10,IF(H169=AAeIA!$B$12,AAeIA!$A$10,IF(H169=AAeIA!$B$13,AAeIA!$A$10,IF(H169=AAeIA!$B$14,AAeIA!$A$10,IF(H169=AAeIA!$B$15,AAeIA!$A$10,IF(H169=AAeIA!$B$16,AAeIA!$A$10,IF(H169=AAeIA!$B$17,AAeIA!$A$10,IF(H169=AAeIA!$B$18,AAeIA!$A$10,IF(H169=AAeIA!$B$19,AAeIA!$A$10,IF(H169=AAeIA!$B$20,AAeIA!$A$10,IF(H169=AAeIA!$B$21,AAeIA!$A$10,IF(H169=AAeIA!$B$22,AAeIA!$A$10,IF(H169=AAeIA!$B$23,AAeIA!$A$10,IF(H169=AAeIA!$B$24,AAeIA!$A$24,IF(H169=AAeIA!$B$25,AAeIA!$A$24,IF(H169=AAeIA!$B$26,AAeIA!$A$24,IF(H169=AAeIA!$B$27,AAeIA!$A$24,IF(H169=AAeIA!$B$28,AAeIA!$A$24,IF(H169=AAeIA!$B$29,AAeIA!$A$24,IF(H169=AAeIA!$B$30,AAeIA!$A$24,IF(H169=AAeIA!$B$31,AAeIA!$A$31,IF(H169=AAeIA!$B$32,AAeIA!$A$31,IF(H169=AAeIA!$B$33,AAeIA!$A$31,IF(H169=AAeIA!$B$34,AAeIA!$A$31,IF(H169=AAeIA!$B$35,AAeIA!$A$31,IF(H169=AAeIA!$B$36,AAeIA!$A$31,IF(H169=AAeIA!$B$37,AAeIA!$A$31,IF(H169=AAeIA!$B$38,AAeIA!$A$31,IF(H169=AAeIA!$B$39,AAeIA!$A$31,IF(H169=AAeIA!$B$40,AAeIA!$A$40,IF(H169=AAeIA!$B$41,AAeIA!$A$40,IF(H169=AAeIA!$B$42,AAeIA!$A$42,IF(H169=AAeIA!$B$43,AAeIA!$A$43,IF(H169=AAeIA!$B$44,AAeIA!$A$43,IF(H169=AAeIA!$B$45,AAeIA!$A$43,0))))))))))))))))))))))))))))))))))))))))))))</f>
        <v>USO DE RECURSOS</v>
      </c>
      <c r="H169" s="69" t="s">
        <v>51</v>
      </c>
      <c r="I169" s="69" t="str">
        <f>VLOOKUP("*"&amp;H169&amp;"*",AAeIA!$B$1:$D$45,2,FALSE)</f>
        <v>Negativo</v>
      </c>
      <c r="J169" s="72" t="s">
        <v>688</v>
      </c>
      <c r="K169" s="73" t="s">
        <v>336</v>
      </c>
      <c r="L169" s="69" t="str">
        <f>VLOOKUP("*"&amp;H169&amp;"*",AAeIA!$B$1:$D$45,3,FALSE)</f>
        <v>Agotamiento_de_recursos_naturales</v>
      </c>
      <c r="M169" s="74">
        <v>3</v>
      </c>
      <c r="N169" s="74">
        <v>4</v>
      </c>
      <c r="O169" s="75" t="str">
        <f>VLOOKUP(M169&amp;" - "&amp;N169,'VALORACIÓN '!$C$4:$D$28,2,FALSE)</f>
        <v>Alto No Aceptable</v>
      </c>
      <c r="P169" s="72" t="s">
        <v>683</v>
      </c>
      <c r="Q169" s="72" t="s">
        <v>564</v>
      </c>
      <c r="R169" s="72" t="s">
        <v>393</v>
      </c>
      <c r="S169" s="72">
        <v>2</v>
      </c>
      <c r="T169" s="75" t="str">
        <f>VLOOKUP(S169&amp;" / "&amp;O169,'VALORACIÓN '!$C$39:$D$63,2,FALSE)</f>
        <v>Aceptable condicionado</v>
      </c>
      <c r="U169" s="76" t="str">
        <f>VLOOKUP("*"&amp;T169&amp;"*",'VALORACIÓN '!$O$3:$P$7,2,FALSE)</f>
        <v>BAJA</v>
      </c>
      <c r="V169" s="73" t="s">
        <v>340</v>
      </c>
      <c r="W169" s="72" t="s">
        <v>695</v>
      </c>
      <c r="X169" s="72" t="s">
        <v>319</v>
      </c>
    </row>
    <row r="170" spans="1:24" ht="183.75" x14ac:dyDescent="0.3">
      <c r="A170" s="98">
        <v>161</v>
      </c>
      <c r="B170" s="71" t="s">
        <v>493</v>
      </c>
      <c r="C170" s="72" t="s">
        <v>615</v>
      </c>
      <c r="D170" s="73" t="s">
        <v>496</v>
      </c>
      <c r="E170" s="73" t="s">
        <v>498</v>
      </c>
      <c r="F170" s="69" t="s">
        <v>519</v>
      </c>
      <c r="G170" s="70" t="str">
        <f>IF(H170=AAeIA!$B$2,AAeIA!$A$2,IF(H170=AAeIA!$B$3,AAeIA!$A$2,IF(H170=AAeIA!$B$4,AAeIA!$A$2,IF(H170=AAeIA!$B$5,AAeIA!$A$2,IF(H170=AAeIA!$B$6,AAeIA!$A$6,IF(H170=AAeIA!$B$7,AAeIA!$A$2,IF(H170=AAeIA!$B$8,AAeIA!$A$2,IF(H170=AAeIA!$B$9,AAeIA!$A$2,IF(H170=AAeIA!$B$10,AAeIA!$A$10,IF(H170=AAeIA!$B$11,AAeIA!$A$10,IF(H170=AAeIA!$B$12,AAeIA!$A$10,IF(H170=AAeIA!$B$13,AAeIA!$A$10,IF(H170=AAeIA!$B$14,AAeIA!$A$10,IF(H170=AAeIA!$B$15,AAeIA!$A$10,IF(H170=AAeIA!$B$16,AAeIA!$A$10,IF(H170=AAeIA!$B$17,AAeIA!$A$10,IF(H170=AAeIA!$B$18,AAeIA!$A$10,IF(H170=AAeIA!$B$19,AAeIA!$A$10,IF(H170=AAeIA!$B$20,AAeIA!$A$10,IF(H170=AAeIA!$B$21,AAeIA!$A$10,IF(H170=AAeIA!$B$22,AAeIA!$A$10,IF(H170=AAeIA!$B$23,AAeIA!$A$10,IF(H170=AAeIA!$B$24,AAeIA!$A$24,IF(H170=AAeIA!$B$25,AAeIA!$A$24,IF(H170=AAeIA!$B$26,AAeIA!$A$24,IF(H170=AAeIA!$B$27,AAeIA!$A$24,IF(H170=AAeIA!$B$28,AAeIA!$A$24,IF(H170=AAeIA!$B$29,AAeIA!$A$24,IF(H170=AAeIA!$B$30,AAeIA!$A$24,IF(H170=AAeIA!$B$31,AAeIA!$A$31,IF(H170=AAeIA!$B$32,AAeIA!$A$31,IF(H170=AAeIA!$B$33,AAeIA!$A$31,IF(H170=AAeIA!$B$34,AAeIA!$A$31,IF(H170=AAeIA!$B$35,AAeIA!$A$31,IF(H170=AAeIA!$B$36,AAeIA!$A$31,IF(H170=AAeIA!$B$37,AAeIA!$A$31,IF(H170=AAeIA!$B$38,AAeIA!$A$31,IF(H170=AAeIA!$B$39,AAeIA!$A$31,IF(H170=AAeIA!$B$40,AAeIA!$A$40,IF(H170=AAeIA!$B$41,AAeIA!$A$40,IF(H170=AAeIA!$B$42,AAeIA!$A$42,IF(H170=AAeIA!$B$43,AAeIA!$A$43,IF(H170=AAeIA!$B$44,AAeIA!$A$43,IF(H170=AAeIA!$B$45,AAeIA!$A$43,0))))))))))))))))))))))))))))))))))))))))))))</f>
        <v>USO DE RECURSOS</v>
      </c>
      <c r="H170" s="69" t="s">
        <v>50</v>
      </c>
      <c r="I170" s="69" t="str">
        <f>VLOOKUP("*"&amp;H170&amp;"*",AAeIA!$B$1:$D$45,2,FALSE)</f>
        <v>Negativo</v>
      </c>
      <c r="J170" s="72" t="s">
        <v>667</v>
      </c>
      <c r="K170" s="73" t="s">
        <v>336</v>
      </c>
      <c r="L170" s="69" t="str">
        <f>VLOOKUP("*"&amp;H170&amp;"*",AAeIA!$B$1:$D$45,3,FALSE)</f>
        <v>Agotamiento_de_recursos_naturales</v>
      </c>
      <c r="M170" s="74">
        <v>4</v>
      </c>
      <c r="N170" s="74">
        <v>3</v>
      </c>
      <c r="O170" s="75" t="str">
        <f>VLOOKUP(M170&amp;" - "&amp;N170,'VALORACIÓN '!$C$4:$D$28,2,FALSE)</f>
        <v>Alto No Aceptable</v>
      </c>
      <c r="P170" s="72" t="s">
        <v>668</v>
      </c>
      <c r="Q170" s="72"/>
      <c r="R170" s="72" t="s">
        <v>669</v>
      </c>
      <c r="S170" s="72">
        <v>3</v>
      </c>
      <c r="T170" s="75" t="str">
        <f>VLOOKUP(S170&amp;" / "&amp;O170,'VALORACIÓN '!$C$39:$D$63,2,FALSE)</f>
        <v>Alto no aceptable</v>
      </c>
      <c r="U170" s="76" t="str">
        <f>VLOOKUP("*"&amp;T170&amp;"*",'VALORACIÓN '!$O$3:$P$7,2,FALSE)</f>
        <v xml:space="preserve">MEDIA </v>
      </c>
      <c r="V170" s="73" t="s">
        <v>340</v>
      </c>
      <c r="W170" s="72" t="s">
        <v>670</v>
      </c>
      <c r="X170" s="72" t="s">
        <v>342</v>
      </c>
    </row>
    <row r="171" spans="1:24" ht="275.25" x14ac:dyDescent="0.3">
      <c r="A171" s="98">
        <v>162</v>
      </c>
      <c r="B171" s="71" t="s">
        <v>493</v>
      </c>
      <c r="C171" s="72" t="s">
        <v>615</v>
      </c>
      <c r="D171" s="73" t="s">
        <v>496</v>
      </c>
      <c r="E171" s="73" t="s">
        <v>498</v>
      </c>
      <c r="F171" s="69" t="s">
        <v>519</v>
      </c>
      <c r="G171" s="70" t="str">
        <f>IF(H171=AAeIA!$B$2,AAeIA!$A$2,IF(H171=AAeIA!$B$3,AAeIA!$A$2,IF(H171=AAeIA!$B$4,AAeIA!$A$2,IF(H171=AAeIA!$B$5,AAeIA!$A$2,IF(H171=AAeIA!$B$6,AAeIA!$A$6,IF(H171=AAeIA!$B$7,AAeIA!$A$2,IF(H171=AAeIA!$B$8,AAeIA!$A$2,IF(H171=AAeIA!$B$9,AAeIA!$A$2,IF(H171=AAeIA!$B$10,AAeIA!$A$10,IF(H171=AAeIA!$B$11,AAeIA!$A$10,IF(H171=AAeIA!$B$12,AAeIA!$A$10,IF(H171=AAeIA!$B$13,AAeIA!$A$10,IF(H171=AAeIA!$B$14,AAeIA!$A$10,IF(H171=AAeIA!$B$15,AAeIA!$A$10,IF(H171=AAeIA!$B$16,AAeIA!$A$10,IF(H171=AAeIA!$B$17,AAeIA!$A$10,IF(H171=AAeIA!$B$18,AAeIA!$A$10,IF(H171=AAeIA!$B$19,AAeIA!$A$10,IF(H171=AAeIA!$B$20,AAeIA!$A$10,IF(H171=AAeIA!$B$21,AAeIA!$A$10,IF(H171=AAeIA!$B$22,AAeIA!$A$10,IF(H171=AAeIA!$B$23,AAeIA!$A$10,IF(H171=AAeIA!$B$24,AAeIA!$A$24,IF(H171=AAeIA!$B$25,AAeIA!$A$24,IF(H171=AAeIA!$B$26,AAeIA!$A$24,IF(H171=AAeIA!$B$27,AAeIA!$A$24,IF(H171=AAeIA!$B$28,AAeIA!$A$24,IF(H171=AAeIA!$B$29,AAeIA!$A$24,IF(H171=AAeIA!$B$30,AAeIA!$A$24,IF(H171=AAeIA!$B$31,AAeIA!$A$31,IF(H171=AAeIA!$B$32,AAeIA!$A$31,IF(H171=AAeIA!$B$33,AAeIA!$A$31,IF(H171=AAeIA!$B$34,AAeIA!$A$31,IF(H171=AAeIA!$B$35,AAeIA!$A$31,IF(H171=AAeIA!$B$36,AAeIA!$A$31,IF(H171=AAeIA!$B$37,AAeIA!$A$31,IF(H171=AAeIA!$B$38,AAeIA!$A$31,IF(H171=AAeIA!$B$39,AAeIA!$A$31,IF(H171=AAeIA!$B$40,AAeIA!$A$40,IF(H171=AAeIA!$B$41,AAeIA!$A$40,IF(H171=AAeIA!$B$42,AAeIA!$A$42,IF(H171=AAeIA!$B$43,AAeIA!$A$43,IF(H171=AAeIA!$B$44,AAeIA!$A$43,IF(H171=AAeIA!$B$45,AAeIA!$A$43,0))))))))))))))))))))))))))))))))))))))))))))</f>
        <v>SUELO</v>
      </c>
      <c r="H171" s="69" t="s">
        <v>66</v>
      </c>
      <c r="I171" s="69" t="str">
        <f>VLOOKUP("*"&amp;H171&amp;"*",AAeIA!$B$1:$D$45,2,FALSE)</f>
        <v>Negativo</v>
      </c>
      <c r="J171" s="72" t="s">
        <v>810</v>
      </c>
      <c r="K171" s="73" t="s">
        <v>336</v>
      </c>
      <c r="L171" s="69" t="str">
        <f>VLOOKUP("*"&amp;H171&amp;"*",AAeIA!$B$1:$D$45,3,FALSE)</f>
        <v>Contaminación_del_suelo</v>
      </c>
      <c r="M171" s="74">
        <v>2</v>
      </c>
      <c r="N171" s="74">
        <v>4</v>
      </c>
      <c r="O171" s="75" t="str">
        <f>VLOOKUP(M171&amp;" - "&amp;N171,'VALORACIÓN '!$C$4:$D$28,2,FALSE)</f>
        <v>Medio Aceptable</v>
      </c>
      <c r="P171" s="72" t="s">
        <v>769</v>
      </c>
      <c r="Q171" s="72" t="s">
        <v>561</v>
      </c>
      <c r="R171" s="72" t="s">
        <v>423</v>
      </c>
      <c r="S171" s="72">
        <v>3</v>
      </c>
      <c r="T171" s="75" t="str">
        <f>VLOOKUP(S171&amp;" / "&amp;O171,'VALORACIÓN '!$C$39:$D$63,2,FALSE)</f>
        <v>Aceptable condicionado</v>
      </c>
      <c r="U171" s="76" t="str">
        <f>VLOOKUP("*"&amp;T171&amp;"*",'VALORACIÓN '!$O$3:$P$7,2,FALSE)</f>
        <v>BAJA</v>
      </c>
      <c r="V171" s="73" t="s">
        <v>340</v>
      </c>
      <c r="W171" s="72" t="s">
        <v>818</v>
      </c>
      <c r="X171" s="72" t="s">
        <v>317</v>
      </c>
    </row>
    <row r="172" spans="1:24" ht="304.5" x14ac:dyDescent="0.3">
      <c r="A172" s="98">
        <v>163</v>
      </c>
      <c r="B172" s="71" t="s">
        <v>493</v>
      </c>
      <c r="C172" s="72" t="s">
        <v>615</v>
      </c>
      <c r="D172" s="73" t="s">
        <v>496</v>
      </c>
      <c r="E172" s="73" t="s">
        <v>498</v>
      </c>
      <c r="F172" s="69" t="s">
        <v>519</v>
      </c>
      <c r="G172" s="70" t="str">
        <f>IF(H172=AAeIA!$B$2,AAeIA!$A$2,IF(H172=AAeIA!$B$3,AAeIA!$A$2,IF(H172=AAeIA!$B$4,AAeIA!$A$2,IF(H172=AAeIA!$B$5,AAeIA!$A$2,IF(H172=AAeIA!$B$6,AAeIA!$A$6,IF(H172=AAeIA!$B$7,AAeIA!$A$2,IF(H172=AAeIA!$B$8,AAeIA!$A$2,IF(H172=AAeIA!$B$9,AAeIA!$A$2,IF(H172=AAeIA!$B$10,AAeIA!$A$10,IF(H172=AAeIA!$B$11,AAeIA!$A$10,IF(H172=AAeIA!$B$12,AAeIA!$A$10,IF(H172=AAeIA!$B$13,AAeIA!$A$10,IF(H172=AAeIA!$B$14,AAeIA!$A$10,IF(H172=AAeIA!$B$15,AAeIA!$A$10,IF(H172=AAeIA!$B$16,AAeIA!$A$10,IF(H172=AAeIA!$B$17,AAeIA!$A$10,IF(H172=AAeIA!$B$18,AAeIA!$A$10,IF(H172=AAeIA!$B$19,AAeIA!$A$10,IF(H172=AAeIA!$B$20,AAeIA!$A$10,IF(H172=AAeIA!$B$21,AAeIA!$A$10,IF(H172=AAeIA!$B$22,AAeIA!$A$10,IF(H172=AAeIA!$B$23,AAeIA!$A$10,IF(H172=AAeIA!$B$24,AAeIA!$A$24,IF(H172=AAeIA!$B$25,AAeIA!$A$24,IF(H172=AAeIA!$B$26,AAeIA!$A$24,IF(H172=AAeIA!$B$27,AAeIA!$A$24,IF(H172=AAeIA!$B$28,AAeIA!$A$24,IF(H172=AAeIA!$B$29,AAeIA!$A$24,IF(H172=AAeIA!$B$30,AAeIA!$A$24,IF(H172=AAeIA!$B$31,AAeIA!$A$31,IF(H172=AAeIA!$B$32,AAeIA!$A$31,IF(H172=AAeIA!$B$33,AAeIA!$A$31,IF(H172=AAeIA!$B$34,AAeIA!$A$31,IF(H172=AAeIA!$B$35,AAeIA!$A$31,IF(H172=AAeIA!$B$36,AAeIA!$A$31,IF(H172=AAeIA!$B$37,AAeIA!$A$31,IF(H172=AAeIA!$B$38,AAeIA!$A$31,IF(H172=AAeIA!$B$39,AAeIA!$A$31,IF(H172=AAeIA!$B$40,AAeIA!$A$40,IF(H172=AAeIA!$B$41,AAeIA!$A$40,IF(H172=AAeIA!$B$42,AAeIA!$A$42,IF(H172=AAeIA!$B$43,AAeIA!$A$43,IF(H172=AAeIA!$B$44,AAeIA!$A$43,IF(H172=AAeIA!$B$45,AAeIA!$A$43,0))))))))))))))))))))))))))))))))))))))))))))</f>
        <v>USO DE RECURSOS</v>
      </c>
      <c r="H172" s="69" t="s">
        <v>55</v>
      </c>
      <c r="I172" s="69" t="str">
        <f>VLOOKUP("*"&amp;H172&amp;"*",AAeIA!$B$1:$D$45,2,FALSE)</f>
        <v>Negativo</v>
      </c>
      <c r="J172" s="72" t="s">
        <v>710</v>
      </c>
      <c r="K172" s="73" t="s">
        <v>336</v>
      </c>
      <c r="L172" s="69" t="str">
        <f>VLOOKUP("*"&amp;H172&amp;"*",AAeIA!$B$1:$D$45,3,FALSE)</f>
        <v>Afectación_del_suelo,_afectación_del_agua_o_afectación_al_personal</v>
      </c>
      <c r="M172" s="74">
        <v>3</v>
      </c>
      <c r="N172" s="74">
        <v>4</v>
      </c>
      <c r="O172" s="75" t="str">
        <f>VLOOKUP(M172&amp;" - "&amp;N172,'VALORACIÓN '!$C$4:$D$28,2,FALSE)</f>
        <v>Alto No Aceptable</v>
      </c>
      <c r="P172" s="72" t="s">
        <v>703</v>
      </c>
      <c r="Q172" s="72" t="s">
        <v>565</v>
      </c>
      <c r="R172" s="72" t="s">
        <v>699</v>
      </c>
      <c r="S172" s="72">
        <v>3</v>
      </c>
      <c r="T172" s="75" t="str">
        <f>VLOOKUP(S172&amp;" / "&amp;O172,'VALORACIÓN '!$C$39:$D$63,2,FALSE)</f>
        <v>Alto no aceptable</v>
      </c>
      <c r="U172" s="76" t="str">
        <f>VLOOKUP("*"&amp;T172&amp;"*",'VALORACIÓN '!$O$3:$P$7,2,FALSE)</f>
        <v xml:space="preserve">MEDIA </v>
      </c>
      <c r="V172" s="73" t="s">
        <v>340</v>
      </c>
      <c r="W172" s="72" t="s">
        <v>367</v>
      </c>
      <c r="X172" s="72" t="s">
        <v>342</v>
      </c>
    </row>
    <row r="173" spans="1:24" ht="174.75" x14ac:dyDescent="0.3">
      <c r="A173" s="98">
        <v>164</v>
      </c>
      <c r="B173" s="71" t="s">
        <v>493</v>
      </c>
      <c r="C173" s="72" t="s">
        <v>616</v>
      </c>
      <c r="D173" s="73" t="s">
        <v>496</v>
      </c>
      <c r="E173" s="73" t="s">
        <v>498</v>
      </c>
      <c r="F173" s="69" t="s">
        <v>520</v>
      </c>
      <c r="G173" s="70" t="str">
        <f>IF(H173=AAeIA!$B$2,AAeIA!$A$2,IF(H173=AAeIA!$B$3,AAeIA!$A$2,IF(H173=AAeIA!$B$4,AAeIA!$A$2,IF(H173=AAeIA!$B$5,AAeIA!$A$2,IF(H173=AAeIA!$B$6,AAeIA!$A$6,IF(H173=AAeIA!$B$7,AAeIA!$A$2,IF(H173=AAeIA!$B$8,AAeIA!$A$2,IF(H173=AAeIA!$B$9,AAeIA!$A$2,IF(H173=AAeIA!$B$10,AAeIA!$A$10,IF(H173=AAeIA!$B$11,AAeIA!$A$10,IF(H173=AAeIA!$B$12,AAeIA!$A$10,IF(H173=AAeIA!$B$13,AAeIA!$A$10,IF(H173=AAeIA!$B$14,AAeIA!$A$10,IF(H173=AAeIA!$B$15,AAeIA!$A$10,IF(H173=AAeIA!$B$16,AAeIA!$A$10,IF(H173=AAeIA!$B$17,AAeIA!$A$10,IF(H173=AAeIA!$B$18,AAeIA!$A$10,IF(H173=AAeIA!$B$19,AAeIA!$A$10,IF(H173=AAeIA!$B$20,AAeIA!$A$10,IF(H173=AAeIA!$B$21,AAeIA!$A$10,IF(H173=AAeIA!$B$22,AAeIA!$A$10,IF(H173=AAeIA!$B$23,AAeIA!$A$10,IF(H173=AAeIA!$B$24,AAeIA!$A$24,IF(H173=AAeIA!$B$25,AAeIA!$A$24,IF(H173=AAeIA!$B$26,AAeIA!$A$24,IF(H173=AAeIA!$B$27,AAeIA!$A$24,IF(H173=AAeIA!$B$28,AAeIA!$A$24,IF(H173=AAeIA!$B$29,AAeIA!$A$24,IF(H173=AAeIA!$B$30,AAeIA!$A$24,IF(H173=AAeIA!$B$31,AAeIA!$A$31,IF(H173=AAeIA!$B$32,AAeIA!$A$31,IF(H173=AAeIA!$B$33,AAeIA!$A$31,IF(H173=AAeIA!$B$34,AAeIA!$A$31,IF(H173=AAeIA!$B$35,AAeIA!$A$31,IF(H173=AAeIA!$B$36,AAeIA!$A$31,IF(H173=AAeIA!$B$37,AAeIA!$A$31,IF(H173=AAeIA!$B$38,AAeIA!$A$31,IF(H173=AAeIA!$B$39,AAeIA!$A$31,IF(H173=AAeIA!$B$40,AAeIA!$A$40,IF(H173=AAeIA!$B$41,AAeIA!$A$40,IF(H173=AAeIA!$B$42,AAeIA!$A$42,IF(H173=AAeIA!$B$43,AAeIA!$A$43,IF(H173=AAeIA!$B$44,AAeIA!$A$43,IF(H173=AAeIA!$B$45,AAeIA!$A$43,0))))))))))))))))))))))))))))))))))))))))))))</f>
        <v>USO DE RECURSOS</v>
      </c>
      <c r="H173" s="69" t="s">
        <v>51</v>
      </c>
      <c r="I173" s="69" t="str">
        <f>VLOOKUP("*"&amp;H173&amp;"*",AAeIA!$B$1:$D$45,2,FALSE)</f>
        <v>Negativo</v>
      </c>
      <c r="J173" s="72" t="s">
        <v>689</v>
      </c>
      <c r="K173" s="73" t="s">
        <v>336</v>
      </c>
      <c r="L173" s="69" t="str">
        <f>VLOOKUP("*"&amp;H173&amp;"*",AAeIA!$B$1:$D$45,3,FALSE)</f>
        <v>Agotamiento_de_recursos_naturales</v>
      </c>
      <c r="M173" s="74">
        <v>3</v>
      </c>
      <c r="N173" s="74">
        <v>4</v>
      </c>
      <c r="O173" s="75" t="str">
        <f>VLOOKUP(M173&amp;" - "&amp;N173,'VALORACIÓN '!$C$4:$D$28,2,FALSE)</f>
        <v>Alto No Aceptable</v>
      </c>
      <c r="P173" s="72" t="s">
        <v>683</v>
      </c>
      <c r="Q173" s="72" t="s">
        <v>566</v>
      </c>
      <c r="R173" s="72" t="s">
        <v>393</v>
      </c>
      <c r="S173" s="72">
        <v>2</v>
      </c>
      <c r="T173" s="75" t="str">
        <f>VLOOKUP(S173&amp;" / "&amp;O173,'VALORACIÓN '!$C$39:$D$63,2,FALSE)</f>
        <v>Aceptable condicionado</v>
      </c>
      <c r="U173" s="76" t="str">
        <f>VLOOKUP("*"&amp;T173&amp;"*",'VALORACIÓN '!$O$3:$P$7,2,FALSE)</f>
        <v>BAJA</v>
      </c>
      <c r="V173" s="73" t="s">
        <v>340</v>
      </c>
      <c r="W173" s="72" t="s">
        <v>695</v>
      </c>
      <c r="X173" s="72" t="s">
        <v>319</v>
      </c>
    </row>
    <row r="174" spans="1:24" ht="236.25" x14ac:dyDescent="0.3">
      <c r="A174" s="98">
        <v>165</v>
      </c>
      <c r="B174" s="71" t="s">
        <v>493</v>
      </c>
      <c r="C174" s="72" t="s">
        <v>616</v>
      </c>
      <c r="D174" s="73" t="s">
        <v>496</v>
      </c>
      <c r="E174" s="73" t="s">
        <v>498</v>
      </c>
      <c r="F174" s="69" t="s">
        <v>520</v>
      </c>
      <c r="G174" s="70" t="str">
        <f>IF(H174=AAeIA!$B$2,AAeIA!$A$2,IF(H174=AAeIA!$B$3,AAeIA!$A$2,IF(H174=AAeIA!$B$4,AAeIA!$A$2,IF(H174=AAeIA!$B$5,AAeIA!$A$2,IF(H174=AAeIA!$B$6,AAeIA!$A$6,IF(H174=AAeIA!$B$7,AAeIA!$A$2,IF(H174=AAeIA!$B$8,AAeIA!$A$2,IF(H174=AAeIA!$B$9,AAeIA!$A$2,IF(H174=AAeIA!$B$10,AAeIA!$A$10,IF(H174=AAeIA!$B$11,AAeIA!$A$10,IF(H174=AAeIA!$B$12,AAeIA!$A$10,IF(H174=AAeIA!$B$13,AAeIA!$A$10,IF(H174=AAeIA!$B$14,AAeIA!$A$10,IF(H174=AAeIA!$B$15,AAeIA!$A$10,IF(H174=AAeIA!$B$16,AAeIA!$A$10,IF(H174=AAeIA!$B$17,AAeIA!$A$10,IF(H174=AAeIA!$B$18,AAeIA!$A$10,IF(H174=AAeIA!$B$19,AAeIA!$A$10,IF(H174=AAeIA!$B$20,AAeIA!$A$10,IF(H174=AAeIA!$B$21,AAeIA!$A$10,IF(H174=AAeIA!$B$22,AAeIA!$A$10,IF(H174=AAeIA!$B$23,AAeIA!$A$10,IF(H174=AAeIA!$B$24,AAeIA!$A$24,IF(H174=AAeIA!$B$25,AAeIA!$A$24,IF(H174=AAeIA!$B$26,AAeIA!$A$24,IF(H174=AAeIA!$B$27,AAeIA!$A$24,IF(H174=AAeIA!$B$28,AAeIA!$A$24,IF(H174=AAeIA!$B$29,AAeIA!$A$24,IF(H174=AAeIA!$B$30,AAeIA!$A$24,IF(H174=AAeIA!$B$31,AAeIA!$A$31,IF(H174=AAeIA!$B$32,AAeIA!$A$31,IF(H174=AAeIA!$B$33,AAeIA!$A$31,IF(H174=AAeIA!$B$34,AAeIA!$A$31,IF(H174=AAeIA!$B$35,AAeIA!$A$31,IF(H174=AAeIA!$B$36,AAeIA!$A$31,IF(H174=AAeIA!$B$37,AAeIA!$A$31,IF(H174=AAeIA!$B$38,AAeIA!$A$31,IF(H174=AAeIA!$B$39,AAeIA!$A$31,IF(H174=AAeIA!$B$40,AAeIA!$A$40,IF(H174=AAeIA!$B$41,AAeIA!$A$40,IF(H174=AAeIA!$B$42,AAeIA!$A$42,IF(H174=AAeIA!$B$43,AAeIA!$A$43,IF(H174=AAeIA!$B$44,AAeIA!$A$43,IF(H174=AAeIA!$B$45,AAeIA!$A$43,0))))))))))))))))))))))))))))))))))))))))))))</f>
        <v>SUELO</v>
      </c>
      <c r="H174" s="69" t="s">
        <v>59</v>
      </c>
      <c r="I174" s="69" t="str">
        <f>VLOOKUP("*"&amp;H174&amp;"*",AAeIA!$B$1:$D$45,2,FALSE)</f>
        <v>Positivo</v>
      </c>
      <c r="J174" s="72" t="s">
        <v>476</v>
      </c>
      <c r="K174" s="73" t="s">
        <v>336</v>
      </c>
      <c r="L174" s="69" t="str">
        <f>VLOOKUP("*"&amp;H174&amp;"*",AAeIA!$B$1:$D$45,3,FALSE)</f>
        <v>Disminución_de_residuos_a_tratar</v>
      </c>
      <c r="M174" s="74">
        <v>2</v>
      </c>
      <c r="N174" s="74">
        <v>2</v>
      </c>
      <c r="O174" s="75" t="str">
        <f>VLOOKUP(M174&amp;" - "&amp;N174,'VALORACIÓN '!$C$4:$D$28,2,FALSE)</f>
        <v>Mínimo Aceptable</v>
      </c>
      <c r="P174" s="72" t="s">
        <v>477</v>
      </c>
      <c r="Q174" s="72" t="s">
        <v>533</v>
      </c>
      <c r="R174" s="72" t="s">
        <v>462</v>
      </c>
      <c r="S174" s="72">
        <v>2</v>
      </c>
      <c r="T174" s="75" t="str">
        <f>VLOOKUP(S174&amp;" / "&amp;O174,'VALORACIÓN '!$C$39:$D$63,2,FALSE)</f>
        <v>Admisible</v>
      </c>
      <c r="U174" s="76" t="str">
        <f>VLOOKUP("*"&amp;T174&amp;"*",'VALORACIÓN '!$O$3:$P$7,2,FALSE)</f>
        <v>BAJA</v>
      </c>
      <c r="V174" s="73" t="s">
        <v>340</v>
      </c>
      <c r="W174" s="72" t="s">
        <v>396</v>
      </c>
      <c r="X174" s="72" t="s">
        <v>317</v>
      </c>
    </row>
    <row r="175" spans="1:24" ht="257.25" x14ac:dyDescent="0.3">
      <c r="A175" s="98">
        <v>166</v>
      </c>
      <c r="B175" s="71" t="s">
        <v>493</v>
      </c>
      <c r="C175" s="72" t="s">
        <v>616</v>
      </c>
      <c r="D175" s="73" t="s">
        <v>496</v>
      </c>
      <c r="E175" s="73" t="s">
        <v>498</v>
      </c>
      <c r="F175" s="69" t="s">
        <v>520</v>
      </c>
      <c r="G175" s="70" t="str">
        <f>IF(H175=AAeIA!$B$2,AAeIA!$A$2,IF(H175=AAeIA!$B$3,AAeIA!$A$2,IF(H175=AAeIA!$B$4,AAeIA!$A$2,IF(H175=AAeIA!$B$5,AAeIA!$A$2,IF(H175=AAeIA!$B$6,AAeIA!$A$6,IF(H175=AAeIA!$B$7,AAeIA!$A$2,IF(H175=AAeIA!$B$8,AAeIA!$A$2,IF(H175=AAeIA!$B$9,AAeIA!$A$2,IF(H175=AAeIA!$B$10,AAeIA!$A$10,IF(H175=AAeIA!$B$11,AAeIA!$A$10,IF(H175=AAeIA!$B$12,AAeIA!$A$10,IF(H175=AAeIA!$B$13,AAeIA!$A$10,IF(H175=AAeIA!$B$14,AAeIA!$A$10,IF(H175=AAeIA!$B$15,AAeIA!$A$10,IF(H175=AAeIA!$B$16,AAeIA!$A$10,IF(H175=AAeIA!$B$17,AAeIA!$A$10,IF(H175=AAeIA!$B$18,AAeIA!$A$10,IF(H175=AAeIA!$B$19,AAeIA!$A$10,IF(H175=AAeIA!$B$20,AAeIA!$A$10,IF(H175=AAeIA!$B$21,AAeIA!$A$10,IF(H175=AAeIA!$B$22,AAeIA!$A$10,IF(H175=AAeIA!$B$23,AAeIA!$A$10,IF(H175=AAeIA!$B$24,AAeIA!$A$24,IF(H175=AAeIA!$B$25,AAeIA!$A$24,IF(H175=AAeIA!$B$26,AAeIA!$A$24,IF(H175=AAeIA!$B$27,AAeIA!$A$24,IF(H175=AAeIA!$B$28,AAeIA!$A$24,IF(H175=AAeIA!$B$29,AAeIA!$A$24,IF(H175=AAeIA!$B$30,AAeIA!$A$24,IF(H175=AAeIA!$B$31,AAeIA!$A$31,IF(H175=AAeIA!$B$32,AAeIA!$A$31,IF(H175=AAeIA!$B$33,AAeIA!$A$31,IF(H175=AAeIA!$B$34,AAeIA!$A$31,IF(H175=AAeIA!$B$35,AAeIA!$A$31,IF(H175=AAeIA!$B$36,AAeIA!$A$31,IF(H175=AAeIA!$B$37,AAeIA!$A$31,IF(H175=AAeIA!$B$38,AAeIA!$A$31,IF(H175=AAeIA!$B$39,AAeIA!$A$31,IF(H175=AAeIA!$B$40,AAeIA!$A$40,IF(H175=AAeIA!$B$41,AAeIA!$A$40,IF(H175=AAeIA!$B$42,AAeIA!$A$42,IF(H175=AAeIA!$B$43,AAeIA!$A$43,IF(H175=AAeIA!$B$44,AAeIA!$A$43,IF(H175=AAeIA!$B$45,AAeIA!$A$43,0))))))))))))))))))))))))))))))))))))))))))))</f>
        <v>SUELO</v>
      </c>
      <c r="H175" s="69" t="s">
        <v>64</v>
      </c>
      <c r="I175" s="69" t="str">
        <f>VLOOKUP("*"&amp;H175&amp;"*",AAeIA!$B$1:$D$45,2,FALSE)</f>
        <v>Negativo</v>
      </c>
      <c r="J175" s="72" t="s">
        <v>838</v>
      </c>
      <c r="K175" s="73" t="s">
        <v>336</v>
      </c>
      <c r="L175" s="69" t="str">
        <f>VLOOKUP("*"&amp;H175&amp;"*",AAeIA!$B$1:$D$45,3,FALSE)</f>
        <v>Contaminación_del_Agua_y/o_el_suelo_y/o_el_aire,_Daño_a_las_personas</v>
      </c>
      <c r="M175" s="74">
        <v>3</v>
      </c>
      <c r="N175" s="74">
        <v>3</v>
      </c>
      <c r="O175" s="75" t="str">
        <f>VLOOKUP(M175&amp;" - "&amp;N175,'VALORACIÓN '!$C$4:$D$28,2,FALSE)</f>
        <v>Medio Aceptable</v>
      </c>
      <c r="P175" s="72" t="s">
        <v>378</v>
      </c>
      <c r="Q175" s="72" t="s">
        <v>533</v>
      </c>
      <c r="R175" s="72" t="s">
        <v>381</v>
      </c>
      <c r="S175" s="72">
        <v>1</v>
      </c>
      <c r="T175" s="75" t="str">
        <f>VLOOKUP(S175&amp;" / "&amp;O175,'VALORACIÓN '!$C$39:$D$63,2,FALSE)</f>
        <v>Admisible</v>
      </c>
      <c r="U175" s="76" t="str">
        <f>VLOOKUP("*"&amp;T175&amp;"*",'VALORACIÓN '!$O$3:$P$7,2,FALSE)</f>
        <v>BAJA</v>
      </c>
      <c r="V175" s="73"/>
      <c r="W175" s="72" t="s">
        <v>827</v>
      </c>
      <c r="X175" s="72" t="s">
        <v>317</v>
      </c>
    </row>
    <row r="176" spans="1:24" ht="174.75" x14ac:dyDescent="0.3">
      <c r="A176" s="98">
        <v>167</v>
      </c>
      <c r="B176" s="71" t="s">
        <v>493</v>
      </c>
      <c r="C176" s="72" t="s">
        <v>616</v>
      </c>
      <c r="D176" s="73" t="s">
        <v>496</v>
      </c>
      <c r="E176" s="73" t="s">
        <v>498</v>
      </c>
      <c r="F176" s="69" t="s">
        <v>520</v>
      </c>
      <c r="G176" s="70" t="str">
        <f>IF(H176=AAeIA!$B$2,AAeIA!$A$2,IF(H176=AAeIA!$B$3,AAeIA!$A$2,IF(H176=AAeIA!$B$4,AAeIA!$A$2,IF(H176=AAeIA!$B$5,AAeIA!$A$2,IF(H176=AAeIA!$B$6,AAeIA!$A$6,IF(H176=AAeIA!$B$7,AAeIA!$A$2,IF(H176=AAeIA!$B$8,AAeIA!$A$2,IF(H176=AAeIA!$B$9,AAeIA!$A$2,IF(H176=AAeIA!$B$10,AAeIA!$A$10,IF(H176=AAeIA!$B$11,AAeIA!$A$10,IF(H176=AAeIA!$B$12,AAeIA!$A$10,IF(H176=AAeIA!$B$13,AAeIA!$A$10,IF(H176=AAeIA!$B$14,AAeIA!$A$10,IF(H176=AAeIA!$B$15,AAeIA!$A$10,IF(H176=AAeIA!$B$16,AAeIA!$A$10,IF(H176=AAeIA!$B$17,AAeIA!$A$10,IF(H176=AAeIA!$B$18,AAeIA!$A$10,IF(H176=AAeIA!$B$19,AAeIA!$A$10,IF(H176=AAeIA!$B$20,AAeIA!$A$10,IF(H176=AAeIA!$B$21,AAeIA!$A$10,IF(H176=AAeIA!$B$22,AAeIA!$A$10,IF(H176=AAeIA!$B$23,AAeIA!$A$10,IF(H176=AAeIA!$B$24,AAeIA!$A$24,IF(H176=AAeIA!$B$25,AAeIA!$A$24,IF(H176=AAeIA!$B$26,AAeIA!$A$24,IF(H176=AAeIA!$B$27,AAeIA!$A$24,IF(H176=AAeIA!$B$28,AAeIA!$A$24,IF(H176=AAeIA!$B$29,AAeIA!$A$24,IF(H176=AAeIA!$B$30,AAeIA!$A$24,IF(H176=AAeIA!$B$31,AAeIA!$A$31,IF(H176=AAeIA!$B$32,AAeIA!$A$31,IF(H176=AAeIA!$B$33,AAeIA!$A$31,IF(H176=AAeIA!$B$34,AAeIA!$A$31,IF(H176=AAeIA!$B$35,AAeIA!$A$31,IF(H176=AAeIA!$B$36,AAeIA!$A$31,IF(H176=AAeIA!$B$37,AAeIA!$A$31,IF(H176=AAeIA!$B$38,AAeIA!$A$31,IF(H176=AAeIA!$B$39,AAeIA!$A$31,IF(H176=AAeIA!$B$40,AAeIA!$A$40,IF(H176=AAeIA!$B$41,AAeIA!$A$40,IF(H176=AAeIA!$B$42,AAeIA!$A$42,IF(H176=AAeIA!$B$43,AAeIA!$A$43,IF(H176=AAeIA!$B$44,AAeIA!$A$43,IF(H176=AAeIA!$B$45,AAeIA!$A$43,0))))))))))))))))))))))))))))))))))))))))))))</f>
        <v>USO DE RECURSOS</v>
      </c>
      <c r="H176" s="69" t="s">
        <v>46</v>
      </c>
      <c r="I176" s="69" t="str">
        <f>VLOOKUP("*"&amp;H176&amp;"*",AAeIA!$B$1:$D$45,2,FALSE)</f>
        <v>Negativo</v>
      </c>
      <c r="J176" s="72" t="s">
        <v>746</v>
      </c>
      <c r="K176" s="73" t="s">
        <v>336</v>
      </c>
      <c r="L176" s="69" t="str">
        <f>VLOOKUP("*"&amp;H176&amp;"*",AAeIA!$B$1:$D$45,3,FALSE)</f>
        <v>Agotamiento_de_recursos_naturales</v>
      </c>
      <c r="M176" s="74">
        <v>2</v>
      </c>
      <c r="N176" s="74">
        <v>4</v>
      </c>
      <c r="O176" s="75" t="str">
        <f>VLOOKUP(M176&amp;" - "&amp;N176,'VALORACIÓN '!$C$4:$D$28,2,FALSE)</f>
        <v>Medio Aceptable</v>
      </c>
      <c r="P176" s="72" t="s">
        <v>387</v>
      </c>
      <c r="Q176" s="72" t="s">
        <v>550</v>
      </c>
      <c r="R176" s="72" t="s">
        <v>388</v>
      </c>
      <c r="S176" s="72">
        <v>3</v>
      </c>
      <c r="T176" s="75" t="str">
        <f>VLOOKUP(S176&amp;" / "&amp;O176,'VALORACIÓN '!$C$39:$D$63,2,FALSE)</f>
        <v>Aceptable condicionado</v>
      </c>
      <c r="U176" s="76" t="str">
        <f>VLOOKUP("*"&amp;T176&amp;"*",'VALORACIÓN '!$O$3:$P$7,2,FALSE)</f>
        <v>BAJA</v>
      </c>
      <c r="V176" s="73" t="s">
        <v>340</v>
      </c>
      <c r="W176" s="72" t="s">
        <v>389</v>
      </c>
      <c r="X176" s="72" t="s">
        <v>320</v>
      </c>
    </row>
    <row r="177" spans="1:24" ht="174.75" x14ac:dyDescent="0.3">
      <c r="A177" s="98">
        <v>168</v>
      </c>
      <c r="B177" s="71" t="s">
        <v>493</v>
      </c>
      <c r="C177" s="72" t="s">
        <v>617</v>
      </c>
      <c r="D177" s="73" t="s">
        <v>496</v>
      </c>
      <c r="E177" s="73" t="s">
        <v>498</v>
      </c>
      <c r="F177" s="69" t="s">
        <v>521</v>
      </c>
      <c r="G177" s="70" t="str">
        <f>IF(H177=AAeIA!$B$2,AAeIA!$A$2,IF(H177=AAeIA!$B$3,AAeIA!$A$2,IF(H177=AAeIA!$B$4,AAeIA!$A$2,IF(H177=AAeIA!$B$5,AAeIA!$A$2,IF(H177=AAeIA!$B$6,AAeIA!$A$6,IF(H177=AAeIA!$B$7,AAeIA!$A$2,IF(H177=AAeIA!$B$8,AAeIA!$A$2,IF(H177=AAeIA!$B$9,AAeIA!$A$2,IF(H177=AAeIA!$B$10,AAeIA!$A$10,IF(H177=AAeIA!$B$11,AAeIA!$A$10,IF(H177=AAeIA!$B$12,AAeIA!$A$10,IF(H177=AAeIA!$B$13,AAeIA!$A$10,IF(H177=AAeIA!$B$14,AAeIA!$A$10,IF(H177=AAeIA!$B$15,AAeIA!$A$10,IF(H177=AAeIA!$B$16,AAeIA!$A$10,IF(H177=AAeIA!$B$17,AAeIA!$A$10,IF(H177=AAeIA!$B$18,AAeIA!$A$10,IF(H177=AAeIA!$B$19,AAeIA!$A$10,IF(H177=AAeIA!$B$20,AAeIA!$A$10,IF(H177=AAeIA!$B$21,AAeIA!$A$10,IF(H177=AAeIA!$B$22,AAeIA!$A$10,IF(H177=AAeIA!$B$23,AAeIA!$A$10,IF(H177=AAeIA!$B$24,AAeIA!$A$24,IF(H177=AAeIA!$B$25,AAeIA!$A$24,IF(H177=AAeIA!$B$26,AAeIA!$A$24,IF(H177=AAeIA!$B$27,AAeIA!$A$24,IF(H177=AAeIA!$B$28,AAeIA!$A$24,IF(H177=AAeIA!$B$29,AAeIA!$A$24,IF(H177=AAeIA!$B$30,AAeIA!$A$24,IF(H177=AAeIA!$B$31,AAeIA!$A$31,IF(H177=AAeIA!$B$32,AAeIA!$A$31,IF(H177=AAeIA!$B$33,AAeIA!$A$31,IF(H177=AAeIA!$B$34,AAeIA!$A$31,IF(H177=AAeIA!$B$35,AAeIA!$A$31,IF(H177=AAeIA!$B$36,AAeIA!$A$31,IF(H177=AAeIA!$B$37,AAeIA!$A$31,IF(H177=AAeIA!$B$38,AAeIA!$A$31,IF(H177=AAeIA!$B$39,AAeIA!$A$31,IF(H177=AAeIA!$B$40,AAeIA!$A$40,IF(H177=AAeIA!$B$41,AAeIA!$A$40,IF(H177=AAeIA!$B$42,AAeIA!$A$42,IF(H177=AAeIA!$B$43,AAeIA!$A$43,IF(H177=AAeIA!$B$44,AAeIA!$A$43,IF(H177=AAeIA!$B$45,AAeIA!$A$43,0))))))))))))))))))))))))))))))))))))))))))))</f>
        <v>USO DE RECURSOS</v>
      </c>
      <c r="H177" s="69" t="s">
        <v>46</v>
      </c>
      <c r="I177" s="69" t="str">
        <f>VLOOKUP("*"&amp;H177&amp;"*",AAeIA!$B$1:$D$45,2,FALSE)</f>
        <v>Negativo</v>
      </c>
      <c r="J177" s="72" t="s">
        <v>747</v>
      </c>
      <c r="K177" s="73" t="s">
        <v>336</v>
      </c>
      <c r="L177" s="69" t="str">
        <f>VLOOKUP("*"&amp;H177&amp;"*",AAeIA!$B$1:$D$45,3,FALSE)</f>
        <v>Agotamiento_de_recursos_naturales</v>
      </c>
      <c r="M177" s="74">
        <v>5</v>
      </c>
      <c r="N177" s="74">
        <v>4</v>
      </c>
      <c r="O177" s="75" t="str">
        <f>VLOOKUP(M177&amp;" - "&amp;N177,'VALORACIÓN '!$C$4:$D$28,2,FALSE)</f>
        <v>Muy Alto Inaceptable</v>
      </c>
      <c r="P177" s="72" t="s">
        <v>387</v>
      </c>
      <c r="Q177" s="72" t="s">
        <v>550</v>
      </c>
      <c r="R177" s="72" t="s">
        <v>388</v>
      </c>
      <c r="S177" s="72">
        <v>3</v>
      </c>
      <c r="T177" s="75" t="str">
        <f>VLOOKUP(S177&amp;" / "&amp;O177,'VALORACIÓN '!$C$39:$D$63,2,FALSE)</f>
        <v>Alto no aceptable</v>
      </c>
      <c r="U177" s="76" t="str">
        <f>VLOOKUP("*"&amp;T177&amp;"*",'VALORACIÓN '!$O$3:$P$7,2,FALSE)</f>
        <v xml:space="preserve">MEDIA </v>
      </c>
      <c r="V177" s="73" t="s">
        <v>340</v>
      </c>
      <c r="W177" s="72" t="s">
        <v>389</v>
      </c>
      <c r="X177" s="72" t="s">
        <v>320</v>
      </c>
    </row>
    <row r="178" spans="1:24" ht="174.75" x14ac:dyDescent="0.3">
      <c r="A178" s="98">
        <v>169</v>
      </c>
      <c r="B178" s="71" t="s">
        <v>493</v>
      </c>
      <c r="C178" s="72" t="s">
        <v>617</v>
      </c>
      <c r="D178" s="73" t="s">
        <v>496</v>
      </c>
      <c r="E178" s="73" t="s">
        <v>498</v>
      </c>
      <c r="F178" s="69" t="s">
        <v>521</v>
      </c>
      <c r="G178" s="70" t="str">
        <f>IF(H178=AAeIA!$B$2,AAeIA!$A$2,IF(H178=AAeIA!$B$3,AAeIA!$A$2,IF(H178=AAeIA!$B$4,AAeIA!$A$2,IF(H178=AAeIA!$B$5,AAeIA!$A$2,IF(H178=AAeIA!$B$6,AAeIA!$A$6,IF(H178=AAeIA!$B$7,AAeIA!$A$2,IF(H178=AAeIA!$B$8,AAeIA!$A$2,IF(H178=AAeIA!$B$9,AAeIA!$A$2,IF(H178=AAeIA!$B$10,AAeIA!$A$10,IF(H178=AAeIA!$B$11,AAeIA!$A$10,IF(H178=AAeIA!$B$12,AAeIA!$A$10,IF(H178=AAeIA!$B$13,AAeIA!$A$10,IF(H178=AAeIA!$B$14,AAeIA!$A$10,IF(H178=AAeIA!$B$15,AAeIA!$A$10,IF(H178=AAeIA!$B$16,AAeIA!$A$10,IF(H178=AAeIA!$B$17,AAeIA!$A$10,IF(H178=AAeIA!$B$18,AAeIA!$A$10,IF(H178=AAeIA!$B$19,AAeIA!$A$10,IF(H178=AAeIA!$B$20,AAeIA!$A$10,IF(H178=AAeIA!$B$21,AAeIA!$A$10,IF(H178=AAeIA!$B$22,AAeIA!$A$10,IF(H178=AAeIA!$B$23,AAeIA!$A$10,IF(H178=AAeIA!$B$24,AAeIA!$A$24,IF(H178=AAeIA!$B$25,AAeIA!$A$24,IF(H178=AAeIA!$B$26,AAeIA!$A$24,IF(H178=AAeIA!$B$27,AAeIA!$A$24,IF(H178=AAeIA!$B$28,AAeIA!$A$24,IF(H178=AAeIA!$B$29,AAeIA!$A$24,IF(H178=AAeIA!$B$30,AAeIA!$A$24,IF(H178=AAeIA!$B$31,AAeIA!$A$31,IF(H178=AAeIA!$B$32,AAeIA!$A$31,IF(H178=AAeIA!$B$33,AAeIA!$A$31,IF(H178=AAeIA!$B$34,AAeIA!$A$31,IF(H178=AAeIA!$B$35,AAeIA!$A$31,IF(H178=AAeIA!$B$36,AAeIA!$A$31,IF(H178=AAeIA!$B$37,AAeIA!$A$31,IF(H178=AAeIA!$B$38,AAeIA!$A$31,IF(H178=AAeIA!$B$39,AAeIA!$A$31,IF(H178=AAeIA!$B$40,AAeIA!$A$40,IF(H178=AAeIA!$B$41,AAeIA!$A$40,IF(H178=AAeIA!$B$42,AAeIA!$A$42,IF(H178=AAeIA!$B$43,AAeIA!$A$43,IF(H178=AAeIA!$B$44,AAeIA!$A$43,IF(H178=AAeIA!$B$45,AAeIA!$A$43,0))))))))))))))))))))))))))))))))))))))))))))</f>
        <v>USO DE RECURSOS</v>
      </c>
      <c r="H178" s="69" t="s">
        <v>51</v>
      </c>
      <c r="I178" s="69" t="str">
        <f>VLOOKUP("*"&amp;H178&amp;"*",AAeIA!$B$1:$D$45,2,FALSE)</f>
        <v>Negativo</v>
      </c>
      <c r="J178" s="72" t="s">
        <v>690</v>
      </c>
      <c r="K178" s="73" t="s">
        <v>336</v>
      </c>
      <c r="L178" s="69" t="str">
        <f>VLOOKUP("*"&amp;H178&amp;"*",AAeIA!$B$1:$D$45,3,FALSE)</f>
        <v>Agotamiento_de_recursos_naturales</v>
      </c>
      <c r="M178" s="74">
        <v>2</v>
      </c>
      <c r="N178" s="74">
        <v>3</v>
      </c>
      <c r="O178" s="75" t="str">
        <f>VLOOKUP(M178&amp;" - "&amp;N178,'VALORACIÓN '!$C$4:$D$28,2,FALSE)</f>
        <v>Bajo Aceptable</v>
      </c>
      <c r="P178" s="72" t="s">
        <v>683</v>
      </c>
      <c r="Q178" s="72" t="s">
        <v>566</v>
      </c>
      <c r="R178" s="72" t="s">
        <v>393</v>
      </c>
      <c r="S178" s="72">
        <v>2</v>
      </c>
      <c r="T178" s="75" t="str">
        <f>VLOOKUP(S178&amp;" / "&amp;O178,'VALORACIÓN '!$C$39:$D$63,2,FALSE)</f>
        <v>Admisible</v>
      </c>
      <c r="U178" s="76" t="str">
        <f>VLOOKUP("*"&amp;T178&amp;"*",'VALORACIÓN '!$O$3:$P$7,2,FALSE)</f>
        <v>BAJA</v>
      </c>
      <c r="V178" s="73" t="s">
        <v>340</v>
      </c>
      <c r="W178" s="72" t="s">
        <v>695</v>
      </c>
      <c r="X178" s="72" t="s">
        <v>319</v>
      </c>
    </row>
    <row r="179" spans="1:24" ht="189" customHeight="1" x14ac:dyDescent="0.3">
      <c r="A179" s="98">
        <v>170</v>
      </c>
      <c r="B179" s="71" t="s">
        <v>493</v>
      </c>
      <c r="C179" s="72" t="s">
        <v>617</v>
      </c>
      <c r="D179" s="73" t="s">
        <v>496</v>
      </c>
      <c r="E179" s="73" t="s">
        <v>498</v>
      </c>
      <c r="F179" s="69" t="s">
        <v>521</v>
      </c>
      <c r="G179" s="70" t="str">
        <f>IF(H179=AAeIA!$B$2,AAeIA!$A$2,IF(H179=AAeIA!$B$3,AAeIA!$A$2,IF(H179=AAeIA!$B$4,AAeIA!$A$2,IF(H179=AAeIA!$B$5,AAeIA!$A$2,IF(H179=AAeIA!$B$6,AAeIA!$A$6,IF(H179=AAeIA!$B$7,AAeIA!$A$2,IF(H179=AAeIA!$B$8,AAeIA!$A$2,IF(H179=AAeIA!$B$9,AAeIA!$A$2,IF(H179=AAeIA!$B$10,AAeIA!$A$10,IF(H179=AAeIA!$B$11,AAeIA!$A$10,IF(H179=AAeIA!$B$12,AAeIA!$A$10,IF(H179=AAeIA!$B$13,AAeIA!$A$10,IF(H179=AAeIA!$B$14,AAeIA!$A$10,IF(H179=AAeIA!$B$15,AAeIA!$A$10,IF(H179=AAeIA!$B$16,AAeIA!$A$10,IF(H179=AAeIA!$B$17,AAeIA!$A$10,IF(H179=AAeIA!$B$18,AAeIA!$A$10,IF(H179=AAeIA!$B$19,AAeIA!$A$10,IF(H179=AAeIA!$B$20,AAeIA!$A$10,IF(H179=AAeIA!$B$21,AAeIA!$A$10,IF(H179=AAeIA!$B$22,AAeIA!$A$10,IF(H179=AAeIA!$B$23,AAeIA!$A$10,IF(H179=AAeIA!$B$24,AAeIA!$A$24,IF(H179=AAeIA!$B$25,AAeIA!$A$24,IF(H179=AAeIA!$B$26,AAeIA!$A$24,IF(H179=AAeIA!$B$27,AAeIA!$A$24,IF(H179=AAeIA!$B$28,AAeIA!$A$24,IF(H179=AAeIA!$B$29,AAeIA!$A$24,IF(H179=AAeIA!$B$30,AAeIA!$A$24,IF(H179=AAeIA!$B$31,AAeIA!$A$31,IF(H179=AAeIA!$B$32,AAeIA!$A$31,IF(H179=AAeIA!$B$33,AAeIA!$A$31,IF(H179=AAeIA!$B$34,AAeIA!$A$31,IF(H179=AAeIA!$B$35,AAeIA!$A$31,IF(H179=AAeIA!$B$36,AAeIA!$A$31,IF(H179=AAeIA!$B$37,AAeIA!$A$31,IF(H179=AAeIA!$B$38,AAeIA!$A$31,IF(H179=AAeIA!$B$39,AAeIA!$A$31,IF(H179=AAeIA!$B$40,AAeIA!$A$40,IF(H179=AAeIA!$B$41,AAeIA!$A$40,IF(H179=AAeIA!$B$42,AAeIA!$A$42,IF(H179=AAeIA!$B$43,AAeIA!$A$43,IF(H179=AAeIA!$B$44,AAeIA!$A$43,IF(H179=AAeIA!$B$45,AAeIA!$A$43,0))))))))))))))))))))))))))))))))))))))))))))</f>
        <v>USO DE RECURSOS</v>
      </c>
      <c r="H179" s="69" t="s">
        <v>49</v>
      </c>
      <c r="I179" s="69" t="str">
        <f>VLOOKUP("*"&amp;H179&amp;"*",AAeIA!$B$1:$D$45,2,FALSE)</f>
        <v>Negativo</v>
      </c>
      <c r="J179" s="72" t="s">
        <v>727</v>
      </c>
      <c r="K179" s="73" t="s">
        <v>336</v>
      </c>
      <c r="L179" s="69" t="str">
        <f>VLOOKUP("*"&amp;H179&amp;"*",AAeIA!$B$1:$D$45,3,FALSE)</f>
        <v>Agotamiento_de_recursos_naturales</v>
      </c>
      <c r="M179" s="74">
        <v>4</v>
      </c>
      <c r="N179" s="74">
        <v>3</v>
      </c>
      <c r="O179" s="75" t="str">
        <f>VLOOKUP(M179&amp;" - "&amp;N179,'VALORACIÓN '!$C$4:$D$28,2,FALSE)</f>
        <v>Alto No Aceptable</v>
      </c>
      <c r="P179" s="72"/>
      <c r="Q179" s="72" t="s">
        <v>567</v>
      </c>
      <c r="R179" s="72" t="s">
        <v>374</v>
      </c>
      <c r="S179" s="72">
        <v>2</v>
      </c>
      <c r="T179" s="75" t="str">
        <f>VLOOKUP(S179&amp;" / "&amp;O179,'VALORACIÓN '!$C$39:$D$63,2,FALSE)</f>
        <v>Aceptable condicionado</v>
      </c>
      <c r="U179" s="76" t="str">
        <f>VLOOKUP("*"&amp;T179&amp;"*",'VALORACIÓN '!$O$3:$P$7,2,FALSE)</f>
        <v>BAJA</v>
      </c>
      <c r="V179" s="73" t="s">
        <v>347</v>
      </c>
      <c r="W179" s="72" t="s">
        <v>474</v>
      </c>
      <c r="X179" s="72" t="s">
        <v>318</v>
      </c>
    </row>
    <row r="180" spans="1:24" ht="347.25" x14ac:dyDescent="0.3">
      <c r="A180" s="98">
        <v>171</v>
      </c>
      <c r="B180" s="71" t="s">
        <v>493</v>
      </c>
      <c r="C180" s="72" t="s">
        <v>617</v>
      </c>
      <c r="D180" s="73" t="s">
        <v>496</v>
      </c>
      <c r="E180" s="73" t="s">
        <v>498</v>
      </c>
      <c r="F180" s="69" t="s">
        <v>521</v>
      </c>
      <c r="G180" s="70" t="str">
        <f>IF(H180=AAeIA!$B$2,AAeIA!$A$2,IF(H180=AAeIA!$B$3,AAeIA!$A$2,IF(H180=AAeIA!$B$4,AAeIA!$A$2,IF(H180=AAeIA!$B$5,AAeIA!$A$2,IF(H180=AAeIA!$B$6,AAeIA!$A$6,IF(H180=AAeIA!$B$7,AAeIA!$A$2,IF(H180=AAeIA!$B$8,AAeIA!$A$2,IF(H180=AAeIA!$B$9,AAeIA!$A$2,IF(H180=AAeIA!$B$10,AAeIA!$A$10,IF(H180=AAeIA!$B$11,AAeIA!$A$10,IF(H180=AAeIA!$B$12,AAeIA!$A$10,IF(H180=AAeIA!$B$13,AAeIA!$A$10,IF(H180=AAeIA!$B$14,AAeIA!$A$10,IF(H180=AAeIA!$B$15,AAeIA!$A$10,IF(H180=AAeIA!$B$16,AAeIA!$A$10,IF(H180=AAeIA!$B$17,AAeIA!$A$10,IF(H180=AAeIA!$B$18,AAeIA!$A$10,IF(H180=AAeIA!$B$19,AAeIA!$A$10,IF(H180=AAeIA!$B$20,AAeIA!$A$10,IF(H180=AAeIA!$B$21,AAeIA!$A$10,IF(H180=AAeIA!$B$22,AAeIA!$A$10,IF(H180=AAeIA!$B$23,AAeIA!$A$10,IF(H180=AAeIA!$B$24,AAeIA!$A$24,IF(H180=AAeIA!$B$25,AAeIA!$A$24,IF(H180=AAeIA!$B$26,AAeIA!$A$24,IF(H180=AAeIA!$B$27,AAeIA!$A$24,IF(H180=AAeIA!$B$28,AAeIA!$A$24,IF(H180=AAeIA!$B$29,AAeIA!$A$24,IF(H180=AAeIA!$B$30,AAeIA!$A$24,IF(H180=AAeIA!$B$31,AAeIA!$A$31,IF(H180=AAeIA!$B$32,AAeIA!$A$31,IF(H180=AAeIA!$B$33,AAeIA!$A$31,IF(H180=AAeIA!$B$34,AAeIA!$A$31,IF(H180=AAeIA!$B$35,AAeIA!$A$31,IF(H180=AAeIA!$B$36,AAeIA!$A$31,IF(H180=AAeIA!$B$37,AAeIA!$A$31,IF(H180=AAeIA!$B$38,AAeIA!$A$31,IF(H180=AAeIA!$B$39,AAeIA!$A$31,IF(H180=AAeIA!$B$40,AAeIA!$A$40,IF(H180=AAeIA!$B$41,AAeIA!$A$40,IF(H180=AAeIA!$B$42,AAeIA!$A$42,IF(H180=AAeIA!$B$43,AAeIA!$A$43,IF(H180=AAeIA!$B$44,AAeIA!$A$43,IF(H180=AAeIA!$B$45,AAeIA!$A$43,0))))))))))))))))))))))))))))))))))))))))))))</f>
        <v>USO DE RECURSOS</v>
      </c>
      <c r="H180" s="69" t="s">
        <v>55</v>
      </c>
      <c r="I180" s="69" t="str">
        <f>VLOOKUP("*"&amp;H180&amp;"*",AAeIA!$B$1:$D$45,2,FALSE)</f>
        <v>Negativo</v>
      </c>
      <c r="J180" s="72" t="s">
        <v>715</v>
      </c>
      <c r="K180" s="73" t="s">
        <v>336</v>
      </c>
      <c r="L180" s="69" t="str">
        <f>VLOOKUP("*"&amp;H180&amp;"*",AAeIA!$B$1:$D$45,3,FALSE)</f>
        <v>Afectación_del_suelo,_afectación_del_agua_o_afectación_al_personal</v>
      </c>
      <c r="M180" s="74">
        <v>3</v>
      </c>
      <c r="N180" s="74">
        <v>4</v>
      </c>
      <c r="O180" s="75" t="str">
        <f>VLOOKUP(M180&amp;" - "&amp;N180,'VALORACIÓN '!$C$4:$D$28,2,FALSE)</f>
        <v>Alto No Aceptable</v>
      </c>
      <c r="P180" s="72" t="s">
        <v>704</v>
      </c>
      <c r="Q180" s="72" t="s">
        <v>568</v>
      </c>
      <c r="R180" s="72" t="s">
        <v>699</v>
      </c>
      <c r="S180" s="72">
        <v>2</v>
      </c>
      <c r="T180" s="75" t="str">
        <f>VLOOKUP(S180&amp;" / "&amp;O180,'VALORACIÓN '!$C$39:$D$63,2,FALSE)</f>
        <v>Aceptable condicionado</v>
      </c>
      <c r="U180" s="76" t="str">
        <f>VLOOKUP("*"&amp;T180&amp;"*",'VALORACIÓN '!$O$3:$P$7,2,FALSE)</f>
        <v>BAJA</v>
      </c>
      <c r="V180" s="73" t="s">
        <v>340</v>
      </c>
      <c r="W180" s="72" t="s">
        <v>367</v>
      </c>
      <c r="X180" s="72" t="s">
        <v>342</v>
      </c>
    </row>
    <row r="181" spans="1:24" ht="257.25" x14ac:dyDescent="0.3">
      <c r="A181" s="98">
        <v>172</v>
      </c>
      <c r="B181" s="71" t="s">
        <v>493</v>
      </c>
      <c r="C181" s="72" t="s">
        <v>617</v>
      </c>
      <c r="D181" s="73" t="s">
        <v>496</v>
      </c>
      <c r="E181" s="73" t="s">
        <v>498</v>
      </c>
      <c r="F181" s="69" t="s">
        <v>521</v>
      </c>
      <c r="G181" s="70" t="str">
        <f>IF(H181=AAeIA!$B$2,AAeIA!$A$2,IF(H181=AAeIA!$B$3,AAeIA!$A$2,IF(H181=AAeIA!$B$4,AAeIA!$A$2,IF(H181=AAeIA!$B$5,AAeIA!$A$2,IF(H181=AAeIA!$B$6,AAeIA!$A$6,IF(H181=AAeIA!$B$7,AAeIA!$A$2,IF(H181=AAeIA!$B$8,AAeIA!$A$2,IF(H181=AAeIA!$B$9,AAeIA!$A$2,IF(H181=AAeIA!$B$10,AAeIA!$A$10,IF(H181=AAeIA!$B$11,AAeIA!$A$10,IF(H181=AAeIA!$B$12,AAeIA!$A$10,IF(H181=AAeIA!$B$13,AAeIA!$A$10,IF(H181=AAeIA!$B$14,AAeIA!$A$10,IF(H181=AAeIA!$B$15,AAeIA!$A$10,IF(H181=AAeIA!$B$16,AAeIA!$A$10,IF(H181=AAeIA!$B$17,AAeIA!$A$10,IF(H181=AAeIA!$B$18,AAeIA!$A$10,IF(H181=AAeIA!$B$19,AAeIA!$A$10,IF(H181=AAeIA!$B$20,AAeIA!$A$10,IF(H181=AAeIA!$B$21,AAeIA!$A$10,IF(H181=AAeIA!$B$22,AAeIA!$A$10,IF(H181=AAeIA!$B$23,AAeIA!$A$10,IF(H181=AAeIA!$B$24,AAeIA!$A$24,IF(H181=AAeIA!$B$25,AAeIA!$A$24,IF(H181=AAeIA!$B$26,AAeIA!$A$24,IF(H181=AAeIA!$B$27,AAeIA!$A$24,IF(H181=AAeIA!$B$28,AAeIA!$A$24,IF(H181=AAeIA!$B$29,AAeIA!$A$24,IF(H181=AAeIA!$B$30,AAeIA!$A$24,IF(H181=AAeIA!$B$31,AAeIA!$A$31,IF(H181=AAeIA!$B$32,AAeIA!$A$31,IF(H181=AAeIA!$B$33,AAeIA!$A$31,IF(H181=AAeIA!$B$34,AAeIA!$A$31,IF(H181=AAeIA!$B$35,AAeIA!$A$31,IF(H181=AAeIA!$B$36,AAeIA!$A$31,IF(H181=AAeIA!$B$37,AAeIA!$A$31,IF(H181=AAeIA!$B$38,AAeIA!$A$31,IF(H181=AAeIA!$B$39,AAeIA!$A$31,IF(H181=AAeIA!$B$40,AAeIA!$A$40,IF(H181=AAeIA!$B$41,AAeIA!$A$40,IF(H181=AAeIA!$B$42,AAeIA!$A$42,IF(H181=AAeIA!$B$43,AAeIA!$A$43,IF(H181=AAeIA!$B$44,AAeIA!$A$43,IF(H181=AAeIA!$B$45,AAeIA!$A$43,0))))))))))))))))))))))))))))))))))))))))))))</f>
        <v>SUELO</v>
      </c>
      <c r="H181" s="69" t="s">
        <v>64</v>
      </c>
      <c r="I181" s="69" t="str">
        <f>VLOOKUP("*"&amp;H181&amp;"*",AAeIA!$B$1:$D$45,2,FALSE)</f>
        <v>Negativo</v>
      </c>
      <c r="J181" s="72" t="s">
        <v>839</v>
      </c>
      <c r="K181" s="73" t="s">
        <v>336</v>
      </c>
      <c r="L181" s="69" t="str">
        <f>VLOOKUP("*"&amp;H181&amp;"*",AAeIA!$B$1:$D$45,3,FALSE)</f>
        <v>Contaminación_del_Agua_y/o_el_suelo_y/o_el_aire,_Daño_a_las_personas</v>
      </c>
      <c r="M181" s="74">
        <v>3</v>
      </c>
      <c r="N181" s="74">
        <v>3</v>
      </c>
      <c r="O181" s="75" t="str">
        <f>VLOOKUP(M181&amp;" - "&amp;N181,'VALORACIÓN '!$C$4:$D$28,2,FALSE)</f>
        <v>Medio Aceptable</v>
      </c>
      <c r="P181" s="72" t="s">
        <v>378</v>
      </c>
      <c r="Q181" s="72" t="s">
        <v>569</v>
      </c>
      <c r="R181" s="72" t="s">
        <v>381</v>
      </c>
      <c r="S181" s="72">
        <v>1</v>
      </c>
      <c r="T181" s="75" t="str">
        <f>VLOOKUP(S181&amp;" / "&amp;O181,'VALORACIÓN '!$C$39:$D$63,2,FALSE)</f>
        <v>Admisible</v>
      </c>
      <c r="U181" s="76" t="str">
        <f>VLOOKUP("*"&amp;T181&amp;"*",'VALORACIÓN '!$O$3:$P$7,2,FALSE)</f>
        <v>BAJA</v>
      </c>
      <c r="V181" s="73"/>
      <c r="W181" s="72" t="s">
        <v>827</v>
      </c>
      <c r="X181" s="72" t="s">
        <v>317</v>
      </c>
    </row>
    <row r="182" spans="1:24" ht="283.5" x14ac:dyDescent="0.3">
      <c r="A182" s="98">
        <v>173</v>
      </c>
      <c r="B182" s="71" t="s">
        <v>493</v>
      </c>
      <c r="C182" s="72" t="s">
        <v>617</v>
      </c>
      <c r="D182" s="73" t="s">
        <v>496</v>
      </c>
      <c r="E182" s="73" t="s">
        <v>498</v>
      </c>
      <c r="F182" s="69" t="s">
        <v>521</v>
      </c>
      <c r="G182" s="70" t="s">
        <v>647</v>
      </c>
      <c r="H182" s="69" t="s">
        <v>87</v>
      </c>
      <c r="I182" s="69" t="str">
        <f>VLOOKUP("*"&amp;H182&amp;"*",AAeIA!$B$1:$D$45,2,FALSE)</f>
        <v>Negativo</v>
      </c>
      <c r="J182" s="72" t="s">
        <v>789</v>
      </c>
      <c r="K182" s="73" t="s">
        <v>336</v>
      </c>
      <c r="L182" s="69" t="str">
        <f>VLOOKUP("*"&amp;H182&amp;"*",AAeIA!$B$1:$D$45,3,FALSE)</f>
        <v>Contaminación_de_suelo_y/o_agua</v>
      </c>
      <c r="M182" s="74">
        <v>5</v>
      </c>
      <c r="N182" s="74">
        <v>5</v>
      </c>
      <c r="O182" s="75" t="str">
        <f>VLOOKUP(M182&amp;" - "&amp;N182,'VALORACIÓN '!$C$4:$D$28,2,FALSE)</f>
        <v>Muy Alto Inaceptable</v>
      </c>
      <c r="P182" s="72"/>
      <c r="Q182" s="72" t="s">
        <v>570</v>
      </c>
      <c r="R182" s="72" t="s">
        <v>797</v>
      </c>
      <c r="S182" s="72">
        <v>4</v>
      </c>
      <c r="T182" s="75" t="str">
        <f>VLOOKUP(S182&amp;" / "&amp;O182,'VALORACIÓN '!$C$39:$D$63,2,FALSE)</f>
        <v>Inaceptable</v>
      </c>
      <c r="U182" s="76" t="str">
        <f>VLOOKUP("*"&amp;T182&amp;"*",'VALORACIÓN '!$O$3:$P$7,2,FALSE)</f>
        <v xml:space="preserve">ALTA </v>
      </c>
      <c r="V182" s="73" t="s">
        <v>340</v>
      </c>
      <c r="W182" s="72" t="s">
        <v>487</v>
      </c>
      <c r="X182" s="72" t="s">
        <v>320</v>
      </c>
    </row>
    <row r="183" spans="1:24" ht="228.75" x14ac:dyDescent="0.3">
      <c r="A183" s="98">
        <v>174</v>
      </c>
      <c r="B183" s="71" t="s">
        <v>491</v>
      </c>
      <c r="C183" s="72" t="s">
        <v>617</v>
      </c>
      <c r="D183" s="73" t="s">
        <v>496</v>
      </c>
      <c r="E183" s="73" t="s">
        <v>498</v>
      </c>
      <c r="F183" s="69" t="s">
        <v>521</v>
      </c>
      <c r="G183" s="70" t="str">
        <f>IF(H183=AAeIA!$B$2,AAeIA!$A$2,IF(H183=AAeIA!$B$3,AAeIA!$A$2,IF(H183=AAeIA!$B$4,AAeIA!$A$2,IF(H183=AAeIA!$B$5,AAeIA!$A$2,IF(H183=AAeIA!$B$6,AAeIA!$A$6,IF(H183=AAeIA!$B$7,AAeIA!$A$2,IF(H183=AAeIA!$B$8,AAeIA!$A$2,IF(H183=AAeIA!$B$9,AAeIA!$A$2,IF(H183=AAeIA!$B$10,AAeIA!$A$10,IF(H183=AAeIA!$B$11,AAeIA!$A$10,IF(H183=AAeIA!$B$12,AAeIA!$A$10,IF(H183=AAeIA!$B$13,AAeIA!$A$10,IF(H183=AAeIA!$B$14,AAeIA!$A$10,IF(H183=AAeIA!$B$15,AAeIA!$A$10,IF(H183=AAeIA!$B$16,AAeIA!$A$10,IF(H183=AAeIA!$B$17,AAeIA!$A$10,IF(H183=AAeIA!$B$18,AAeIA!$A$10,IF(H183=AAeIA!$B$19,AAeIA!$A$10,IF(H183=AAeIA!$B$20,AAeIA!$A$10,IF(H183=AAeIA!$B$21,AAeIA!$A$10,IF(H183=AAeIA!$B$22,AAeIA!$A$10,IF(H183=AAeIA!$B$23,AAeIA!$A$10,IF(H183=AAeIA!$B$24,AAeIA!$A$24,IF(H183=AAeIA!$B$25,AAeIA!$A$24,IF(H183=AAeIA!$B$26,AAeIA!$A$24,IF(H183=AAeIA!$B$27,AAeIA!$A$24,IF(H183=AAeIA!$B$28,AAeIA!$A$24,IF(H183=AAeIA!$B$29,AAeIA!$A$24,IF(H183=AAeIA!$B$30,AAeIA!$A$24,IF(H183=AAeIA!$B$31,AAeIA!$A$31,IF(H183=AAeIA!$B$32,AAeIA!$A$31,IF(H183=AAeIA!$B$33,AAeIA!$A$31,IF(H183=AAeIA!$B$34,AAeIA!$A$31,IF(H183=AAeIA!$B$35,AAeIA!$A$31,IF(H183=AAeIA!$B$36,AAeIA!$A$31,IF(H183=AAeIA!$B$37,AAeIA!$A$31,IF(H183=AAeIA!$B$38,AAeIA!$A$31,IF(H183=AAeIA!$B$39,AAeIA!$A$31,IF(H183=AAeIA!$B$40,AAeIA!$A$40,IF(H183=AAeIA!$B$41,AAeIA!$A$40,IF(H183=AAeIA!$B$42,AAeIA!$A$42,IF(H183=AAeIA!$B$43,AAeIA!$A$43,IF(H183=AAeIA!$B$44,AAeIA!$A$43,IF(H183=AAeIA!$B$45,AAeIA!$A$43,0))))))))))))))))))))))))))))))))))))))))))))</f>
        <v>SUELO</v>
      </c>
      <c r="H183" s="69" t="s">
        <v>66</v>
      </c>
      <c r="I183" s="69" t="str">
        <f>VLOOKUP("*"&amp;H183&amp;"*",AAeIA!$B$1:$D$45,2,FALSE)</f>
        <v>Negativo</v>
      </c>
      <c r="J183" s="72" t="s">
        <v>811</v>
      </c>
      <c r="K183" s="73" t="s">
        <v>336</v>
      </c>
      <c r="L183" s="69" t="str">
        <f>VLOOKUP("*"&amp;H183&amp;"*",AAeIA!$B$1:$D$45,3,FALSE)</f>
        <v>Contaminación_del_suelo</v>
      </c>
      <c r="M183" s="74">
        <v>4</v>
      </c>
      <c r="N183" s="74">
        <v>3</v>
      </c>
      <c r="O183" s="75" t="str">
        <f>VLOOKUP(M183&amp;" - "&amp;N183,'VALORACIÓN '!$C$4:$D$28,2,FALSE)</f>
        <v>Alto No Aceptable</v>
      </c>
      <c r="P183" s="72" t="s">
        <v>769</v>
      </c>
      <c r="Q183" s="72" t="s">
        <v>571</v>
      </c>
      <c r="R183" s="72" t="s">
        <v>423</v>
      </c>
      <c r="S183" s="72">
        <v>2</v>
      </c>
      <c r="T183" s="75" t="str">
        <f>VLOOKUP(S183&amp;" / "&amp;O183,'VALORACIÓN '!$C$39:$D$63,2,FALSE)</f>
        <v>Aceptable condicionado</v>
      </c>
      <c r="U183" s="76" t="str">
        <f>VLOOKUP("*"&amp;T183&amp;"*",'VALORACIÓN '!$O$3:$P$7,2,FALSE)</f>
        <v>BAJA</v>
      </c>
      <c r="V183" s="73" t="s">
        <v>340</v>
      </c>
      <c r="W183" s="72" t="s">
        <v>818</v>
      </c>
      <c r="X183" s="72" t="s">
        <v>317</v>
      </c>
    </row>
    <row r="184" spans="1:24" ht="261.75" x14ac:dyDescent="0.3">
      <c r="A184" s="98">
        <v>175</v>
      </c>
      <c r="B184" s="71" t="s">
        <v>491</v>
      </c>
      <c r="C184" s="72" t="s">
        <v>617</v>
      </c>
      <c r="D184" s="73" t="s">
        <v>496</v>
      </c>
      <c r="E184" s="73" t="s">
        <v>498</v>
      </c>
      <c r="F184" s="69" t="s">
        <v>521</v>
      </c>
      <c r="G184" s="70" t="str">
        <f>IF(H184=AAeIA!$B$2,AAeIA!$A$2,IF(H184=AAeIA!$B$3,AAeIA!$A$2,IF(H184=AAeIA!$B$4,AAeIA!$A$2,IF(H184=AAeIA!$B$5,AAeIA!$A$2,IF(H184=AAeIA!$B$6,AAeIA!$A$6,IF(H184=AAeIA!$B$7,AAeIA!$A$2,IF(H184=AAeIA!$B$8,AAeIA!$A$2,IF(H184=AAeIA!$B$9,AAeIA!$A$2,IF(H184=AAeIA!$B$10,AAeIA!$A$10,IF(H184=AAeIA!$B$11,AAeIA!$A$10,IF(H184=AAeIA!$B$12,AAeIA!$A$10,IF(H184=AAeIA!$B$13,AAeIA!$A$10,IF(H184=AAeIA!$B$14,AAeIA!$A$10,IF(H184=AAeIA!$B$15,AAeIA!$A$10,IF(H184=AAeIA!$B$16,AAeIA!$A$10,IF(H184=AAeIA!$B$17,AAeIA!$A$10,IF(H184=AAeIA!$B$18,AAeIA!$A$10,IF(H184=AAeIA!$B$19,AAeIA!$A$10,IF(H184=AAeIA!$B$20,AAeIA!$A$10,IF(H184=AAeIA!$B$21,AAeIA!$A$10,IF(H184=AAeIA!$B$22,AAeIA!$A$10,IF(H184=AAeIA!$B$23,AAeIA!$A$10,IF(H184=AAeIA!$B$24,AAeIA!$A$24,IF(H184=AAeIA!$B$25,AAeIA!$A$24,IF(H184=AAeIA!$B$26,AAeIA!$A$24,IF(H184=AAeIA!$B$27,AAeIA!$A$24,IF(H184=AAeIA!$B$28,AAeIA!$A$24,IF(H184=AAeIA!$B$29,AAeIA!$A$24,IF(H184=AAeIA!$B$30,AAeIA!$A$24,IF(H184=AAeIA!$B$31,AAeIA!$A$31,IF(H184=AAeIA!$B$32,AAeIA!$A$31,IF(H184=AAeIA!$B$33,AAeIA!$A$31,IF(H184=AAeIA!$B$34,AAeIA!$A$31,IF(H184=AAeIA!$B$35,AAeIA!$A$31,IF(H184=AAeIA!$B$36,AAeIA!$A$31,IF(H184=AAeIA!$B$37,AAeIA!$A$31,IF(H184=AAeIA!$B$38,AAeIA!$A$31,IF(H184=AAeIA!$B$39,AAeIA!$A$31,IF(H184=AAeIA!$B$40,AAeIA!$A$40,IF(H184=AAeIA!$B$41,AAeIA!$A$40,IF(H184=AAeIA!$B$42,AAeIA!$A$42,IF(H184=AAeIA!$B$43,AAeIA!$A$43,IF(H184=AAeIA!$B$44,AAeIA!$A$43,IF(H184=AAeIA!$B$45,AAeIA!$A$43,0))))))))))))))))))))))))))))))))))))))))))))</f>
        <v>SUELO</v>
      </c>
      <c r="H184" s="69" t="s">
        <v>66</v>
      </c>
      <c r="I184" s="69" t="str">
        <f>VLOOKUP("*"&amp;H184&amp;"*",AAeIA!$B$1:$D$45,2,FALSE)</f>
        <v>Negativo</v>
      </c>
      <c r="J184" s="72" t="s">
        <v>812</v>
      </c>
      <c r="K184" s="73" t="s">
        <v>336</v>
      </c>
      <c r="L184" s="69" t="str">
        <f>VLOOKUP("*"&amp;H184&amp;"*",AAeIA!$B$1:$D$45,3,FALSE)</f>
        <v>Contaminación_del_suelo</v>
      </c>
      <c r="M184" s="74">
        <v>4</v>
      </c>
      <c r="N184" s="74">
        <v>3</v>
      </c>
      <c r="O184" s="75" t="str">
        <f>VLOOKUP(M184&amp;" - "&amp;N184,'VALORACIÓN '!$C$4:$D$28,2,FALSE)</f>
        <v>Alto No Aceptable</v>
      </c>
      <c r="P184" s="72" t="s">
        <v>769</v>
      </c>
      <c r="Q184" s="72" t="s">
        <v>572</v>
      </c>
      <c r="R184" s="72" t="s">
        <v>423</v>
      </c>
      <c r="S184" s="72">
        <v>2</v>
      </c>
      <c r="T184" s="75" t="str">
        <f>VLOOKUP(S184&amp;" / "&amp;O184,'VALORACIÓN '!$C$39:$D$63,2,FALSE)</f>
        <v>Aceptable condicionado</v>
      </c>
      <c r="U184" s="76" t="str">
        <f>VLOOKUP("*"&amp;T184&amp;"*",'VALORACIÓN '!$O$3:$P$7,2,FALSE)</f>
        <v>BAJA</v>
      </c>
      <c r="V184" s="73" t="s">
        <v>340</v>
      </c>
      <c r="W184" s="72" t="s">
        <v>818</v>
      </c>
      <c r="X184" s="72" t="s">
        <v>317</v>
      </c>
    </row>
    <row r="185" spans="1:24" ht="174.75" x14ac:dyDescent="0.3">
      <c r="A185" s="98">
        <v>176</v>
      </c>
      <c r="B185" s="71" t="s">
        <v>493</v>
      </c>
      <c r="C185" s="72" t="s">
        <v>618</v>
      </c>
      <c r="D185" s="73" t="s">
        <v>496</v>
      </c>
      <c r="E185" s="73" t="s">
        <v>498</v>
      </c>
      <c r="F185" s="69" t="s">
        <v>522</v>
      </c>
      <c r="G185" s="70" t="str">
        <f>IF(H185=AAeIA!$B$2,AAeIA!$A$2,IF(H185=AAeIA!$B$3,AAeIA!$A$2,IF(H185=AAeIA!$B$4,AAeIA!$A$2,IF(H185=AAeIA!$B$5,AAeIA!$A$2,IF(H185=AAeIA!$B$6,AAeIA!$A$6,IF(H185=AAeIA!$B$7,AAeIA!$A$2,IF(H185=AAeIA!$B$8,AAeIA!$A$2,IF(H185=AAeIA!$B$9,AAeIA!$A$2,IF(H185=AAeIA!$B$10,AAeIA!$A$10,IF(H185=AAeIA!$B$11,AAeIA!$A$10,IF(H185=AAeIA!$B$12,AAeIA!$A$10,IF(H185=AAeIA!$B$13,AAeIA!$A$10,IF(H185=AAeIA!$B$14,AAeIA!$A$10,IF(H185=AAeIA!$B$15,AAeIA!$A$10,IF(H185=AAeIA!$B$16,AAeIA!$A$10,IF(H185=AAeIA!$B$17,AAeIA!$A$10,IF(H185=AAeIA!$B$18,AAeIA!$A$10,IF(H185=AAeIA!$B$19,AAeIA!$A$10,IF(H185=AAeIA!$B$20,AAeIA!$A$10,IF(H185=AAeIA!$B$21,AAeIA!$A$10,IF(H185=AAeIA!$B$22,AAeIA!$A$10,IF(H185=AAeIA!$B$23,AAeIA!$A$10,IF(H185=AAeIA!$B$24,AAeIA!$A$24,IF(H185=AAeIA!$B$25,AAeIA!$A$24,IF(H185=AAeIA!$B$26,AAeIA!$A$24,IF(H185=AAeIA!$B$27,AAeIA!$A$24,IF(H185=AAeIA!$B$28,AAeIA!$A$24,IF(H185=AAeIA!$B$29,AAeIA!$A$24,IF(H185=AAeIA!$B$30,AAeIA!$A$24,IF(H185=AAeIA!$B$31,AAeIA!$A$31,IF(H185=AAeIA!$B$32,AAeIA!$A$31,IF(H185=AAeIA!$B$33,AAeIA!$A$31,IF(H185=AAeIA!$B$34,AAeIA!$A$31,IF(H185=AAeIA!$B$35,AAeIA!$A$31,IF(H185=AAeIA!$B$36,AAeIA!$A$31,IF(H185=AAeIA!$B$37,AAeIA!$A$31,IF(H185=AAeIA!$B$38,AAeIA!$A$31,IF(H185=AAeIA!$B$39,AAeIA!$A$31,IF(H185=AAeIA!$B$40,AAeIA!$A$40,IF(H185=AAeIA!$B$41,AAeIA!$A$40,IF(H185=AAeIA!$B$42,AAeIA!$A$42,IF(H185=AAeIA!$B$43,AAeIA!$A$43,IF(H185=AAeIA!$B$44,AAeIA!$A$43,IF(H185=AAeIA!$B$45,AAeIA!$A$43,0))))))))))))))))))))))))))))))))))))))))))))</f>
        <v>USO DE RECURSOS</v>
      </c>
      <c r="H185" s="69" t="s">
        <v>55</v>
      </c>
      <c r="I185" s="69" t="str">
        <f>VLOOKUP("*"&amp;H185&amp;"*",AAeIA!$B$1:$D$45,2,FALSE)</f>
        <v>Negativo</v>
      </c>
      <c r="J185" s="72" t="s">
        <v>711</v>
      </c>
      <c r="K185" s="73" t="s">
        <v>529</v>
      </c>
      <c r="L185" s="69" t="str">
        <f>VLOOKUP("*"&amp;H185&amp;"*",AAeIA!$B$1:$D$45,3,FALSE)</f>
        <v>Afectación_del_suelo,_afectación_del_agua_o_afectación_al_personal</v>
      </c>
      <c r="M185" s="74">
        <v>3</v>
      </c>
      <c r="N185" s="74">
        <v>4</v>
      </c>
      <c r="O185" s="75" t="str">
        <f>VLOOKUP(M185&amp;" - "&amp;N185,'VALORACIÓN '!$C$4:$D$28,2,FALSE)</f>
        <v>Alto No Aceptable</v>
      </c>
      <c r="P185" s="72" t="s">
        <v>705</v>
      </c>
      <c r="Q185" s="72" t="s">
        <v>573</v>
      </c>
      <c r="R185" s="72" t="s">
        <v>699</v>
      </c>
      <c r="S185" s="72">
        <v>2</v>
      </c>
      <c r="T185" s="75" t="str">
        <f>VLOOKUP(S185&amp;" / "&amp;O185,'VALORACIÓN '!$C$39:$D$63,2,FALSE)</f>
        <v>Aceptable condicionado</v>
      </c>
      <c r="U185" s="76" t="str">
        <f>VLOOKUP("*"&amp;T185&amp;"*",'VALORACIÓN '!$O$3:$P$7,2,FALSE)</f>
        <v>BAJA</v>
      </c>
      <c r="V185" s="73" t="s">
        <v>340</v>
      </c>
      <c r="W185" s="72" t="s">
        <v>367</v>
      </c>
      <c r="X185" s="72" t="s">
        <v>342</v>
      </c>
    </row>
    <row r="186" spans="1:24" ht="158.25" x14ac:dyDescent="0.3">
      <c r="A186" s="98">
        <v>177</v>
      </c>
      <c r="B186" s="71" t="s">
        <v>493</v>
      </c>
      <c r="C186" s="72" t="s">
        <v>618</v>
      </c>
      <c r="D186" s="73" t="s">
        <v>496</v>
      </c>
      <c r="E186" s="73" t="s">
        <v>498</v>
      </c>
      <c r="F186" s="69" t="s">
        <v>522</v>
      </c>
      <c r="G186" s="70" t="str">
        <f>IF(H186=AAeIA!$B$2,AAeIA!$A$2,IF(H186=AAeIA!$B$3,AAeIA!$A$2,IF(H186=AAeIA!$B$4,AAeIA!$A$2,IF(H186=AAeIA!$B$5,AAeIA!$A$2,IF(H186=AAeIA!$B$6,AAeIA!$A$6,IF(H186=AAeIA!$B$7,AAeIA!$A$2,IF(H186=AAeIA!$B$8,AAeIA!$A$2,IF(H186=AAeIA!$B$9,AAeIA!$A$2,IF(H186=AAeIA!$B$10,AAeIA!$A$10,IF(H186=AAeIA!$B$11,AAeIA!$A$10,IF(H186=AAeIA!$B$12,AAeIA!$A$10,IF(H186=AAeIA!$B$13,AAeIA!$A$10,IF(H186=AAeIA!$B$14,AAeIA!$A$10,IF(H186=AAeIA!$B$15,AAeIA!$A$10,IF(H186=AAeIA!$B$16,AAeIA!$A$10,IF(H186=AAeIA!$B$17,AAeIA!$A$10,IF(H186=AAeIA!$B$18,AAeIA!$A$10,IF(H186=AAeIA!$B$19,AAeIA!$A$10,IF(H186=AAeIA!$B$20,AAeIA!$A$10,IF(H186=AAeIA!$B$21,AAeIA!$A$10,IF(H186=AAeIA!$B$22,AAeIA!$A$10,IF(H186=AAeIA!$B$23,AAeIA!$A$10,IF(H186=AAeIA!$B$24,AAeIA!$A$24,IF(H186=AAeIA!$B$25,AAeIA!$A$24,IF(H186=AAeIA!$B$26,AAeIA!$A$24,IF(H186=AAeIA!$B$27,AAeIA!$A$24,IF(H186=AAeIA!$B$28,AAeIA!$A$24,IF(H186=AAeIA!$B$29,AAeIA!$A$24,IF(H186=AAeIA!$B$30,AAeIA!$A$24,IF(H186=AAeIA!$B$31,AAeIA!$A$31,IF(H186=AAeIA!$B$32,AAeIA!$A$31,IF(H186=AAeIA!$B$33,AAeIA!$A$31,IF(H186=AAeIA!$B$34,AAeIA!$A$31,IF(H186=AAeIA!$B$35,AAeIA!$A$31,IF(H186=AAeIA!$B$36,AAeIA!$A$31,IF(H186=AAeIA!$B$37,AAeIA!$A$31,IF(H186=AAeIA!$B$38,AAeIA!$A$31,IF(H186=AAeIA!$B$39,AAeIA!$A$31,IF(H186=AAeIA!$B$40,AAeIA!$A$40,IF(H186=AAeIA!$B$41,AAeIA!$A$40,IF(H186=AAeIA!$B$42,AAeIA!$A$42,IF(H186=AAeIA!$B$43,AAeIA!$A$43,IF(H186=AAeIA!$B$44,AAeIA!$A$43,IF(H186=AAeIA!$B$45,AAeIA!$A$43,0))))))))))))))))))))))))))))))))))))))))))))</f>
        <v>USO DE RECURSOS</v>
      </c>
      <c r="H186" s="69" t="s">
        <v>46</v>
      </c>
      <c r="I186" s="69" t="str">
        <f>VLOOKUP("*"&amp;H186&amp;"*",AAeIA!$B$1:$D$45,2,FALSE)</f>
        <v>Negativo</v>
      </c>
      <c r="J186" s="72" t="s">
        <v>748</v>
      </c>
      <c r="K186" s="73" t="s">
        <v>529</v>
      </c>
      <c r="L186" s="69" t="str">
        <f>VLOOKUP("*"&amp;H186&amp;"*",AAeIA!$B$1:$D$45,3,FALSE)</f>
        <v>Agotamiento_de_recursos_naturales</v>
      </c>
      <c r="M186" s="74">
        <v>3</v>
      </c>
      <c r="N186" s="74">
        <v>4</v>
      </c>
      <c r="O186" s="75" t="str">
        <f>VLOOKUP(M186&amp;" - "&amp;N186,'VALORACIÓN '!$C$4:$D$28,2,FALSE)</f>
        <v>Alto No Aceptable</v>
      </c>
      <c r="P186" s="72" t="s">
        <v>387</v>
      </c>
      <c r="Q186" s="72" t="s">
        <v>575</v>
      </c>
      <c r="R186" s="72" t="s">
        <v>388</v>
      </c>
      <c r="S186" s="72">
        <v>2</v>
      </c>
      <c r="T186" s="75" t="str">
        <f>VLOOKUP(S186&amp;" / "&amp;O186,'VALORACIÓN '!$C$39:$D$63,2,FALSE)</f>
        <v>Aceptable condicionado</v>
      </c>
      <c r="U186" s="76" t="str">
        <f>VLOOKUP("*"&amp;T186&amp;"*",'VALORACIÓN '!$O$3:$P$7,2,FALSE)</f>
        <v>BAJA</v>
      </c>
      <c r="V186" s="73" t="s">
        <v>340</v>
      </c>
      <c r="W186" s="72" t="s">
        <v>389</v>
      </c>
      <c r="X186" s="72" t="s">
        <v>320</v>
      </c>
    </row>
    <row r="187" spans="1:24" ht="234.75" x14ac:dyDescent="0.3">
      <c r="A187" s="98">
        <v>178</v>
      </c>
      <c r="B187" s="71" t="s">
        <v>492</v>
      </c>
      <c r="C187" s="72" t="s">
        <v>618</v>
      </c>
      <c r="D187" s="73" t="s">
        <v>495</v>
      </c>
      <c r="E187" s="73" t="s">
        <v>498</v>
      </c>
      <c r="F187" s="69" t="s">
        <v>523</v>
      </c>
      <c r="G187" s="70" t="str">
        <f>IF(H187=AAeIA!$B$2,AAeIA!$A$2,IF(H187=AAeIA!$B$3,AAeIA!$A$2,IF(H187=AAeIA!$B$4,AAeIA!$A$2,IF(H187=AAeIA!$B$5,AAeIA!$A$2,IF(H187=AAeIA!$B$6,AAeIA!$A$6,IF(H187=AAeIA!$B$7,AAeIA!$A$2,IF(H187=AAeIA!$B$8,AAeIA!$A$2,IF(H187=AAeIA!$B$9,AAeIA!$A$2,IF(H187=AAeIA!$B$10,AAeIA!$A$10,IF(H187=AAeIA!$B$11,AAeIA!$A$10,IF(H187=AAeIA!$B$12,AAeIA!$A$10,IF(H187=AAeIA!$B$13,AAeIA!$A$10,IF(H187=AAeIA!$B$14,AAeIA!$A$10,IF(H187=AAeIA!$B$15,AAeIA!$A$10,IF(H187=AAeIA!$B$16,AAeIA!$A$10,IF(H187=AAeIA!$B$17,AAeIA!$A$10,IF(H187=AAeIA!$B$18,AAeIA!$A$10,IF(H187=AAeIA!$B$19,AAeIA!$A$10,IF(H187=AAeIA!$B$20,AAeIA!$A$10,IF(H187=AAeIA!$B$21,AAeIA!$A$10,IF(H187=AAeIA!$B$22,AAeIA!$A$10,IF(H187=AAeIA!$B$23,AAeIA!$A$10,IF(H187=AAeIA!$B$24,AAeIA!$A$24,IF(H187=AAeIA!$B$25,AAeIA!$A$24,IF(H187=AAeIA!$B$26,AAeIA!$A$24,IF(H187=AAeIA!$B$27,AAeIA!$A$24,IF(H187=AAeIA!$B$28,AAeIA!$A$24,IF(H187=AAeIA!$B$29,AAeIA!$A$24,IF(H187=AAeIA!$B$30,AAeIA!$A$24,IF(H187=AAeIA!$B$31,AAeIA!$A$31,IF(H187=AAeIA!$B$32,AAeIA!$A$31,IF(H187=AAeIA!$B$33,AAeIA!$A$31,IF(H187=AAeIA!$B$34,AAeIA!$A$31,IF(H187=AAeIA!$B$35,AAeIA!$A$31,IF(H187=AAeIA!$B$36,AAeIA!$A$31,IF(H187=AAeIA!$B$37,AAeIA!$A$31,IF(H187=AAeIA!$B$38,AAeIA!$A$31,IF(H187=AAeIA!$B$39,AAeIA!$A$31,IF(H187=AAeIA!$B$40,AAeIA!$A$40,IF(H187=AAeIA!$B$41,AAeIA!$A$40,IF(H187=AAeIA!$B$42,AAeIA!$A$42,IF(H187=AAeIA!$B$43,AAeIA!$A$43,IF(H187=AAeIA!$B$44,AAeIA!$A$43,IF(H187=AAeIA!$B$45,AAeIA!$A$43,0))))))))))))))))))))))))))))))))))))))))))))</f>
        <v>SUELO</v>
      </c>
      <c r="H187" s="69" t="s">
        <v>66</v>
      </c>
      <c r="I187" s="69" t="str">
        <f>VLOOKUP("*"&amp;H187&amp;"*",AAeIA!$B$1:$D$45,2,FALSE)</f>
        <v>Negativo</v>
      </c>
      <c r="J187" s="72" t="s">
        <v>813</v>
      </c>
      <c r="K187" s="73" t="s">
        <v>529</v>
      </c>
      <c r="L187" s="69" t="str">
        <f>VLOOKUP("*"&amp;H187&amp;"*",AAeIA!$B$1:$D$45,3,FALSE)</f>
        <v>Contaminación_del_suelo</v>
      </c>
      <c r="M187" s="74">
        <v>3</v>
      </c>
      <c r="N187" s="74">
        <v>3</v>
      </c>
      <c r="O187" s="75" t="str">
        <f>VLOOKUP(M187&amp;" - "&amp;N187,'VALORACIÓN '!$C$4:$D$28,2,FALSE)</f>
        <v>Medio Aceptable</v>
      </c>
      <c r="P187" s="72" t="s">
        <v>769</v>
      </c>
      <c r="Q187" s="72" t="s">
        <v>540</v>
      </c>
      <c r="R187" s="72" t="s">
        <v>423</v>
      </c>
      <c r="S187" s="72">
        <v>3</v>
      </c>
      <c r="T187" s="75" t="str">
        <f>VLOOKUP(S187&amp;" / "&amp;O187,'VALORACIÓN '!$C$39:$D$63,2,FALSE)</f>
        <v>Aceptable condicionado</v>
      </c>
      <c r="U187" s="76" t="str">
        <f>VLOOKUP("*"&amp;T187&amp;"*",'VALORACIÓN '!$O$3:$P$7,2,FALSE)</f>
        <v>BAJA</v>
      </c>
      <c r="V187" s="73" t="s">
        <v>340</v>
      </c>
      <c r="W187" s="72" t="s">
        <v>818</v>
      </c>
      <c r="X187" s="72" t="s">
        <v>317</v>
      </c>
    </row>
    <row r="188" spans="1:24" ht="231.75" x14ac:dyDescent="0.3">
      <c r="A188" s="98">
        <v>179</v>
      </c>
      <c r="B188" s="71" t="s">
        <v>492</v>
      </c>
      <c r="C188" s="72" t="s">
        <v>618</v>
      </c>
      <c r="D188" s="73" t="s">
        <v>495</v>
      </c>
      <c r="E188" s="73" t="s">
        <v>498</v>
      </c>
      <c r="F188" s="69" t="s">
        <v>523</v>
      </c>
      <c r="G188" s="70" t="s">
        <v>647</v>
      </c>
      <c r="H188" s="69" t="s">
        <v>87</v>
      </c>
      <c r="I188" s="69" t="str">
        <f>VLOOKUP("*"&amp;H188&amp;"*",AAeIA!$B$1:$D$45,2,FALSE)</f>
        <v>Negativo</v>
      </c>
      <c r="J188" s="72" t="s">
        <v>790</v>
      </c>
      <c r="K188" s="73" t="s">
        <v>529</v>
      </c>
      <c r="L188" s="69" t="str">
        <f>VLOOKUP("*"&amp;H188&amp;"*",AAeIA!$B$1:$D$45,3,FALSE)</f>
        <v>Contaminación_de_suelo_y/o_agua</v>
      </c>
      <c r="M188" s="74">
        <v>3</v>
      </c>
      <c r="N188" s="74">
        <v>3</v>
      </c>
      <c r="O188" s="75" t="str">
        <f>VLOOKUP(M188&amp;" - "&amp;N188,'VALORACIÓN '!$C$4:$D$28,2,FALSE)</f>
        <v>Medio Aceptable</v>
      </c>
      <c r="P188" s="72"/>
      <c r="Q188" s="72" t="s">
        <v>574</v>
      </c>
      <c r="R188" s="72" t="s">
        <v>797</v>
      </c>
      <c r="S188" s="72">
        <v>3</v>
      </c>
      <c r="T188" s="75" t="str">
        <f>VLOOKUP(S188&amp;" / "&amp;O188,'VALORACIÓN '!$C$39:$D$63,2,FALSE)</f>
        <v>Aceptable condicionado</v>
      </c>
      <c r="U188" s="76" t="str">
        <f>VLOOKUP("*"&amp;T188&amp;"*",'VALORACIÓN '!$O$3:$P$7,2,FALSE)</f>
        <v>BAJA</v>
      </c>
      <c r="V188" s="73" t="s">
        <v>340</v>
      </c>
      <c r="W188" s="72" t="s">
        <v>487</v>
      </c>
      <c r="X188" s="72" t="s">
        <v>320</v>
      </c>
    </row>
    <row r="189" spans="1:24" ht="174.75" x14ac:dyDescent="0.3">
      <c r="A189" s="98">
        <v>180</v>
      </c>
      <c r="B189" s="71" t="s">
        <v>493</v>
      </c>
      <c r="C189" s="72" t="s">
        <v>619</v>
      </c>
      <c r="D189" s="73" t="s">
        <v>495</v>
      </c>
      <c r="E189" s="73" t="s">
        <v>498</v>
      </c>
      <c r="F189" s="69" t="s">
        <v>524</v>
      </c>
      <c r="G189" s="70" t="str">
        <f>IF(H189=AAeIA!$B$2,AAeIA!$A$2,IF(H189=AAeIA!$B$3,AAeIA!$A$2,IF(H189=AAeIA!$B$4,AAeIA!$A$2,IF(H189=AAeIA!$B$5,AAeIA!$A$2,IF(H189=AAeIA!$B$6,AAeIA!$A$6,IF(H189=AAeIA!$B$7,AAeIA!$A$2,IF(H189=AAeIA!$B$8,AAeIA!$A$2,IF(H189=AAeIA!$B$9,AAeIA!$A$2,IF(H189=AAeIA!$B$10,AAeIA!$A$10,IF(H189=AAeIA!$B$11,AAeIA!$A$10,IF(H189=AAeIA!$B$12,AAeIA!$A$10,IF(H189=AAeIA!$B$13,AAeIA!$A$10,IF(H189=AAeIA!$B$14,AAeIA!$A$10,IF(H189=AAeIA!$B$15,AAeIA!$A$10,IF(H189=AAeIA!$B$16,AAeIA!$A$10,IF(H189=AAeIA!$B$17,AAeIA!$A$10,IF(H189=AAeIA!$B$18,AAeIA!$A$10,IF(H189=AAeIA!$B$19,AAeIA!$A$10,IF(H189=AAeIA!$B$20,AAeIA!$A$10,IF(H189=AAeIA!$B$21,AAeIA!$A$10,IF(H189=AAeIA!$B$22,AAeIA!$A$10,IF(H189=AAeIA!$B$23,AAeIA!$A$10,IF(H189=AAeIA!$B$24,AAeIA!$A$24,IF(H189=AAeIA!$B$25,AAeIA!$A$24,IF(H189=AAeIA!$B$26,AAeIA!$A$24,IF(H189=AAeIA!$B$27,AAeIA!$A$24,IF(H189=AAeIA!$B$28,AAeIA!$A$24,IF(H189=AAeIA!$B$29,AAeIA!$A$24,IF(H189=AAeIA!$B$30,AAeIA!$A$24,IF(H189=AAeIA!$B$31,AAeIA!$A$31,IF(H189=AAeIA!$B$32,AAeIA!$A$31,IF(H189=AAeIA!$B$33,AAeIA!$A$31,IF(H189=AAeIA!$B$34,AAeIA!$A$31,IF(H189=AAeIA!$B$35,AAeIA!$A$31,IF(H189=AAeIA!$B$36,AAeIA!$A$31,IF(H189=AAeIA!$B$37,AAeIA!$A$31,IF(H189=AAeIA!$B$38,AAeIA!$A$31,IF(H189=AAeIA!$B$39,AAeIA!$A$31,IF(H189=AAeIA!$B$40,AAeIA!$A$40,IF(H189=AAeIA!$B$41,AAeIA!$A$40,IF(H189=AAeIA!$B$42,AAeIA!$A$42,IF(H189=AAeIA!$B$43,AAeIA!$A$43,IF(H189=AAeIA!$B$44,AAeIA!$A$43,IF(H189=AAeIA!$B$45,AAeIA!$A$43,0))))))))))))))))))))))))))))))))))))))))))))</f>
        <v>USO DE RECURSOS</v>
      </c>
      <c r="H189" s="69" t="s">
        <v>46</v>
      </c>
      <c r="I189" s="69" t="str">
        <f>VLOOKUP("*"&amp;H189&amp;"*",AAeIA!$B$1:$D$45,2,FALSE)</f>
        <v>Negativo</v>
      </c>
      <c r="J189" s="72" t="s">
        <v>749</v>
      </c>
      <c r="K189" s="73" t="s">
        <v>336</v>
      </c>
      <c r="L189" s="69" t="str">
        <f>VLOOKUP("*"&amp;H189&amp;"*",AAeIA!$B$1:$D$45,3,FALSE)</f>
        <v>Agotamiento_de_recursos_naturales</v>
      </c>
      <c r="M189" s="74">
        <v>5</v>
      </c>
      <c r="N189" s="74">
        <v>4</v>
      </c>
      <c r="O189" s="75" t="str">
        <f>VLOOKUP(M189&amp;" - "&amp;N189,'VALORACIÓN '!$C$4:$D$28,2,FALSE)</f>
        <v>Muy Alto Inaceptable</v>
      </c>
      <c r="P189" s="72" t="s">
        <v>387</v>
      </c>
      <c r="Q189" s="72" t="s">
        <v>575</v>
      </c>
      <c r="R189" s="72" t="s">
        <v>388</v>
      </c>
      <c r="S189" s="72">
        <v>4</v>
      </c>
      <c r="T189" s="75" t="str">
        <f>VLOOKUP(S189&amp;" / "&amp;O189,'VALORACIÓN '!$C$39:$D$63,2,FALSE)</f>
        <v>Inaceptable</v>
      </c>
      <c r="U189" s="76" t="str">
        <f>VLOOKUP("*"&amp;T189&amp;"*",'VALORACIÓN '!$O$3:$P$7,2,FALSE)</f>
        <v xml:space="preserve">ALTA </v>
      </c>
      <c r="V189" s="73" t="s">
        <v>340</v>
      </c>
      <c r="W189" s="72" t="s">
        <v>389</v>
      </c>
      <c r="X189" s="72" t="s">
        <v>320</v>
      </c>
    </row>
    <row r="190" spans="1:24" ht="189" customHeight="1" x14ac:dyDescent="0.3">
      <c r="A190" s="98">
        <v>181</v>
      </c>
      <c r="B190" s="71" t="s">
        <v>493</v>
      </c>
      <c r="C190" s="72" t="s">
        <v>619</v>
      </c>
      <c r="D190" s="73" t="s">
        <v>495</v>
      </c>
      <c r="E190" s="73" t="s">
        <v>498</v>
      </c>
      <c r="F190" s="69" t="s">
        <v>524</v>
      </c>
      <c r="G190" s="70" t="str">
        <f>IF(H190=AAeIA!$B$2,AAeIA!$A$2,IF(H190=AAeIA!$B$3,AAeIA!$A$2,IF(H190=AAeIA!$B$4,AAeIA!$A$2,IF(H190=AAeIA!$B$5,AAeIA!$A$2,IF(H190=AAeIA!$B$6,AAeIA!$A$6,IF(H190=AAeIA!$B$7,AAeIA!$A$2,IF(H190=AAeIA!$B$8,AAeIA!$A$2,IF(H190=AAeIA!$B$9,AAeIA!$A$2,IF(H190=AAeIA!$B$10,AAeIA!$A$10,IF(H190=AAeIA!$B$11,AAeIA!$A$10,IF(H190=AAeIA!$B$12,AAeIA!$A$10,IF(H190=AAeIA!$B$13,AAeIA!$A$10,IF(H190=AAeIA!$B$14,AAeIA!$A$10,IF(H190=AAeIA!$B$15,AAeIA!$A$10,IF(H190=AAeIA!$B$16,AAeIA!$A$10,IF(H190=AAeIA!$B$17,AAeIA!$A$10,IF(H190=AAeIA!$B$18,AAeIA!$A$10,IF(H190=AAeIA!$B$19,AAeIA!$A$10,IF(H190=AAeIA!$B$20,AAeIA!$A$10,IF(H190=AAeIA!$B$21,AAeIA!$A$10,IF(H190=AAeIA!$B$22,AAeIA!$A$10,IF(H190=AAeIA!$B$23,AAeIA!$A$10,IF(H190=AAeIA!$B$24,AAeIA!$A$24,IF(H190=AAeIA!$B$25,AAeIA!$A$24,IF(H190=AAeIA!$B$26,AAeIA!$A$24,IF(H190=AAeIA!$B$27,AAeIA!$A$24,IF(H190=AAeIA!$B$28,AAeIA!$A$24,IF(H190=AAeIA!$B$29,AAeIA!$A$24,IF(H190=AAeIA!$B$30,AAeIA!$A$24,IF(H190=AAeIA!$B$31,AAeIA!$A$31,IF(H190=AAeIA!$B$32,AAeIA!$A$31,IF(H190=AAeIA!$B$33,AAeIA!$A$31,IF(H190=AAeIA!$B$34,AAeIA!$A$31,IF(H190=AAeIA!$B$35,AAeIA!$A$31,IF(H190=AAeIA!$B$36,AAeIA!$A$31,IF(H190=AAeIA!$B$37,AAeIA!$A$31,IF(H190=AAeIA!$B$38,AAeIA!$A$31,IF(H190=AAeIA!$B$39,AAeIA!$A$31,IF(H190=AAeIA!$B$40,AAeIA!$A$40,IF(H190=AAeIA!$B$41,AAeIA!$A$40,IF(H190=AAeIA!$B$42,AAeIA!$A$42,IF(H190=AAeIA!$B$43,AAeIA!$A$43,IF(H190=AAeIA!$B$44,AAeIA!$A$43,IF(H190=AAeIA!$B$45,AAeIA!$A$43,0))))))))))))))))))))))))))))))))))))))))))))</f>
        <v>USO DE RECURSOS</v>
      </c>
      <c r="H190" s="69" t="s">
        <v>49</v>
      </c>
      <c r="I190" s="69" t="str">
        <f>VLOOKUP("*"&amp;H190&amp;"*",AAeIA!$B$1:$D$45,2,FALSE)</f>
        <v>Negativo</v>
      </c>
      <c r="J190" s="72" t="s">
        <v>728</v>
      </c>
      <c r="K190" s="73" t="s">
        <v>336</v>
      </c>
      <c r="L190" s="69" t="str">
        <f>VLOOKUP("*"&amp;H190&amp;"*",AAeIA!$B$1:$D$45,3,FALSE)</f>
        <v>Agotamiento_de_recursos_naturales</v>
      </c>
      <c r="M190" s="74">
        <v>5</v>
      </c>
      <c r="N190" s="74">
        <v>3</v>
      </c>
      <c r="O190" s="75" t="str">
        <f>VLOOKUP(M190&amp;" - "&amp;N190,'VALORACIÓN '!$C$4:$D$28,2,FALSE)</f>
        <v>Alto No Aceptable</v>
      </c>
      <c r="P190" s="72"/>
      <c r="Q190" s="72" t="s">
        <v>531</v>
      </c>
      <c r="R190" s="72" t="s">
        <v>374</v>
      </c>
      <c r="S190" s="72">
        <v>3</v>
      </c>
      <c r="T190" s="75" t="str">
        <f>VLOOKUP(S190&amp;" / "&amp;O190,'VALORACIÓN '!$C$39:$D$63,2,FALSE)</f>
        <v>Alto no aceptable</v>
      </c>
      <c r="U190" s="76" t="str">
        <f>VLOOKUP("*"&amp;T190&amp;"*",'VALORACIÓN '!$O$3:$P$7,2,FALSE)</f>
        <v xml:space="preserve">MEDIA </v>
      </c>
      <c r="V190" s="73" t="s">
        <v>347</v>
      </c>
      <c r="W190" s="72" t="s">
        <v>474</v>
      </c>
      <c r="X190" s="72" t="s">
        <v>318</v>
      </c>
    </row>
    <row r="191" spans="1:24" ht="158.25" x14ac:dyDescent="0.3">
      <c r="A191" s="98">
        <v>182</v>
      </c>
      <c r="B191" s="71" t="s">
        <v>493</v>
      </c>
      <c r="C191" s="72" t="s">
        <v>620</v>
      </c>
      <c r="D191" s="73" t="s">
        <v>495</v>
      </c>
      <c r="E191" s="73" t="s">
        <v>498</v>
      </c>
      <c r="F191" s="69" t="s">
        <v>524</v>
      </c>
      <c r="G191" s="70" t="str">
        <f>IF(H191=AAeIA!$B$2,AAeIA!$A$2,IF(H191=AAeIA!$B$3,AAeIA!$A$2,IF(H191=AAeIA!$B$4,AAeIA!$A$2,IF(H191=AAeIA!$B$5,AAeIA!$A$2,IF(H191=AAeIA!$B$6,AAeIA!$A$6,IF(H191=AAeIA!$B$7,AAeIA!$A$2,IF(H191=AAeIA!$B$8,AAeIA!$A$2,IF(H191=AAeIA!$B$9,AAeIA!$A$2,IF(H191=AAeIA!$B$10,AAeIA!$A$10,IF(H191=AAeIA!$B$11,AAeIA!$A$10,IF(H191=AAeIA!$B$12,AAeIA!$A$10,IF(H191=AAeIA!$B$13,AAeIA!$A$10,IF(H191=AAeIA!$B$14,AAeIA!$A$10,IF(H191=AAeIA!$B$15,AAeIA!$A$10,IF(H191=AAeIA!$B$16,AAeIA!$A$10,IF(H191=AAeIA!$B$17,AAeIA!$A$10,IF(H191=AAeIA!$B$18,AAeIA!$A$10,IF(H191=AAeIA!$B$19,AAeIA!$A$10,IF(H191=AAeIA!$B$20,AAeIA!$A$10,IF(H191=AAeIA!$B$21,AAeIA!$A$10,IF(H191=AAeIA!$B$22,AAeIA!$A$10,IF(H191=AAeIA!$B$23,AAeIA!$A$10,IF(H191=AAeIA!$B$24,AAeIA!$A$24,IF(H191=AAeIA!$B$25,AAeIA!$A$24,IF(H191=AAeIA!$B$26,AAeIA!$A$24,IF(H191=AAeIA!$B$27,AAeIA!$A$24,IF(H191=AAeIA!$B$28,AAeIA!$A$24,IF(H191=AAeIA!$B$29,AAeIA!$A$24,IF(H191=AAeIA!$B$30,AAeIA!$A$24,IF(H191=AAeIA!$B$31,AAeIA!$A$31,IF(H191=AAeIA!$B$32,AAeIA!$A$31,IF(H191=AAeIA!$B$33,AAeIA!$A$31,IF(H191=AAeIA!$B$34,AAeIA!$A$31,IF(H191=AAeIA!$B$35,AAeIA!$A$31,IF(H191=AAeIA!$B$36,AAeIA!$A$31,IF(H191=AAeIA!$B$37,AAeIA!$A$31,IF(H191=AAeIA!$B$38,AAeIA!$A$31,IF(H191=AAeIA!$B$39,AAeIA!$A$31,IF(H191=AAeIA!$B$40,AAeIA!$A$40,IF(H191=AAeIA!$B$41,AAeIA!$A$40,IF(H191=AAeIA!$B$42,AAeIA!$A$42,IF(H191=AAeIA!$B$43,AAeIA!$A$43,IF(H191=AAeIA!$B$44,AAeIA!$A$43,IF(H191=AAeIA!$B$45,AAeIA!$A$43,0))))))))))))))))))))))))))))))))))))))))))))</f>
        <v>USO DE RECURSOS</v>
      </c>
      <c r="H191" s="69" t="s">
        <v>51</v>
      </c>
      <c r="I191" s="69" t="str">
        <f>VLOOKUP("*"&amp;H191&amp;"*",AAeIA!$B$1:$D$45,2,FALSE)</f>
        <v>Negativo</v>
      </c>
      <c r="J191" s="72" t="s">
        <v>691</v>
      </c>
      <c r="K191" s="73" t="s">
        <v>336</v>
      </c>
      <c r="L191" s="69" t="str">
        <f>VLOOKUP("*"&amp;H191&amp;"*",AAeIA!$B$1:$D$45,3,FALSE)</f>
        <v>Agotamiento_de_recursos_naturales</v>
      </c>
      <c r="M191" s="74">
        <v>5</v>
      </c>
      <c r="N191" s="74">
        <v>4</v>
      </c>
      <c r="O191" s="75" t="str">
        <f>VLOOKUP(M191&amp;" - "&amp;N191,'VALORACIÓN '!$C$4:$D$28,2,FALSE)</f>
        <v>Muy Alto Inaceptable</v>
      </c>
      <c r="P191" s="72" t="s">
        <v>683</v>
      </c>
      <c r="Q191" s="72" t="s">
        <v>560</v>
      </c>
      <c r="R191" s="72" t="s">
        <v>393</v>
      </c>
      <c r="S191" s="72">
        <v>2</v>
      </c>
      <c r="T191" s="75" t="str">
        <f>VLOOKUP(S191&amp;" / "&amp;O191,'VALORACIÓN '!$C$39:$D$63,2,FALSE)</f>
        <v>Alto no aceptable</v>
      </c>
      <c r="U191" s="76" t="str">
        <f>VLOOKUP("*"&amp;T191&amp;"*",'VALORACIÓN '!$O$3:$P$7,2,FALSE)</f>
        <v xml:space="preserve">MEDIA </v>
      </c>
      <c r="V191" s="73" t="s">
        <v>340</v>
      </c>
      <c r="W191" s="72" t="s">
        <v>695</v>
      </c>
      <c r="X191" s="72" t="s">
        <v>319</v>
      </c>
    </row>
    <row r="192" spans="1:24" ht="174.75" x14ac:dyDescent="0.3">
      <c r="A192" s="98">
        <v>183</v>
      </c>
      <c r="B192" s="71" t="s">
        <v>493</v>
      </c>
      <c r="C192" s="72" t="s">
        <v>620</v>
      </c>
      <c r="D192" s="73" t="s">
        <v>495</v>
      </c>
      <c r="E192" s="73" t="s">
        <v>498</v>
      </c>
      <c r="F192" s="69" t="s">
        <v>524</v>
      </c>
      <c r="G192" s="70" t="str">
        <f>IF(H192=AAeIA!$B$2,AAeIA!$A$2,IF(H192=AAeIA!$B$3,AAeIA!$A$2,IF(H192=AAeIA!$B$4,AAeIA!$A$2,IF(H192=AAeIA!$B$5,AAeIA!$A$2,IF(H192=AAeIA!$B$6,AAeIA!$A$6,IF(H192=AAeIA!$B$7,AAeIA!$A$2,IF(H192=AAeIA!$B$8,AAeIA!$A$2,IF(H192=AAeIA!$B$9,AAeIA!$A$2,IF(H192=AAeIA!$B$10,AAeIA!$A$10,IF(H192=AAeIA!$B$11,AAeIA!$A$10,IF(H192=AAeIA!$B$12,AAeIA!$A$10,IF(H192=AAeIA!$B$13,AAeIA!$A$10,IF(H192=AAeIA!$B$14,AAeIA!$A$10,IF(H192=AAeIA!$B$15,AAeIA!$A$10,IF(H192=AAeIA!$B$16,AAeIA!$A$10,IF(H192=AAeIA!$B$17,AAeIA!$A$10,IF(H192=AAeIA!$B$18,AAeIA!$A$10,IF(H192=AAeIA!$B$19,AAeIA!$A$10,IF(H192=AAeIA!$B$20,AAeIA!$A$10,IF(H192=AAeIA!$B$21,AAeIA!$A$10,IF(H192=AAeIA!$B$22,AAeIA!$A$10,IF(H192=AAeIA!$B$23,AAeIA!$A$10,IF(H192=AAeIA!$B$24,AAeIA!$A$24,IF(H192=AAeIA!$B$25,AAeIA!$A$24,IF(H192=AAeIA!$B$26,AAeIA!$A$24,IF(H192=AAeIA!$B$27,AAeIA!$A$24,IF(H192=AAeIA!$B$28,AAeIA!$A$24,IF(H192=AAeIA!$B$29,AAeIA!$A$24,IF(H192=AAeIA!$B$30,AAeIA!$A$24,IF(H192=AAeIA!$B$31,AAeIA!$A$31,IF(H192=AAeIA!$B$32,AAeIA!$A$31,IF(H192=AAeIA!$B$33,AAeIA!$A$31,IF(H192=AAeIA!$B$34,AAeIA!$A$31,IF(H192=AAeIA!$B$35,AAeIA!$A$31,IF(H192=AAeIA!$B$36,AAeIA!$A$31,IF(H192=AAeIA!$B$37,AAeIA!$A$31,IF(H192=AAeIA!$B$38,AAeIA!$A$31,IF(H192=AAeIA!$B$39,AAeIA!$A$31,IF(H192=AAeIA!$B$40,AAeIA!$A$40,IF(H192=AAeIA!$B$41,AAeIA!$A$40,IF(H192=AAeIA!$B$42,AAeIA!$A$42,IF(H192=AAeIA!$B$43,AAeIA!$A$43,IF(H192=AAeIA!$B$44,AAeIA!$A$43,IF(H192=AAeIA!$B$45,AAeIA!$A$43,0))))))))))))))))))))))))))))))))))))))))))))</f>
        <v>AIRE</v>
      </c>
      <c r="H192" s="69" t="s">
        <v>111</v>
      </c>
      <c r="I192" s="69" t="str">
        <f>VLOOKUP("*"&amp;H192&amp;"*",AAeIA!$B$1:$D$45,2,FALSE)</f>
        <v>Negativo</v>
      </c>
      <c r="J192" s="72" t="s">
        <v>777</v>
      </c>
      <c r="K192" s="73" t="s">
        <v>336</v>
      </c>
      <c r="L192" s="69" t="str">
        <f>VLOOKUP("*"&amp;H192&amp;"*",AAeIA!$B$1:$D$45,3,FALSE)</f>
        <v>Posibles_demandas,_afectación_a_la_comunidad.</v>
      </c>
      <c r="M192" s="74">
        <v>4</v>
      </c>
      <c r="N192" s="74">
        <v>3</v>
      </c>
      <c r="O192" s="75" t="str">
        <f>VLOOKUP(M192&amp;" - "&amp;N192,'VALORACIÓN '!$C$4:$D$28,2,FALSE)</f>
        <v>Alto No Aceptable</v>
      </c>
      <c r="P192" s="72"/>
      <c r="Q192" s="72" t="s">
        <v>566</v>
      </c>
      <c r="R192" s="72" t="s">
        <v>778</v>
      </c>
      <c r="S192" s="72">
        <v>3</v>
      </c>
      <c r="T192" s="75" t="str">
        <f>VLOOKUP(S192&amp;" / "&amp;O192,'VALORACIÓN '!$C$39:$D$63,2,FALSE)</f>
        <v>Alto no aceptable</v>
      </c>
      <c r="U192" s="76" t="str">
        <f>VLOOKUP("*"&amp;T192&amp;"*",'VALORACIÓN '!$O$3:$P$7,2,FALSE)</f>
        <v xml:space="preserve">MEDIA </v>
      </c>
      <c r="V192" s="73" t="s">
        <v>340</v>
      </c>
      <c r="W192" s="72" t="s">
        <v>779</v>
      </c>
      <c r="X192" s="72" t="s">
        <v>318</v>
      </c>
    </row>
    <row r="193" spans="1:24" ht="260.25" customHeight="1" x14ac:dyDescent="0.3">
      <c r="A193" s="98">
        <v>184</v>
      </c>
      <c r="B193" s="71" t="s">
        <v>493</v>
      </c>
      <c r="C193" s="72" t="s">
        <v>620</v>
      </c>
      <c r="D193" s="73" t="s">
        <v>495</v>
      </c>
      <c r="E193" s="73" t="s">
        <v>498</v>
      </c>
      <c r="F193" s="69" t="s">
        <v>524</v>
      </c>
      <c r="G193" s="70" t="str">
        <f>IF(H193=AAeIA!$B$2,AAeIA!$A$2,IF(H193=AAeIA!$B$3,AAeIA!$A$2,IF(H193=AAeIA!$B$4,AAeIA!$A$2,IF(H193=AAeIA!$B$5,AAeIA!$A$2,IF(H193=AAeIA!$B$6,AAeIA!$A$6,IF(H193=AAeIA!$B$7,AAeIA!$A$2,IF(H193=AAeIA!$B$8,AAeIA!$A$2,IF(H193=AAeIA!$B$9,AAeIA!$A$2,IF(H193=AAeIA!$B$10,AAeIA!$A$10,IF(H193=AAeIA!$B$11,AAeIA!$A$10,IF(H193=AAeIA!$B$12,AAeIA!$A$10,IF(H193=AAeIA!$B$13,AAeIA!$A$10,IF(H193=AAeIA!$B$14,AAeIA!$A$10,IF(H193=AAeIA!$B$15,AAeIA!$A$10,IF(H193=AAeIA!$B$16,AAeIA!$A$10,IF(H193=AAeIA!$B$17,AAeIA!$A$10,IF(H193=AAeIA!$B$18,AAeIA!$A$10,IF(H193=AAeIA!$B$19,AAeIA!$A$10,IF(H193=AAeIA!$B$20,AAeIA!$A$10,IF(H193=AAeIA!$B$21,AAeIA!$A$10,IF(H193=AAeIA!$B$22,AAeIA!$A$10,IF(H193=AAeIA!$B$23,AAeIA!$A$10,IF(H193=AAeIA!$B$24,AAeIA!$A$24,IF(H193=AAeIA!$B$25,AAeIA!$A$24,IF(H193=AAeIA!$B$26,AAeIA!$A$24,IF(H193=AAeIA!$B$27,AAeIA!$A$24,IF(H193=AAeIA!$B$28,AAeIA!$A$24,IF(H193=AAeIA!$B$29,AAeIA!$A$24,IF(H193=AAeIA!$B$30,AAeIA!$A$24,IF(H193=AAeIA!$B$31,AAeIA!$A$31,IF(H193=AAeIA!$B$32,AAeIA!$A$31,IF(H193=AAeIA!$B$33,AAeIA!$A$31,IF(H193=AAeIA!$B$34,AAeIA!$A$31,IF(H193=AAeIA!$B$35,AAeIA!$A$31,IF(H193=AAeIA!$B$36,AAeIA!$A$31,IF(H193=AAeIA!$B$37,AAeIA!$A$31,IF(H193=AAeIA!$B$38,AAeIA!$A$31,IF(H193=AAeIA!$B$39,AAeIA!$A$31,IF(H193=AAeIA!$B$40,AAeIA!$A$40,IF(H193=AAeIA!$B$41,AAeIA!$A$40,IF(H193=AAeIA!$B$42,AAeIA!$A$42,IF(H193=AAeIA!$B$43,AAeIA!$A$43,IF(H193=AAeIA!$B$44,AAeIA!$A$43,IF(H193=AAeIA!$B$45,AAeIA!$A$43,0))))))))))))))))))))))))))))))))))))))))))))</f>
        <v>SUELO</v>
      </c>
      <c r="H193" s="69" t="s">
        <v>62</v>
      </c>
      <c r="I193" s="69" t="str">
        <f>VLOOKUP("*"&amp;H193&amp;"*",AAeIA!$B$1:$D$45,2,FALSE)</f>
        <v>Negativo</v>
      </c>
      <c r="J193" s="72" t="s">
        <v>843</v>
      </c>
      <c r="K193" s="73" t="s">
        <v>336</v>
      </c>
      <c r="L193" s="69" t="str">
        <f>VLOOKUP("*"&amp;H193&amp;"*",AAeIA!$B$1:$D$45,3,FALSE)</f>
        <v>Sobrepresión_del_relleno_sanitario,_contaminación_del_agua_y/o_el_suelo_y/o_el_aire</v>
      </c>
      <c r="M193" s="74">
        <v>3</v>
      </c>
      <c r="N193" s="74">
        <v>3</v>
      </c>
      <c r="O193" s="75" t="str">
        <f>VLOOKUP(M193&amp;" - "&amp;N193,'VALORACIÓN '!$C$4:$D$28,2,FALSE)</f>
        <v>Medio Aceptable</v>
      </c>
      <c r="P193" s="72" t="s">
        <v>844</v>
      </c>
      <c r="Q193" s="72" t="s">
        <v>539</v>
      </c>
      <c r="R193" s="72" t="s">
        <v>845</v>
      </c>
      <c r="S193" s="72">
        <v>3</v>
      </c>
      <c r="T193" s="75" t="str">
        <f>VLOOKUP(S193&amp;" / "&amp;O193,'VALORACIÓN '!$C$39:$D$63,2,FALSE)</f>
        <v>Aceptable condicionado</v>
      </c>
      <c r="U193" s="76" t="str">
        <f>VLOOKUP("*"&amp;T193&amp;"*",'VALORACIÓN '!$O$3:$P$7,2,FALSE)</f>
        <v>BAJA</v>
      </c>
      <c r="V193" s="73" t="s">
        <v>340</v>
      </c>
      <c r="W193" s="72" t="s">
        <v>846</v>
      </c>
      <c r="X193" s="72" t="s">
        <v>317</v>
      </c>
    </row>
    <row r="194" spans="1:24" ht="257.25" x14ac:dyDescent="0.3">
      <c r="A194" s="98">
        <v>185</v>
      </c>
      <c r="B194" s="71" t="s">
        <v>493</v>
      </c>
      <c r="C194" s="72" t="s">
        <v>620</v>
      </c>
      <c r="D194" s="73" t="s">
        <v>495</v>
      </c>
      <c r="E194" s="73" t="s">
        <v>498</v>
      </c>
      <c r="F194" s="69" t="s">
        <v>524</v>
      </c>
      <c r="G194" s="70" t="str">
        <f>IF(H194=AAeIA!$B$2,AAeIA!$A$2,IF(H194=AAeIA!$B$3,AAeIA!$A$2,IF(H194=AAeIA!$B$4,AAeIA!$A$2,IF(H194=AAeIA!$B$5,AAeIA!$A$2,IF(H194=AAeIA!$B$6,AAeIA!$A$6,IF(H194=AAeIA!$B$7,AAeIA!$A$2,IF(H194=AAeIA!$B$8,AAeIA!$A$2,IF(H194=AAeIA!$B$9,AAeIA!$A$2,IF(H194=AAeIA!$B$10,AAeIA!$A$10,IF(H194=AAeIA!$B$11,AAeIA!$A$10,IF(H194=AAeIA!$B$12,AAeIA!$A$10,IF(H194=AAeIA!$B$13,AAeIA!$A$10,IF(H194=AAeIA!$B$14,AAeIA!$A$10,IF(H194=AAeIA!$B$15,AAeIA!$A$10,IF(H194=AAeIA!$B$16,AAeIA!$A$10,IF(H194=AAeIA!$B$17,AAeIA!$A$10,IF(H194=AAeIA!$B$18,AAeIA!$A$10,IF(H194=AAeIA!$B$19,AAeIA!$A$10,IF(H194=AAeIA!$B$20,AAeIA!$A$10,IF(H194=AAeIA!$B$21,AAeIA!$A$10,IF(H194=AAeIA!$B$22,AAeIA!$A$10,IF(H194=AAeIA!$B$23,AAeIA!$A$10,IF(H194=AAeIA!$B$24,AAeIA!$A$24,IF(H194=AAeIA!$B$25,AAeIA!$A$24,IF(H194=AAeIA!$B$26,AAeIA!$A$24,IF(H194=AAeIA!$B$27,AAeIA!$A$24,IF(H194=AAeIA!$B$28,AAeIA!$A$24,IF(H194=AAeIA!$B$29,AAeIA!$A$24,IF(H194=AAeIA!$B$30,AAeIA!$A$24,IF(H194=AAeIA!$B$31,AAeIA!$A$31,IF(H194=AAeIA!$B$32,AAeIA!$A$31,IF(H194=AAeIA!$B$33,AAeIA!$A$31,IF(H194=AAeIA!$B$34,AAeIA!$A$31,IF(H194=AAeIA!$B$35,AAeIA!$A$31,IF(H194=AAeIA!$B$36,AAeIA!$A$31,IF(H194=AAeIA!$B$37,AAeIA!$A$31,IF(H194=AAeIA!$B$38,AAeIA!$A$31,IF(H194=AAeIA!$B$39,AAeIA!$A$31,IF(H194=AAeIA!$B$40,AAeIA!$A$40,IF(H194=AAeIA!$B$41,AAeIA!$A$40,IF(H194=AAeIA!$B$42,AAeIA!$A$42,IF(H194=AAeIA!$B$43,AAeIA!$A$43,IF(H194=AAeIA!$B$44,AAeIA!$A$43,IF(H194=AAeIA!$B$45,AAeIA!$A$43,0))))))))))))))))))))))))))))))))))))))))))))</f>
        <v>SUELO</v>
      </c>
      <c r="H194" s="69" t="s">
        <v>64</v>
      </c>
      <c r="I194" s="69" t="str">
        <f>VLOOKUP("*"&amp;H194&amp;"*",AAeIA!$B$1:$D$45,2,FALSE)</f>
        <v>Negativo</v>
      </c>
      <c r="J194" s="72" t="s">
        <v>840</v>
      </c>
      <c r="K194" s="73" t="s">
        <v>336</v>
      </c>
      <c r="L194" s="69" t="str">
        <f>VLOOKUP("*"&amp;H194&amp;"*",AAeIA!$B$1:$D$45,3,FALSE)</f>
        <v>Contaminación_del_Agua_y/o_el_suelo_y/o_el_aire,_Daño_a_las_personas</v>
      </c>
      <c r="M194" s="74">
        <v>5</v>
      </c>
      <c r="N194" s="74">
        <v>3</v>
      </c>
      <c r="O194" s="75" t="str">
        <f>VLOOKUP(M194&amp;" - "&amp;N194,'VALORACIÓN '!$C$4:$D$28,2,FALSE)</f>
        <v>Alto No Aceptable</v>
      </c>
      <c r="P194" s="72" t="s">
        <v>378</v>
      </c>
      <c r="Q194" s="72" t="s">
        <v>576</v>
      </c>
      <c r="R194" s="72" t="s">
        <v>381</v>
      </c>
      <c r="S194" s="72">
        <v>3</v>
      </c>
      <c r="T194" s="75" t="str">
        <f>VLOOKUP(S194&amp;" / "&amp;O194,'VALORACIÓN '!$C$39:$D$63,2,FALSE)</f>
        <v>Alto no aceptable</v>
      </c>
      <c r="U194" s="76" t="str">
        <f>VLOOKUP("*"&amp;T194&amp;"*",'VALORACIÓN '!$O$3:$P$7,2,FALSE)</f>
        <v xml:space="preserve">MEDIA </v>
      </c>
      <c r="V194" s="73"/>
      <c r="W194" s="72" t="s">
        <v>827</v>
      </c>
      <c r="X194" s="72" t="s">
        <v>317</v>
      </c>
    </row>
    <row r="195" spans="1:24" ht="236.25" x14ac:dyDescent="0.3">
      <c r="A195" s="98">
        <v>186</v>
      </c>
      <c r="B195" s="71" t="s">
        <v>493</v>
      </c>
      <c r="C195" s="72" t="s">
        <v>620</v>
      </c>
      <c r="D195" s="73" t="s">
        <v>495</v>
      </c>
      <c r="E195" s="73" t="s">
        <v>498</v>
      </c>
      <c r="F195" s="69" t="s">
        <v>524</v>
      </c>
      <c r="G195" s="70" t="str">
        <f>IF(H195=AAeIA!$B$2,AAeIA!$A$2,IF(H195=AAeIA!$B$3,AAeIA!$A$2,IF(H195=AAeIA!$B$4,AAeIA!$A$2,IF(H195=AAeIA!$B$5,AAeIA!$A$2,IF(H195=AAeIA!$B$6,AAeIA!$A$6,IF(H195=AAeIA!$B$7,AAeIA!$A$2,IF(H195=AAeIA!$B$8,AAeIA!$A$2,IF(H195=AAeIA!$B$9,AAeIA!$A$2,IF(H195=AAeIA!$B$10,AAeIA!$A$10,IF(H195=AAeIA!$B$11,AAeIA!$A$10,IF(H195=AAeIA!$B$12,AAeIA!$A$10,IF(H195=AAeIA!$B$13,AAeIA!$A$10,IF(H195=AAeIA!$B$14,AAeIA!$A$10,IF(H195=AAeIA!$B$15,AAeIA!$A$10,IF(H195=AAeIA!$B$16,AAeIA!$A$10,IF(H195=AAeIA!$B$17,AAeIA!$A$10,IF(H195=AAeIA!$B$18,AAeIA!$A$10,IF(H195=AAeIA!$B$19,AAeIA!$A$10,IF(H195=AAeIA!$B$20,AAeIA!$A$10,IF(H195=AAeIA!$B$21,AAeIA!$A$10,IF(H195=AAeIA!$B$22,AAeIA!$A$10,IF(H195=AAeIA!$B$23,AAeIA!$A$10,IF(H195=AAeIA!$B$24,AAeIA!$A$24,IF(H195=AAeIA!$B$25,AAeIA!$A$24,IF(H195=AAeIA!$B$26,AAeIA!$A$24,IF(H195=AAeIA!$B$27,AAeIA!$A$24,IF(H195=AAeIA!$B$28,AAeIA!$A$24,IF(H195=AAeIA!$B$29,AAeIA!$A$24,IF(H195=AAeIA!$B$30,AAeIA!$A$24,IF(H195=AAeIA!$B$31,AAeIA!$A$31,IF(H195=AAeIA!$B$32,AAeIA!$A$31,IF(H195=AAeIA!$B$33,AAeIA!$A$31,IF(H195=AAeIA!$B$34,AAeIA!$A$31,IF(H195=AAeIA!$B$35,AAeIA!$A$31,IF(H195=AAeIA!$B$36,AAeIA!$A$31,IF(H195=AAeIA!$B$37,AAeIA!$A$31,IF(H195=AAeIA!$B$38,AAeIA!$A$31,IF(H195=AAeIA!$B$39,AAeIA!$A$31,IF(H195=AAeIA!$B$40,AAeIA!$A$40,IF(H195=AAeIA!$B$41,AAeIA!$A$40,IF(H195=AAeIA!$B$42,AAeIA!$A$42,IF(H195=AAeIA!$B$43,AAeIA!$A$43,IF(H195=AAeIA!$B$44,AAeIA!$A$43,IF(H195=AAeIA!$B$45,AAeIA!$A$43,0))))))))))))))))))))))))))))))))))))))))))))</f>
        <v>SUELO</v>
      </c>
      <c r="H195" s="69" t="s">
        <v>59</v>
      </c>
      <c r="I195" s="69" t="str">
        <f>VLOOKUP("*"&amp;H195&amp;"*",AAeIA!$B$1:$D$45,2,FALSE)</f>
        <v>Positivo</v>
      </c>
      <c r="J195" s="72" t="s">
        <v>476</v>
      </c>
      <c r="K195" s="73" t="s">
        <v>336</v>
      </c>
      <c r="L195" s="69" t="str">
        <f>VLOOKUP("*"&amp;H195&amp;"*",AAeIA!$B$1:$D$45,3,FALSE)</f>
        <v>Disminución_de_residuos_a_tratar</v>
      </c>
      <c r="M195" s="74">
        <v>2</v>
      </c>
      <c r="N195" s="74">
        <v>2</v>
      </c>
      <c r="O195" s="75" t="str">
        <f>VLOOKUP(M195&amp;" - "&amp;N195,'VALORACIÓN '!$C$4:$D$28,2,FALSE)</f>
        <v>Mínimo Aceptable</v>
      </c>
      <c r="P195" s="72" t="s">
        <v>477</v>
      </c>
      <c r="Q195" s="72" t="s">
        <v>569</v>
      </c>
      <c r="R195" s="72" t="s">
        <v>462</v>
      </c>
      <c r="S195" s="72">
        <v>2</v>
      </c>
      <c r="T195" s="75" t="str">
        <f>VLOOKUP(S195&amp;" / "&amp;O195,'VALORACIÓN '!$C$39:$D$63,2,FALSE)</f>
        <v>Admisible</v>
      </c>
      <c r="U195" s="76" t="str">
        <f>VLOOKUP("*"&amp;T195&amp;"*",'VALORACIÓN '!$O$3:$P$7,2,FALSE)</f>
        <v>BAJA</v>
      </c>
      <c r="V195" s="73" t="s">
        <v>340</v>
      </c>
      <c r="W195" s="72" t="s">
        <v>396</v>
      </c>
      <c r="X195" s="72" t="s">
        <v>317</v>
      </c>
    </row>
    <row r="196" spans="1:24" ht="184.5" x14ac:dyDescent="0.3">
      <c r="A196" s="98">
        <v>187</v>
      </c>
      <c r="B196" s="71" t="s">
        <v>493</v>
      </c>
      <c r="C196" s="72" t="s">
        <v>620</v>
      </c>
      <c r="D196" s="73" t="s">
        <v>495</v>
      </c>
      <c r="E196" s="73" t="s">
        <v>498</v>
      </c>
      <c r="F196" s="69" t="s">
        <v>524</v>
      </c>
      <c r="G196" s="70" t="s">
        <v>647</v>
      </c>
      <c r="H196" s="69" t="s">
        <v>87</v>
      </c>
      <c r="I196" s="69" t="str">
        <f>VLOOKUP("*"&amp;H196&amp;"*",AAeIA!$B$1:$D$45,2,FALSE)</f>
        <v>Negativo</v>
      </c>
      <c r="J196" s="72" t="s">
        <v>792</v>
      </c>
      <c r="K196" s="73" t="s">
        <v>336</v>
      </c>
      <c r="L196" s="69" t="str">
        <f>VLOOKUP("*"&amp;H196&amp;"*",AAeIA!$B$1:$D$45,3,FALSE)</f>
        <v>Contaminación_de_suelo_y/o_agua</v>
      </c>
      <c r="M196" s="74">
        <v>5</v>
      </c>
      <c r="N196" s="74">
        <v>4</v>
      </c>
      <c r="O196" s="75" t="str">
        <f>VLOOKUP(M196&amp;" - "&amp;N196,'VALORACIÓN '!$C$4:$D$28,2,FALSE)</f>
        <v>Muy Alto Inaceptable</v>
      </c>
      <c r="P196" s="72"/>
      <c r="Q196" s="72" t="s">
        <v>853</v>
      </c>
      <c r="R196" s="72" t="s">
        <v>797</v>
      </c>
      <c r="S196" s="72">
        <v>3</v>
      </c>
      <c r="T196" s="75" t="str">
        <f>VLOOKUP(S196&amp;" / "&amp;O196,'VALORACIÓN '!$C$39:$D$63,2,FALSE)</f>
        <v>Alto no aceptable</v>
      </c>
      <c r="U196" s="76" t="str">
        <f>VLOOKUP("*"&amp;T196&amp;"*",'VALORACIÓN '!$O$3:$P$7,2,FALSE)</f>
        <v xml:space="preserve">MEDIA </v>
      </c>
      <c r="V196" s="73" t="s">
        <v>340</v>
      </c>
      <c r="W196" s="72" t="s">
        <v>487</v>
      </c>
      <c r="X196" s="72" t="s">
        <v>320</v>
      </c>
    </row>
    <row r="197" spans="1:24" ht="231.75" x14ac:dyDescent="0.3">
      <c r="A197" s="98">
        <v>188</v>
      </c>
      <c r="B197" s="71" t="s">
        <v>493</v>
      </c>
      <c r="C197" s="72" t="s">
        <v>621</v>
      </c>
      <c r="D197" s="73" t="s">
        <v>496</v>
      </c>
      <c r="E197" s="73" t="s">
        <v>498</v>
      </c>
      <c r="F197" s="69" t="s">
        <v>525</v>
      </c>
      <c r="G197" s="70" t="s">
        <v>647</v>
      </c>
      <c r="H197" s="69" t="s">
        <v>87</v>
      </c>
      <c r="I197" s="69" t="s">
        <v>47</v>
      </c>
      <c r="J197" s="72" t="s">
        <v>793</v>
      </c>
      <c r="K197" s="73" t="s">
        <v>336</v>
      </c>
      <c r="L197" s="69" t="s">
        <v>88</v>
      </c>
      <c r="M197" s="74">
        <v>5</v>
      </c>
      <c r="N197" s="74">
        <v>5</v>
      </c>
      <c r="O197" s="75" t="str">
        <f>VLOOKUP(M197&amp;" - "&amp;N197,'VALORACIÓN '!$C$4:$D$28,2,FALSE)</f>
        <v>Muy Alto Inaceptable</v>
      </c>
      <c r="P197" s="72"/>
      <c r="Q197" s="72" t="s">
        <v>853</v>
      </c>
      <c r="R197" s="72" t="s">
        <v>797</v>
      </c>
      <c r="S197" s="72">
        <v>3</v>
      </c>
      <c r="T197" s="75" t="str">
        <f>VLOOKUP(S197&amp;" / "&amp;O197,'VALORACIÓN '!$C$39:$D$63,2,FALSE)</f>
        <v>Alto no aceptable</v>
      </c>
      <c r="U197" s="76" t="str">
        <f>VLOOKUP("*"&amp;T197&amp;"*",'VALORACIÓN '!$O$3:$P$7,2,FALSE)</f>
        <v xml:space="preserve">MEDIA </v>
      </c>
      <c r="V197" s="73" t="s">
        <v>340</v>
      </c>
      <c r="W197" s="72" t="s">
        <v>487</v>
      </c>
      <c r="X197" s="72" t="s">
        <v>320</v>
      </c>
    </row>
    <row r="198" spans="1:24" ht="174.75" x14ac:dyDescent="0.3">
      <c r="A198" s="98">
        <v>189</v>
      </c>
      <c r="B198" s="71" t="s">
        <v>493</v>
      </c>
      <c r="C198" s="72" t="s">
        <v>621</v>
      </c>
      <c r="D198" s="73" t="s">
        <v>496</v>
      </c>
      <c r="E198" s="73" t="s">
        <v>498</v>
      </c>
      <c r="F198" s="69" t="s">
        <v>525</v>
      </c>
      <c r="G198" s="70" t="str">
        <f>IF(H198=AAeIA!$B$2,AAeIA!$A$2,IF(H198=AAeIA!$B$3,AAeIA!$A$2,IF(H198=AAeIA!$B$4,AAeIA!$A$2,IF(H198=AAeIA!$B$5,AAeIA!$A$2,IF(H198=AAeIA!$B$6,AAeIA!$A$6,IF(H198=AAeIA!$B$7,AAeIA!$A$2,IF(H198=AAeIA!$B$8,AAeIA!$A$2,IF(H198=AAeIA!$B$9,AAeIA!$A$2,IF(H198=AAeIA!$B$10,AAeIA!$A$10,IF(H198=AAeIA!$B$11,AAeIA!$A$10,IF(H198=AAeIA!$B$12,AAeIA!$A$10,IF(H198=AAeIA!$B$13,AAeIA!$A$10,IF(H198=AAeIA!$B$14,AAeIA!$A$10,IF(H198=AAeIA!$B$15,AAeIA!$A$10,IF(H198=AAeIA!$B$16,AAeIA!$A$10,IF(H198=AAeIA!$B$17,AAeIA!$A$10,IF(H198=AAeIA!$B$18,AAeIA!$A$10,IF(H198=AAeIA!$B$19,AAeIA!$A$10,IF(H198=AAeIA!$B$20,AAeIA!$A$10,IF(H198=AAeIA!$B$21,AAeIA!$A$10,IF(H198=AAeIA!$B$22,AAeIA!$A$10,IF(H198=AAeIA!$B$23,AAeIA!$A$10,IF(H198=AAeIA!$B$24,AAeIA!$A$24,IF(H198=AAeIA!$B$25,AAeIA!$A$24,IF(H198=AAeIA!$B$26,AAeIA!$A$24,IF(H198=AAeIA!$B$27,AAeIA!$A$24,IF(H198=AAeIA!$B$28,AAeIA!$A$24,IF(H198=AAeIA!$B$29,AAeIA!$A$24,IF(H198=AAeIA!$B$30,AAeIA!$A$24,IF(H198=AAeIA!$B$31,AAeIA!$A$31,IF(H198=AAeIA!$B$32,AAeIA!$A$31,IF(H198=AAeIA!$B$33,AAeIA!$A$31,IF(H198=AAeIA!$B$34,AAeIA!$A$31,IF(H198=AAeIA!$B$35,AAeIA!$A$31,IF(H198=AAeIA!$B$36,AAeIA!$A$31,IF(H198=AAeIA!$B$37,AAeIA!$A$31,IF(H198=AAeIA!$B$38,AAeIA!$A$31,IF(H198=AAeIA!$B$39,AAeIA!$A$31,IF(H198=AAeIA!$B$40,AAeIA!$A$40,IF(H198=AAeIA!$B$41,AAeIA!$A$40,IF(H198=AAeIA!$B$42,AAeIA!$A$42,IF(H198=AAeIA!$B$43,AAeIA!$A$43,IF(H198=AAeIA!$B$44,AAeIA!$A$43,IF(H198=AAeIA!$B$45,AAeIA!$A$43,0))))))))))))))))))))))))))))))))))))))))))))</f>
        <v>USO DE RECURSOS</v>
      </c>
      <c r="H198" s="69" t="s">
        <v>46</v>
      </c>
      <c r="I198" s="69" t="str">
        <f>VLOOKUP("*"&amp;H198&amp;"*",AAeIA!$B$1:$D$45,2,FALSE)</f>
        <v>Negativo</v>
      </c>
      <c r="J198" s="72" t="s">
        <v>750</v>
      </c>
      <c r="K198" s="73" t="s">
        <v>336</v>
      </c>
      <c r="L198" s="69" t="str">
        <f>VLOOKUP("*"&amp;H198&amp;"*",AAeIA!$B$1:$D$45,3,FALSE)</f>
        <v>Agotamiento_de_recursos_naturales</v>
      </c>
      <c r="M198" s="74">
        <v>4</v>
      </c>
      <c r="N198" s="74">
        <v>4</v>
      </c>
      <c r="O198" s="75" t="str">
        <f>VLOOKUP(M198&amp;" - "&amp;N198,'VALORACIÓN '!$C$4:$D$28,2,FALSE)</f>
        <v>Muy Alto Inaceptable</v>
      </c>
      <c r="P198" s="72" t="s">
        <v>387</v>
      </c>
      <c r="Q198" s="72" t="s">
        <v>577</v>
      </c>
      <c r="R198" s="72" t="s">
        <v>388</v>
      </c>
      <c r="S198" s="72">
        <v>2</v>
      </c>
      <c r="T198" s="75" t="str">
        <f>VLOOKUP(S198&amp;" / "&amp;O198,'VALORACIÓN '!$C$39:$D$63,2,FALSE)</f>
        <v>Alto no aceptable</v>
      </c>
      <c r="U198" s="76" t="str">
        <f>VLOOKUP("*"&amp;T198&amp;"*",'VALORACIÓN '!$O$3:$P$7,2,FALSE)</f>
        <v xml:space="preserve">MEDIA </v>
      </c>
      <c r="V198" s="73" t="s">
        <v>340</v>
      </c>
      <c r="W198" s="72" t="s">
        <v>389</v>
      </c>
      <c r="X198" s="72" t="s">
        <v>320</v>
      </c>
    </row>
    <row r="199" spans="1:24" ht="204.75" x14ac:dyDescent="0.3">
      <c r="A199" s="98">
        <v>190</v>
      </c>
      <c r="B199" s="71" t="s">
        <v>493</v>
      </c>
      <c r="C199" s="72" t="s">
        <v>621</v>
      </c>
      <c r="D199" s="73" t="s">
        <v>496</v>
      </c>
      <c r="E199" s="73" t="s">
        <v>498</v>
      </c>
      <c r="F199" s="69" t="s">
        <v>525</v>
      </c>
      <c r="G199" s="70" t="str">
        <f>IF(H199=AAeIA!$B$2,AAeIA!$A$2,IF(H199=AAeIA!$B$3,AAeIA!$A$2,IF(H199=AAeIA!$B$4,AAeIA!$A$2,IF(H199=AAeIA!$B$5,AAeIA!$A$2,IF(H199=AAeIA!$B$6,AAeIA!$A$6,IF(H199=AAeIA!$B$7,AAeIA!$A$2,IF(H199=AAeIA!$B$8,AAeIA!$A$2,IF(H199=AAeIA!$B$9,AAeIA!$A$2,IF(H199=AAeIA!$B$10,AAeIA!$A$10,IF(H199=AAeIA!$B$11,AAeIA!$A$10,IF(H199=AAeIA!$B$12,AAeIA!$A$10,IF(H199=AAeIA!$B$13,AAeIA!$A$10,IF(H199=AAeIA!$B$14,AAeIA!$A$10,IF(H199=AAeIA!$B$15,AAeIA!$A$10,IF(H199=AAeIA!$B$16,AAeIA!$A$10,IF(H199=AAeIA!$B$17,AAeIA!$A$10,IF(H199=AAeIA!$B$18,AAeIA!$A$10,IF(H199=AAeIA!$B$19,AAeIA!$A$10,IF(H199=AAeIA!$B$20,AAeIA!$A$10,IF(H199=AAeIA!$B$21,AAeIA!$A$10,IF(H199=AAeIA!$B$22,AAeIA!$A$10,IF(H199=AAeIA!$B$23,AAeIA!$A$10,IF(H199=AAeIA!$B$24,AAeIA!$A$24,IF(H199=AAeIA!$B$25,AAeIA!$A$24,IF(H199=AAeIA!$B$26,AAeIA!$A$24,IF(H199=AAeIA!$B$27,AAeIA!$A$24,IF(H199=AAeIA!$B$28,AAeIA!$A$24,IF(H199=AAeIA!$B$29,AAeIA!$A$24,IF(H199=AAeIA!$B$30,AAeIA!$A$24,IF(H199=AAeIA!$B$31,AAeIA!$A$31,IF(H199=AAeIA!$B$32,AAeIA!$A$31,IF(H199=AAeIA!$B$33,AAeIA!$A$31,IF(H199=AAeIA!$B$34,AAeIA!$A$31,IF(H199=AAeIA!$B$35,AAeIA!$A$31,IF(H199=AAeIA!$B$36,AAeIA!$A$31,IF(H199=AAeIA!$B$37,AAeIA!$A$31,IF(H199=AAeIA!$B$38,AAeIA!$A$31,IF(H199=AAeIA!$B$39,AAeIA!$A$31,IF(H199=AAeIA!$B$40,AAeIA!$A$40,IF(H199=AAeIA!$B$41,AAeIA!$A$40,IF(H199=AAeIA!$B$42,AAeIA!$A$42,IF(H199=AAeIA!$B$43,AAeIA!$A$43,IF(H199=AAeIA!$B$44,AAeIA!$A$43,IF(H199=AAeIA!$B$45,AAeIA!$A$43,0))))))))))))))))))))))))))))))))))))))))))))</f>
        <v>USO DE RECURSOS</v>
      </c>
      <c r="H199" s="69" t="s">
        <v>51</v>
      </c>
      <c r="I199" s="69" t="str">
        <f>VLOOKUP("*"&amp;H199&amp;"*",AAeIA!$B$1:$D$45,2,FALSE)</f>
        <v>Negativo</v>
      </c>
      <c r="J199" s="72" t="s">
        <v>692</v>
      </c>
      <c r="K199" s="73" t="s">
        <v>336</v>
      </c>
      <c r="L199" s="69" t="str">
        <f>VLOOKUP("*"&amp;H199&amp;"*",AAeIA!$B$1:$D$45,3,FALSE)</f>
        <v>Agotamiento_de_recursos_naturales</v>
      </c>
      <c r="M199" s="74">
        <v>4</v>
      </c>
      <c r="N199" s="74">
        <v>4</v>
      </c>
      <c r="O199" s="75" t="str">
        <f>VLOOKUP(M199&amp;" - "&amp;N199,'VALORACIÓN '!$C$4:$D$28,2,FALSE)</f>
        <v>Muy Alto Inaceptable</v>
      </c>
      <c r="P199" s="72" t="s">
        <v>683</v>
      </c>
      <c r="Q199" s="72" t="s">
        <v>578</v>
      </c>
      <c r="R199" s="72" t="s">
        <v>393</v>
      </c>
      <c r="S199" s="72">
        <v>3</v>
      </c>
      <c r="T199" s="75" t="str">
        <f>VLOOKUP(S199&amp;" / "&amp;O199,'VALORACIÓN '!$C$39:$D$63,2,FALSE)</f>
        <v>Alto no aceptable</v>
      </c>
      <c r="U199" s="76" t="str">
        <f>VLOOKUP("*"&amp;T199&amp;"*",'VALORACIÓN '!$O$3:$P$7,2,FALSE)</f>
        <v xml:space="preserve">MEDIA </v>
      </c>
      <c r="V199" s="73" t="s">
        <v>340</v>
      </c>
      <c r="W199" s="72" t="s">
        <v>695</v>
      </c>
      <c r="X199" s="72" t="s">
        <v>319</v>
      </c>
    </row>
    <row r="200" spans="1:24" ht="257.25" x14ac:dyDescent="0.3">
      <c r="A200" s="98">
        <v>191</v>
      </c>
      <c r="B200" s="71" t="s">
        <v>493</v>
      </c>
      <c r="C200" s="72" t="s">
        <v>622</v>
      </c>
      <c r="D200" s="73" t="s">
        <v>496</v>
      </c>
      <c r="E200" s="73" t="s">
        <v>498</v>
      </c>
      <c r="F200" s="69" t="s">
        <v>525</v>
      </c>
      <c r="G200" s="70" t="str">
        <f>IF(H200=AAeIA!$B$2,AAeIA!$A$2,IF(H200=AAeIA!$B$3,AAeIA!$A$2,IF(H200=AAeIA!$B$4,AAeIA!$A$2,IF(H200=AAeIA!$B$5,AAeIA!$A$2,IF(H200=AAeIA!$B$6,AAeIA!$A$6,IF(H200=AAeIA!$B$7,AAeIA!$A$2,IF(H200=AAeIA!$B$8,AAeIA!$A$2,IF(H200=AAeIA!$B$9,AAeIA!$A$2,IF(H200=AAeIA!$B$10,AAeIA!$A$10,IF(H200=AAeIA!$B$11,AAeIA!$A$10,IF(H200=AAeIA!$B$12,AAeIA!$A$10,IF(H200=AAeIA!$B$13,AAeIA!$A$10,IF(H200=AAeIA!$B$14,AAeIA!$A$10,IF(H200=AAeIA!$B$15,AAeIA!$A$10,IF(H200=AAeIA!$B$16,AAeIA!$A$10,IF(H200=AAeIA!$B$17,AAeIA!$A$10,IF(H200=AAeIA!$B$18,AAeIA!$A$10,IF(H200=AAeIA!$B$19,AAeIA!$A$10,IF(H200=AAeIA!$B$20,AAeIA!$A$10,IF(H200=AAeIA!$B$21,AAeIA!$A$10,IF(H200=AAeIA!$B$22,AAeIA!$A$10,IF(H200=AAeIA!$B$23,AAeIA!$A$10,IF(H200=AAeIA!$B$24,AAeIA!$A$24,IF(H200=AAeIA!$B$25,AAeIA!$A$24,IF(H200=AAeIA!$B$26,AAeIA!$A$24,IF(H200=AAeIA!$B$27,AAeIA!$A$24,IF(H200=AAeIA!$B$28,AAeIA!$A$24,IF(H200=AAeIA!$B$29,AAeIA!$A$24,IF(H200=AAeIA!$B$30,AAeIA!$A$24,IF(H200=AAeIA!$B$31,AAeIA!$A$31,IF(H200=AAeIA!$B$32,AAeIA!$A$31,IF(H200=AAeIA!$B$33,AAeIA!$A$31,IF(H200=AAeIA!$B$34,AAeIA!$A$31,IF(H200=AAeIA!$B$35,AAeIA!$A$31,IF(H200=AAeIA!$B$36,AAeIA!$A$31,IF(H200=AAeIA!$B$37,AAeIA!$A$31,IF(H200=AAeIA!$B$38,AAeIA!$A$31,IF(H200=AAeIA!$B$39,AAeIA!$A$31,IF(H200=AAeIA!$B$40,AAeIA!$A$40,IF(H200=AAeIA!$B$41,AAeIA!$A$40,IF(H200=AAeIA!$B$42,AAeIA!$A$42,IF(H200=AAeIA!$B$43,AAeIA!$A$43,IF(H200=AAeIA!$B$44,AAeIA!$A$43,IF(H200=AAeIA!$B$45,AAeIA!$A$43,0))))))))))))))))))))))))))))))))))))))))))))</f>
        <v>SUELO</v>
      </c>
      <c r="H200" s="69" t="s">
        <v>64</v>
      </c>
      <c r="I200" s="69" t="str">
        <f>VLOOKUP("*"&amp;H200&amp;"*",AAeIA!$B$1:$D$45,2,FALSE)</f>
        <v>Negativo</v>
      </c>
      <c r="J200" s="72" t="s">
        <v>841</v>
      </c>
      <c r="K200" s="73" t="s">
        <v>336</v>
      </c>
      <c r="L200" s="69" t="str">
        <f>VLOOKUP("*"&amp;H200&amp;"*",AAeIA!$B$1:$D$45,3,FALSE)</f>
        <v>Contaminación_del_Agua_y/o_el_suelo_y/o_el_aire,_Daño_a_las_personas</v>
      </c>
      <c r="M200" s="74">
        <v>4</v>
      </c>
      <c r="N200" s="74">
        <v>3</v>
      </c>
      <c r="O200" s="75" t="str">
        <f>VLOOKUP(M200&amp;" - "&amp;N200,'VALORACIÓN '!$C$4:$D$28,2,FALSE)</f>
        <v>Alto No Aceptable</v>
      </c>
      <c r="P200" s="72" t="s">
        <v>378</v>
      </c>
      <c r="Q200" s="72" t="s">
        <v>579</v>
      </c>
      <c r="R200" s="72" t="s">
        <v>381</v>
      </c>
      <c r="S200" s="72">
        <v>2</v>
      </c>
      <c r="T200" s="75" t="str">
        <f>VLOOKUP(S200&amp;" / "&amp;O200,'VALORACIÓN '!$C$39:$D$63,2,FALSE)</f>
        <v>Aceptable condicionado</v>
      </c>
      <c r="U200" s="76" t="str">
        <f>VLOOKUP("*"&amp;T200&amp;"*",'VALORACIÓN '!$O$3:$P$7,2,FALSE)</f>
        <v>BAJA</v>
      </c>
      <c r="V200" s="73"/>
      <c r="W200" s="72" t="s">
        <v>827</v>
      </c>
      <c r="X200" s="72" t="s">
        <v>317</v>
      </c>
    </row>
    <row r="201" spans="1:24" ht="189" customHeight="1" x14ac:dyDescent="0.3">
      <c r="A201" s="98">
        <v>192</v>
      </c>
      <c r="B201" s="71" t="s">
        <v>493</v>
      </c>
      <c r="C201" s="72" t="s">
        <v>622</v>
      </c>
      <c r="D201" s="73" t="s">
        <v>496</v>
      </c>
      <c r="E201" s="73" t="s">
        <v>498</v>
      </c>
      <c r="F201" s="69" t="s">
        <v>525</v>
      </c>
      <c r="G201" s="70" t="str">
        <f>IF(H201=AAeIA!$B$2,AAeIA!$A$2,IF(H201=AAeIA!$B$3,AAeIA!$A$2,IF(H201=AAeIA!$B$4,AAeIA!$A$2,IF(H201=AAeIA!$B$5,AAeIA!$A$2,IF(H201=AAeIA!$B$6,AAeIA!$A$6,IF(H201=AAeIA!$B$7,AAeIA!$A$2,IF(H201=AAeIA!$B$8,AAeIA!$A$2,IF(H201=AAeIA!$B$9,AAeIA!$A$2,IF(H201=AAeIA!$B$10,AAeIA!$A$10,IF(H201=AAeIA!$B$11,AAeIA!$A$10,IF(H201=AAeIA!$B$12,AAeIA!$A$10,IF(H201=AAeIA!$B$13,AAeIA!$A$10,IF(H201=AAeIA!$B$14,AAeIA!$A$10,IF(H201=AAeIA!$B$15,AAeIA!$A$10,IF(H201=AAeIA!$B$16,AAeIA!$A$10,IF(H201=AAeIA!$B$17,AAeIA!$A$10,IF(H201=AAeIA!$B$18,AAeIA!$A$10,IF(H201=AAeIA!$B$19,AAeIA!$A$10,IF(H201=AAeIA!$B$20,AAeIA!$A$10,IF(H201=AAeIA!$B$21,AAeIA!$A$10,IF(H201=AAeIA!$B$22,AAeIA!$A$10,IF(H201=AAeIA!$B$23,AAeIA!$A$10,IF(H201=AAeIA!$B$24,AAeIA!$A$24,IF(H201=AAeIA!$B$25,AAeIA!$A$24,IF(H201=AAeIA!$B$26,AAeIA!$A$24,IF(H201=AAeIA!$B$27,AAeIA!$A$24,IF(H201=AAeIA!$B$28,AAeIA!$A$24,IF(H201=AAeIA!$B$29,AAeIA!$A$24,IF(H201=AAeIA!$B$30,AAeIA!$A$24,IF(H201=AAeIA!$B$31,AAeIA!$A$31,IF(H201=AAeIA!$B$32,AAeIA!$A$31,IF(H201=AAeIA!$B$33,AAeIA!$A$31,IF(H201=AAeIA!$B$34,AAeIA!$A$31,IF(H201=AAeIA!$B$35,AAeIA!$A$31,IF(H201=AAeIA!$B$36,AAeIA!$A$31,IF(H201=AAeIA!$B$37,AAeIA!$A$31,IF(H201=AAeIA!$B$38,AAeIA!$A$31,IF(H201=AAeIA!$B$39,AAeIA!$A$31,IF(H201=AAeIA!$B$40,AAeIA!$A$40,IF(H201=AAeIA!$B$41,AAeIA!$A$40,IF(H201=AAeIA!$B$42,AAeIA!$A$42,IF(H201=AAeIA!$B$43,AAeIA!$A$43,IF(H201=AAeIA!$B$44,AAeIA!$A$43,IF(H201=AAeIA!$B$45,AAeIA!$A$43,0))))))))))))))))))))))))))))))))))))))))))))</f>
        <v>USO DE RECURSOS</v>
      </c>
      <c r="H201" s="69" t="s">
        <v>49</v>
      </c>
      <c r="I201" s="69" t="str">
        <f>VLOOKUP("*"&amp;H201&amp;"*",AAeIA!$B$1:$D$45,2,FALSE)</f>
        <v>Negativo</v>
      </c>
      <c r="J201" s="72" t="s">
        <v>729</v>
      </c>
      <c r="K201" s="73" t="s">
        <v>336</v>
      </c>
      <c r="L201" s="69" t="str">
        <f>VLOOKUP("*"&amp;H201&amp;"*",AAeIA!$B$1:$D$45,3,FALSE)</f>
        <v>Agotamiento_de_recursos_naturales</v>
      </c>
      <c r="M201" s="74">
        <v>3</v>
      </c>
      <c r="N201" s="74">
        <v>3</v>
      </c>
      <c r="O201" s="75" t="str">
        <f>VLOOKUP(M201&amp;" - "&amp;N201,'VALORACIÓN '!$C$4:$D$28,2,FALSE)</f>
        <v>Medio Aceptable</v>
      </c>
      <c r="P201" s="72"/>
      <c r="Q201" s="72" t="s">
        <v>580</v>
      </c>
      <c r="R201" s="72" t="s">
        <v>374</v>
      </c>
      <c r="S201" s="72">
        <v>2</v>
      </c>
      <c r="T201" s="75" t="str">
        <f>VLOOKUP(S201&amp;" / "&amp;O201,'VALORACIÓN '!$C$39:$D$63,2,FALSE)</f>
        <v>Aceptable condicionado</v>
      </c>
      <c r="U201" s="76" t="str">
        <f>VLOOKUP("*"&amp;T201&amp;"*",'VALORACIÓN '!$O$3:$P$7,2,FALSE)</f>
        <v>BAJA</v>
      </c>
      <c r="V201" s="73" t="s">
        <v>347</v>
      </c>
      <c r="W201" s="72" t="s">
        <v>474</v>
      </c>
      <c r="X201" s="72" t="s">
        <v>318</v>
      </c>
    </row>
    <row r="202" spans="1:24" ht="234.75" x14ac:dyDescent="0.3">
      <c r="A202" s="98">
        <v>193</v>
      </c>
      <c r="B202" s="71" t="s">
        <v>493</v>
      </c>
      <c r="C202" s="72" t="s">
        <v>622</v>
      </c>
      <c r="D202" s="73" t="s">
        <v>496</v>
      </c>
      <c r="E202" s="73" t="s">
        <v>498</v>
      </c>
      <c r="F202" s="69" t="s">
        <v>525</v>
      </c>
      <c r="G202" s="70" t="str">
        <f>IF(H202=AAeIA!$B$2,AAeIA!$A$2,IF(H202=AAeIA!$B$3,AAeIA!$A$2,IF(H202=AAeIA!$B$4,AAeIA!$A$2,IF(H202=AAeIA!$B$5,AAeIA!$A$2,IF(H202=AAeIA!$B$6,AAeIA!$A$6,IF(H202=AAeIA!$B$7,AAeIA!$A$2,IF(H202=AAeIA!$B$8,AAeIA!$A$2,IF(H202=AAeIA!$B$9,AAeIA!$A$2,IF(H202=AAeIA!$B$10,AAeIA!$A$10,IF(H202=AAeIA!$B$11,AAeIA!$A$10,IF(H202=AAeIA!$B$12,AAeIA!$A$10,IF(H202=AAeIA!$B$13,AAeIA!$A$10,IF(H202=AAeIA!$B$14,AAeIA!$A$10,IF(H202=AAeIA!$B$15,AAeIA!$A$10,IF(H202=AAeIA!$B$16,AAeIA!$A$10,IF(H202=AAeIA!$B$17,AAeIA!$A$10,IF(H202=AAeIA!$B$18,AAeIA!$A$10,IF(H202=AAeIA!$B$19,AAeIA!$A$10,IF(H202=AAeIA!$B$20,AAeIA!$A$10,IF(H202=AAeIA!$B$21,AAeIA!$A$10,IF(H202=AAeIA!$B$22,AAeIA!$A$10,IF(H202=AAeIA!$B$23,AAeIA!$A$10,IF(H202=AAeIA!$B$24,AAeIA!$A$24,IF(H202=AAeIA!$B$25,AAeIA!$A$24,IF(H202=AAeIA!$B$26,AAeIA!$A$24,IF(H202=AAeIA!$B$27,AAeIA!$A$24,IF(H202=AAeIA!$B$28,AAeIA!$A$24,IF(H202=AAeIA!$B$29,AAeIA!$A$24,IF(H202=AAeIA!$B$30,AAeIA!$A$24,IF(H202=AAeIA!$B$31,AAeIA!$A$31,IF(H202=AAeIA!$B$32,AAeIA!$A$31,IF(H202=AAeIA!$B$33,AAeIA!$A$31,IF(H202=AAeIA!$B$34,AAeIA!$A$31,IF(H202=AAeIA!$B$35,AAeIA!$A$31,IF(H202=AAeIA!$B$36,AAeIA!$A$31,IF(H202=AAeIA!$B$37,AAeIA!$A$31,IF(H202=AAeIA!$B$38,AAeIA!$A$31,IF(H202=AAeIA!$B$39,AAeIA!$A$31,IF(H202=AAeIA!$B$40,AAeIA!$A$40,IF(H202=AAeIA!$B$41,AAeIA!$A$40,IF(H202=AAeIA!$B$42,AAeIA!$A$42,IF(H202=AAeIA!$B$43,AAeIA!$A$43,IF(H202=AAeIA!$B$44,AAeIA!$A$43,IF(H202=AAeIA!$B$45,AAeIA!$A$43,0))))))))))))))))))))))))))))))))))))))))))))</f>
        <v>SUELO</v>
      </c>
      <c r="H202" s="69" t="s">
        <v>66</v>
      </c>
      <c r="I202" s="69" t="str">
        <f>VLOOKUP("*"&amp;H202&amp;"*",AAeIA!$B$1:$D$45,2,FALSE)</f>
        <v>Negativo</v>
      </c>
      <c r="J202" s="72" t="s">
        <v>814</v>
      </c>
      <c r="K202" s="73" t="s">
        <v>336</v>
      </c>
      <c r="L202" s="69" t="str">
        <f>VLOOKUP("*"&amp;H202&amp;"*",AAeIA!$B$1:$D$45,3,FALSE)</f>
        <v>Contaminación_del_suelo</v>
      </c>
      <c r="M202" s="74">
        <v>3</v>
      </c>
      <c r="N202" s="74">
        <v>4</v>
      </c>
      <c r="O202" s="75" t="str">
        <f>VLOOKUP(M202&amp;" - "&amp;N202,'VALORACIÓN '!$C$4:$D$28,2,FALSE)</f>
        <v>Alto No Aceptable</v>
      </c>
      <c r="P202" s="72" t="s">
        <v>769</v>
      </c>
      <c r="Q202" s="72" t="s">
        <v>580</v>
      </c>
      <c r="R202" s="72" t="s">
        <v>423</v>
      </c>
      <c r="S202" s="72">
        <v>1</v>
      </c>
      <c r="T202" s="75" t="str">
        <f>VLOOKUP(S202&amp;" / "&amp;O202,'VALORACIÓN '!$C$39:$D$63,2,FALSE)</f>
        <v>Admisible</v>
      </c>
      <c r="U202" s="76" t="str">
        <f>VLOOKUP("*"&amp;T202&amp;"*",'VALORACIÓN '!$O$3:$P$7,2,FALSE)</f>
        <v>BAJA</v>
      </c>
      <c r="V202" s="73" t="s">
        <v>340</v>
      </c>
      <c r="W202" s="72" t="s">
        <v>818</v>
      </c>
      <c r="X202" s="72" t="s">
        <v>317</v>
      </c>
    </row>
    <row r="203" spans="1:24" ht="285.75" x14ac:dyDescent="0.3">
      <c r="A203" s="98">
        <v>194</v>
      </c>
      <c r="B203" s="71" t="s">
        <v>493</v>
      </c>
      <c r="C203" s="72" t="s">
        <v>622</v>
      </c>
      <c r="D203" s="73" t="s">
        <v>496</v>
      </c>
      <c r="E203" s="73" t="s">
        <v>498</v>
      </c>
      <c r="F203" s="69" t="s">
        <v>525</v>
      </c>
      <c r="G203" s="70" t="str">
        <f>IF(H203=AAeIA!$B$2,AAeIA!$A$2,IF(H203=AAeIA!$B$3,AAeIA!$A$2,IF(H203=AAeIA!$B$4,AAeIA!$A$2,IF(H203=AAeIA!$B$5,AAeIA!$A$2,IF(H203=AAeIA!$B$6,AAeIA!$A$6,IF(H203=AAeIA!$B$7,AAeIA!$A$2,IF(H203=AAeIA!$B$8,AAeIA!$A$2,IF(H203=AAeIA!$B$9,AAeIA!$A$2,IF(H203=AAeIA!$B$10,AAeIA!$A$10,IF(H203=AAeIA!$B$11,AAeIA!$A$10,IF(H203=AAeIA!$B$12,AAeIA!$A$10,IF(H203=AAeIA!$B$13,AAeIA!$A$10,IF(H203=AAeIA!$B$14,AAeIA!$A$10,IF(H203=AAeIA!$B$15,AAeIA!$A$10,IF(H203=AAeIA!$B$16,AAeIA!$A$10,IF(H203=AAeIA!$B$17,AAeIA!$A$10,IF(H203=AAeIA!$B$18,AAeIA!$A$10,IF(H203=AAeIA!$B$19,AAeIA!$A$10,IF(H203=AAeIA!$B$20,AAeIA!$A$10,IF(H203=AAeIA!$B$21,AAeIA!$A$10,IF(H203=AAeIA!$B$22,AAeIA!$A$10,IF(H203=AAeIA!$B$23,AAeIA!$A$10,IF(H203=AAeIA!$B$24,AAeIA!$A$24,IF(H203=AAeIA!$B$25,AAeIA!$A$24,IF(H203=AAeIA!$B$26,AAeIA!$A$24,IF(H203=AAeIA!$B$27,AAeIA!$A$24,IF(H203=AAeIA!$B$28,AAeIA!$A$24,IF(H203=AAeIA!$B$29,AAeIA!$A$24,IF(H203=AAeIA!$B$30,AAeIA!$A$24,IF(H203=AAeIA!$B$31,AAeIA!$A$31,IF(H203=AAeIA!$B$32,AAeIA!$A$31,IF(H203=AAeIA!$B$33,AAeIA!$A$31,IF(H203=AAeIA!$B$34,AAeIA!$A$31,IF(H203=AAeIA!$B$35,AAeIA!$A$31,IF(H203=AAeIA!$B$36,AAeIA!$A$31,IF(H203=AAeIA!$B$37,AAeIA!$A$31,IF(H203=AAeIA!$B$38,AAeIA!$A$31,IF(H203=AAeIA!$B$39,AAeIA!$A$31,IF(H203=AAeIA!$B$40,AAeIA!$A$40,IF(H203=AAeIA!$B$41,AAeIA!$A$40,IF(H203=AAeIA!$B$42,AAeIA!$A$42,IF(H203=AAeIA!$B$43,AAeIA!$A$43,IF(H203=AAeIA!$B$44,AAeIA!$A$43,IF(H203=AAeIA!$B$45,AAeIA!$A$43,0))))))))))))))))))))))))))))))))))))))))))))</f>
        <v>USO DE RECURSOS</v>
      </c>
      <c r="H203" s="69" t="s">
        <v>55</v>
      </c>
      <c r="I203" s="69" t="str">
        <f>VLOOKUP("*"&amp;H203&amp;"*",AAeIA!$B$1:$D$45,2,FALSE)</f>
        <v>Negativo</v>
      </c>
      <c r="J203" s="72" t="s">
        <v>716</v>
      </c>
      <c r="K203" s="73" t="s">
        <v>336</v>
      </c>
      <c r="L203" s="69" t="str">
        <f>VLOOKUP("*"&amp;H203&amp;"*",AAeIA!$B$1:$D$45,3,FALSE)</f>
        <v>Afectación_del_suelo,_afectación_del_agua_o_afectación_al_personal</v>
      </c>
      <c r="M203" s="74">
        <v>4</v>
      </c>
      <c r="N203" s="74">
        <v>3</v>
      </c>
      <c r="O203" s="75" t="str">
        <f>VLOOKUP(M203&amp;" - "&amp;N203,'VALORACIÓN '!$C$4:$D$28,2,FALSE)</f>
        <v>Alto No Aceptable</v>
      </c>
      <c r="P203" s="72" t="s">
        <v>706</v>
      </c>
      <c r="Q203" s="72" t="s">
        <v>581</v>
      </c>
      <c r="R203" s="72" t="s">
        <v>699</v>
      </c>
      <c r="S203" s="72">
        <v>2</v>
      </c>
      <c r="T203" s="75" t="str">
        <f>VLOOKUP(S203&amp;" / "&amp;O203,'VALORACIÓN '!$C$39:$D$63,2,FALSE)</f>
        <v>Aceptable condicionado</v>
      </c>
      <c r="U203" s="76" t="str">
        <f>VLOOKUP("*"&amp;T203&amp;"*",'VALORACIÓN '!$O$3:$P$7,2,FALSE)</f>
        <v>BAJA</v>
      </c>
      <c r="V203" s="73" t="s">
        <v>340</v>
      </c>
      <c r="W203" s="72" t="s">
        <v>367</v>
      </c>
      <c r="X203" s="72" t="s">
        <v>342</v>
      </c>
    </row>
    <row r="204" spans="1:24" ht="236.25" x14ac:dyDescent="0.3">
      <c r="A204" s="98">
        <v>195</v>
      </c>
      <c r="B204" s="71" t="s">
        <v>493</v>
      </c>
      <c r="C204" s="72" t="s">
        <v>621</v>
      </c>
      <c r="D204" s="73" t="s">
        <v>496</v>
      </c>
      <c r="E204" s="73" t="s">
        <v>498</v>
      </c>
      <c r="F204" s="69" t="s">
        <v>525</v>
      </c>
      <c r="G204" s="70" t="str">
        <f>IF(H204=AAeIA!$B$2,AAeIA!$A$2,IF(H204=AAeIA!$B$3,AAeIA!$A$2,IF(H204=AAeIA!$B$4,AAeIA!$A$2,IF(H204=AAeIA!$B$5,AAeIA!$A$2,IF(H204=AAeIA!$B$6,AAeIA!$A$6,IF(H204=AAeIA!$B$7,AAeIA!$A$2,IF(H204=AAeIA!$B$8,AAeIA!$A$2,IF(H204=AAeIA!$B$9,AAeIA!$A$2,IF(H204=AAeIA!$B$10,AAeIA!$A$10,IF(H204=AAeIA!$B$11,AAeIA!$A$10,IF(H204=AAeIA!$B$12,AAeIA!$A$10,IF(H204=AAeIA!$B$13,AAeIA!$A$10,IF(H204=AAeIA!$B$14,AAeIA!$A$10,IF(H204=AAeIA!$B$15,AAeIA!$A$10,IF(H204=AAeIA!$B$16,AAeIA!$A$10,IF(H204=AAeIA!$B$17,AAeIA!$A$10,IF(H204=AAeIA!$B$18,AAeIA!$A$10,IF(H204=AAeIA!$B$19,AAeIA!$A$10,IF(H204=AAeIA!$B$20,AAeIA!$A$10,IF(H204=AAeIA!$B$21,AAeIA!$A$10,IF(H204=AAeIA!$B$22,AAeIA!$A$10,IF(H204=AAeIA!$B$23,AAeIA!$A$10,IF(H204=AAeIA!$B$24,AAeIA!$A$24,IF(H204=AAeIA!$B$25,AAeIA!$A$24,IF(H204=AAeIA!$B$26,AAeIA!$A$24,IF(H204=AAeIA!$B$27,AAeIA!$A$24,IF(H204=AAeIA!$B$28,AAeIA!$A$24,IF(H204=AAeIA!$B$29,AAeIA!$A$24,IF(H204=AAeIA!$B$30,AAeIA!$A$24,IF(H204=AAeIA!$B$31,AAeIA!$A$31,IF(H204=AAeIA!$B$32,AAeIA!$A$31,IF(H204=AAeIA!$B$33,AAeIA!$A$31,IF(H204=AAeIA!$B$34,AAeIA!$A$31,IF(H204=AAeIA!$B$35,AAeIA!$A$31,IF(H204=AAeIA!$B$36,AAeIA!$A$31,IF(H204=AAeIA!$B$37,AAeIA!$A$31,IF(H204=AAeIA!$B$38,AAeIA!$A$31,IF(H204=AAeIA!$B$39,AAeIA!$A$31,IF(H204=AAeIA!$B$40,AAeIA!$A$40,IF(H204=AAeIA!$B$41,AAeIA!$A$40,IF(H204=AAeIA!$B$42,AAeIA!$A$42,IF(H204=AAeIA!$B$43,AAeIA!$A$43,IF(H204=AAeIA!$B$44,AAeIA!$A$43,IF(H204=AAeIA!$B$45,AAeIA!$A$43,0))))))))))))))))))))))))))))))))))))))))))))</f>
        <v>SUELO</v>
      </c>
      <c r="H204" s="69" t="s">
        <v>59</v>
      </c>
      <c r="I204" s="69" t="str">
        <f>VLOOKUP("*"&amp;H204&amp;"*",AAeIA!$B$1:$D$45,2,FALSE)</f>
        <v>Positivo</v>
      </c>
      <c r="J204" s="72" t="s">
        <v>476</v>
      </c>
      <c r="K204" s="73" t="s">
        <v>336</v>
      </c>
      <c r="L204" s="69" t="str">
        <f>VLOOKUP("*"&amp;H204&amp;"*",AAeIA!$B$1:$D$45,3,FALSE)</f>
        <v>Disminución_de_residuos_a_tratar</v>
      </c>
      <c r="M204" s="74">
        <v>2</v>
      </c>
      <c r="N204" s="74">
        <v>2</v>
      </c>
      <c r="O204" s="75" t="str">
        <f>VLOOKUP(M204&amp;" - "&amp;N204,'VALORACIÓN '!$C$4:$D$28,2,FALSE)</f>
        <v>Mínimo Aceptable</v>
      </c>
      <c r="P204" s="72" t="s">
        <v>477</v>
      </c>
      <c r="Q204" s="72" t="s">
        <v>533</v>
      </c>
      <c r="R204" s="72" t="s">
        <v>462</v>
      </c>
      <c r="S204" s="72">
        <v>2</v>
      </c>
      <c r="T204" s="75" t="str">
        <f>VLOOKUP(S204&amp;" / "&amp;O204,'VALORACIÓN '!$C$39:$D$63,2,FALSE)</f>
        <v>Admisible</v>
      </c>
      <c r="U204" s="76" t="str">
        <f>VLOOKUP("*"&amp;T204&amp;"*",'VALORACIÓN '!$O$3:$P$7,2,FALSE)</f>
        <v>BAJA</v>
      </c>
      <c r="V204" s="73" t="s">
        <v>340</v>
      </c>
      <c r="W204" s="72" t="s">
        <v>396</v>
      </c>
      <c r="X204" s="72" t="s">
        <v>317</v>
      </c>
    </row>
    <row r="205" spans="1:24" ht="187.5" customHeight="1" x14ac:dyDescent="0.3">
      <c r="A205" s="98">
        <v>196</v>
      </c>
      <c r="B205" s="71" t="s">
        <v>493</v>
      </c>
      <c r="C205" s="72" t="s">
        <v>623</v>
      </c>
      <c r="D205" s="73" t="s">
        <v>496</v>
      </c>
      <c r="E205" s="73" t="s">
        <v>293</v>
      </c>
      <c r="F205" s="69" t="s">
        <v>526</v>
      </c>
      <c r="G205" s="70" t="str">
        <f>IF(H205=AAeIA!$B$2,AAeIA!$A$2,IF(H205=AAeIA!$B$3,AAeIA!$A$2,IF(H205=AAeIA!$B$4,AAeIA!$A$2,IF(H205=AAeIA!$B$5,AAeIA!$A$2,IF(H205=AAeIA!$B$6,AAeIA!$A$6,IF(H205=AAeIA!$B$7,AAeIA!$A$2,IF(H205=AAeIA!$B$8,AAeIA!$A$2,IF(H205=AAeIA!$B$9,AAeIA!$A$2,IF(H205=AAeIA!$B$10,AAeIA!$A$10,IF(H205=AAeIA!$B$11,AAeIA!$A$10,IF(H205=AAeIA!$B$12,AAeIA!$A$10,IF(H205=AAeIA!$B$13,AAeIA!$A$10,IF(H205=AAeIA!$B$14,AAeIA!$A$10,IF(H205=AAeIA!$B$15,AAeIA!$A$10,IF(H205=AAeIA!$B$16,AAeIA!$A$10,IF(H205=AAeIA!$B$17,AAeIA!$A$10,IF(H205=AAeIA!$B$18,AAeIA!$A$10,IF(H205=AAeIA!$B$19,AAeIA!$A$10,IF(H205=AAeIA!$B$20,AAeIA!$A$10,IF(H205=AAeIA!$B$21,AAeIA!$A$10,IF(H205=AAeIA!$B$22,AAeIA!$A$10,IF(H205=AAeIA!$B$23,AAeIA!$A$10,IF(H205=AAeIA!$B$24,AAeIA!$A$24,IF(H205=AAeIA!$B$25,AAeIA!$A$24,IF(H205=AAeIA!$B$26,AAeIA!$A$24,IF(H205=AAeIA!$B$27,AAeIA!$A$24,IF(H205=AAeIA!$B$28,AAeIA!$A$24,IF(H205=AAeIA!$B$29,AAeIA!$A$24,IF(H205=AAeIA!$B$30,AAeIA!$A$24,IF(H205=AAeIA!$B$31,AAeIA!$A$31,IF(H205=AAeIA!$B$32,AAeIA!$A$31,IF(H205=AAeIA!$B$33,AAeIA!$A$31,IF(H205=AAeIA!$B$34,AAeIA!$A$31,IF(H205=AAeIA!$B$35,AAeIA!$A$31,IF(H205=AAeIA!$B$36,AAeIA!$A$31,IF(H205=AAeIA!$B$37,AAeIA!$A$31,IF(H205=AAeIA!$B$38,AAeIA!$A$31,IF(H205=AAeIA!$B$39,AAeIA!$A$31,IF(H205=AAeIA!$B$40,AAeIA!$A$40,IF(H205=AAeIA!$B$41,AAeIA!$A$40,IF(H205=AAeIA!$B$42,AAeIA!$A$42,IF(H205=AAeIA!$B$43,AAeIA!$A$43,IF(H205=AAeIA!$B$44,AAeIA!$A$43,IF(H205=AAeIA!$B$45,AAeIA!$A$43,0))))))))))))))))))))))))))))))))))))))))))))</f>
        <v>SUELO</v>
      </c>
      <c r="H205" s="69" t="s">
        <v>72</v>
      </c>
      <c r="I205" s="69" t="str">
        <f>VLOOKUP("*"&amp;H205&amp;"*",AAeIA!$B$1:$D$45,2,FALSE)</f>
        <v>Negativo</v>
      </c>
      <c r="J205" s="72" t="s">
        <v>753</v>
      </c>
      <c r="K205" s="73" t="s">
        <v>336</v>
      </c>
      <c r="L205" s="69" t="str">
        <f>VLOOKUP("*"&amp;H205&amp;"*",AAeIA!$B$1:$D$45,3,FALSE)</f>
        <v>Contaminación_del_suelo_por_residuos_sólidos</v>
      </c>
      <c r="M205" s="74">
        <v>2</v>
      </c>
      <c r="N205" s="74">
        <v>3</v>
      </c>
      <c r="O205" s="75" t="str">
        <f>VLOOKUP(M205&amp;" - "&amp;N205,'VALORACIÓN '!$C$4:$D$28,2,FALSE)</f>
        <v>Bajo Aceptable</v>
      </c>
      <c r="P205" s="72" t="s">
        <v>659</v>
      </c>
      <c r="Q205" s="72" t="s">
        <v>587</v>
      </c>
      <c r="R205" s="72" t="s">
        <v>656</v>
      </c>
      <c r="S205" s="72">
        <v>1</v>
      </c>
      <c r="T205" s="75" t="str">
        <f>VLOOKUP(S205&amp;" / "&amp;O205,'VALORACIÓN '!$C$39:$D$63,2,FALSE)</f>
        <v>Admisible</v>
      </c>
      <c r="U205" s="76" t="str">
        <f>VLOOKUP("*"&amp;T205&amp;"*",'VALORACIÓN '!$O$3:$P$7,2,FALSE)</f>
        <v>BAJA</v>
      </c>
      <c r="V205" s="73" t="s">
        <v>340</v>
      </c>
      <c r="W205" s="72"/>
      <c r="X205" s="72"/>
    </row>
    <row r="206" spans="1:24" ht="204.75" x14ac:dyDescent="0.3">
      <c r="A206" s="98">
        <v>197</v>
      </c>
      <c r="B206" s="71" t="s">
        <v>494</v>
      </c>
      <c r="C206" s="72" t="s">
        <v>624</v>
      </c>
      <c r="D206" s="73" t="s">
        <v>496</v>
      </c>
      <c r="E206" s="73" t="s">
        <v>498</v>
      </c>
      <c r="F206" s="69" t="s">
        <v>760</v>
      </c>
      <c r="G206" s="70" t="str">
        <f>IF(H206=AAeIA!$B$2,AAeIA!$A$2,IF(H206=AAeIA!$B$3,AAeIA!$A$2,IF(H206=AAeIA!$B$4,AAeIA!$A$2,IF(H206=AAeIA!$B$5,AAeIA!$A$2,IF(H206=AAeIA!$B$6,AAeIA!$A$6,IF(H206=AAeIA!$B$7,AAeIA!$A$2,IF(H206=AAeIA!$B$8,AAeIA!$A$2,IF(H206=AAeIA!$B$9,AAeIA!$A$2,IF(H206=AAeIA!$B$10,AAeIA!$A$10,IF(H206=AAeIA!$B$11,AAeIA!$A$10,IF(H206=AAeIA!$B$12,AAeIA!$A$10,IF(H206=AAeIA!$B$13,AAeIA!$A$10,IF(H206=AAeIA!$B$14,AAeIA!$A$10,IF(H206=AAeIA!$B$15,AAeIA!$A$10,IF(H206=AAeIA!$B$16,AAeIA!$A$10,IF(H206=AAeIA!$B$17,AAeIA!$A$10,IF(H206=AAeIA!$B$18,AAeIA!$A$10,IF(H206=AAeIA!$B$19,AAeIA!$A$10,IF(H206=AAeIA!$B$20,AAeIA!$A$10,IF(H206=AAeIA!$B$21,AAeIA!$A$10,IF(H206=AAeIA!$B$22,AAeIA!$A$10,IF(H206=AAeIA!$B$23,AAeIA!$A$10,IF(H206=AAeIA!$B$24,AAeIA!$A$24,IF(H206=AAeIA!$B$25,AAeIA!$A$24,IF(H206=AAeIA!$B$26,AAeIA!$A$24,IF(H206=AAeIA!$B$27,AAeIA!$A$24,IF(H206=AAeIA!$B$28,AAeIA!$A$24,IF(H206=AAeIA!$B$29,AAeIA!$A$24,IF(H206=AAeIA!$B$30,AAeIA!$A$24,IF(H206=AAeIA!$B$31,AAeIA!$A$31,IF(H206=AAeIA!$B$32,AAeIA!$A$31,IF(H206=AAeIA!$B$33,AAeIA!$A$31,IF(H206=AAeIA!$B$34,AAeIA!$A$31,IF(H206=AAeIA!$B$35,AAeIA!$A$31,IF(H206=AAeIA!$B$36,AAeIA!$A$31,IF(H206=AAeIA!$B$37,AAeIA!$A$31,IF(H206=AAeIA!$B$38,AAeIA!$A$31,IF(H206=AAeIA!$B$39,AAeIA!$A$31,IF(H206=AAeIA!$B$40,AAeIA!$A$40,IF(H206=AAeIA!$B$41,AAeIA!$A$40,IF(H206=AAeIA!$B$42,AAeIA!$A$42,IF(H206=AAeIA!$B$43,AAeIA!$A$43,IF(H206=AAeIA!$B$44,AAeIA!$A$43,IF(H206=AAeIA!$B$45,AAeIA!$A$43,0))))))))))))))))))))))))))))))))))))))))))))</f>
        <v>USO DE RECURSOS</v>
      </c>
      <c r="H206" s="69" t="s">
        <v>51</v>
      </c>
      <c r="I206" s="69" t="str">
        <f>VLOOKUP("*"&amp;H206&amp;"*",AAeIA!$B$1:$D$45,2,FALSE)</f>
        <v>Negativo</v>
      </c>
      <c r="J206" s="72" t="s">
        <v>693</v>
      </c>
      <c r="K206" s="73" t="s">
        <v>336</v>
      </c>
      <c r="L206" s="69" t="str">
        <f>VLOOKUP("*"&amp;H206&amp;"*",AAeIA!$B$1:$D$45,3,FALSE)</f>
        <v>Agotamiento_de_recursos_naturales</v>
      </c>
      <c r="M206" s="74">
        <v>4</v>
      </c>
      <c r="N206" s="74">
        <v>4</v>
      </c>
      <c r="O206" s="75" t="str">
        <f>VLOOKUP(M206&amp;" - "&amp;N206,'VALORACIÓN '!$C$4:$D$28,2,FALSE)</f>
        <v>Muy Alto Inaceptable</v>
      </c>
      <c r="P206" s="72" t="s">
        <v>683</v>
      </c>
      <c r="Q206" s="72" t="s">
        <v>566</v>
      </c>
      <c r="R206" s="72" t="s">
        <v>393</v>
      </c>
      <c r="S206" s="72">
        <v>3</v>
      </c>
      <c r="T206" s="75" t="str">
        <f>VLOOKUP(S206&amp;" / "&amp;O206,'VALORACIÓN '!$C$39:$D$63,2,FALSE)</f>
        <v>Alto no aceptable</v>
      </c>
      <c r="U206" s="76" t="str">
        <f>VLOOKUP("*"&amp;T206&amp;"*",'VALORACIÓN '!$O$3:$P$7,2,FALSE)</f>
        <v xml:space="preserve">MEDIA </v>
      </c>
      <c r="V206" s="73" t="s">
        <v>340</v>
      </c>
      <c r="W206" s="72" t="s">
        <v>695</v>
      </c>
      <c r="X206" s="72" t="s">
        <v>319</v>
      </c>
    </row>
    <row r="207" spans="1:24" ht="189" customHeight="1" x14ac:dyDescent="0.3">
      <c r="A207" s="98">
        <v>198</v>
      </c>
      <c r="B207" s="71" t="s">
        <v>494</v>
      </c>
      <c r="C207" s="72" t="s">
        <v>624</v>
      </c>
      <c r="D207" s="73" t="s">
        <v>496</v>
      </c>
      <c r="E207" s="73" t="s">
        <v>498</v>
      </c>
      <c r="F207" s="69" t="s">
        <v>760</v>
      </c>
      <c r="G207" s="70" t="str">
        <f>IF(H207=AAeIA!$B$2,AAeIA!$A$2,IF(H207=AAeIA!$B$3,AAeIA!$A$2,IF(H207=AAeIA!$B$4,AAeIA!$A$2,IF(H207=AAeIA!$B$5,AAeIA!$A$2,IF(H207=AAeIA!$B$6,AAeIA!$A$6,IF(H207=AAeIA!$B$7,AAeIA!$A$2,IF(H207=AAeIA!$B$8,AAeIA!$A$2,IF(H207=AAeIA!$B$9,AAeIA!$A$2,IF(H207=AAeIA!$B$10,AAeIA!$A$10,IF(H207=AAeIA!$B$11,AAeIA!$A$10,IF(H207=AAeIA!$B$12,AAeIA!$A$10,IF(H207=AAeIA!$B$13,AAeIA!$A$10,IF(H207=AAeIA!$B$14,AAeIA!$A$10,IF(H207=AAeIA!$B$15,AAeIA!$A$10,IF(H207=AAeIA!$B$16,AAeIA!$A$10,IF(H207=AAeIA!$B$17,AAeIA!$A$10,IF(H207=AAeIA!$B$18,AAeIA!$A$10,IF(H207=AAeIA!$B$19,AAeIA!$A$10,IF(H207=AAeIA!$B$20,AAeIA!$A$10,IF(H207=AAeIA!$B$21,AAeIA!$A$10,IF(H207=AAeIA!$B$22,AAeIA!$A$10,IF(H207=AAeIA!$B$23,AAeIA!$A$10,IF(H207=AAeIA!$B$24,AAeIA!$A$24,IF(H207=AAeIA!$B$25,AAeIA!$A$24,IF(H207=AAeIA!$B$26,AAeIA!$A$24,IF(H207=AAeIA!$B$27,AAeIA!$A$24,IF(H207=AAeIA!$B$28,AAeIA!$A$24,IF(H207=AAeIA!$B$29,AAeIA!$A$24,IF(H207=AAeIA!$B$30,AAeIA!$A$24,IF(H207=AAeIA!$B$31,AAeIA!$A$31,IF(H207=AAeIA!$B$32,AAeIA!$A$31,IF(H207=AAeIA!$B$33,AAeIA!$A$31,IF(H207=AAeIA!$B$34,AAeIA!$A$31,IF(H207=AAeIA!$B$35,AAeIA!$A$31,IF(H207=AAeIA!$B$36,AAeIA!$A$31,IF(H207=AAeIA!$B$37,AAeIA!$A$31,IF(H207=AAeIA!$B$38,AAeIA!$A$31,IF(H207=AAeIA!$B$39,AAeIA!$A$31,IF(H207=AAeIA!$B$40,AAeIA!$A$40,IF(H207=AAeIA!$B$41,AAeIA!$A$40,IF(H207=AAeIA!$B$42,AAeIA!$A$42,IF(H207=AAeIA!$B$43,AAeIA!$A$43,IF(H207=AAeIA!$B$44,AAeIA!$A$43,IF(H207=AAeIA!$B$45,AAeIA!$A$43,0))))))))))))))))))))))))))))))))))))))))))))</f>
        <v>USO DE RECURSOS</v>
      </c>
      <c r="H207" s="69" t="s">
        <v>49</v>
      </c>
      <c r="I207" s="69" t="str">
        <f>VLOOKUP("*"&amp;H207&amp;"*",AAeIA!$B$1:$D$45,2,FALSE)</f>
        <v>Negativo</v>
      </c>
      <c r="J207" s="72" t="s">
        <v>730</v>
      </c>
      <c r="K207" s="73" t="s">
        <v>336</v>
      </c>
      <c r="L207" s="69" t="str">
        <f>VLOOKUP("*"&amp;H207&amp;"*",AAeIA!$B$1:$D$45,3,FALSE)</f>
        <v>Agotamiento_de_recursos_naturales</v>
      </c>
      <c r="M207" s="74">
        <v>3</v>
      </c>
      <c r="N207" s="74">
        <v>3</v>
      </c>
      <c r="O207" s="75" t="str">
        <f>VLOOKUP(M207&amp;" - "&amp;N207,'VALORACIÓN '!$C$4:$D$28,2,FALSE)</f>
        <v>Medio Aceptable</v>
      </c>
      <c r="P207" s="72"/>
      <c r="Q207" s="72" t="s">
        <v>580</v>
      </c>
      <c r="R207" s="72" t="s">
        <v>374</v>
      </c>
      <c r="S207" s="72">
        <v>2</v>
      </c>
      <c r="T207" s="75" t="str">
        <f>VLOOKUP(S207&amp;" / "&amp;O207,'VALORACIÓN '!$C$39:$D$63,2,FALSE)</f>
        <v>Aceptable condicionado</v>
      </c>
      <c r="U207" s="76" t="str">
        <f>VLOOKUP("*"&amp;T207&amp;"*",'VALORACIÓN '!$O$3:$P$7,2,FALSE)</f>
        <v>BAJA</v>
      </c>
      <c r="V207" s="73" t="s">
        <v>347</v>
      </c>
      <c r="W207" s="72" t="s">
        <v>474</v>
      </c>
      <c r="X207" s="72" t="s">
        <v>318</v>
      </c>
    </row>
    <row r="208" spans="1:24" ht="204.75" x14ac:dyDescent="0.3">
      <c r="A208" s="98">
        <v>199</v>
      </c>
      <c r="B208" s="71" t="s">
        <v>494</v>
      </c>
      <c r="C208" s="72" t="s">
        <v>624</v>
      </c>
      <c r="D208" s="73" t="s">
        <v>496</v>
      </c>
      <c r="E208" s="73" t="s">
        <v>498</v>
      </c>
      <c r="F208" s="69" t="s">
        <v>760</v>
      </c>
      <c r="G208" s="70" t="str">
        <f>IF(H208=AAeIA!$B$2,AAeIA!$A$2,IF(H208=AAeIA!$B$3,AAeIA!$A$2,IF(H208=AAeIA!$B$4,AAeIA!$A$2,IF(H208=AAeIA!$B$5,AAeIA!$A$2,IF(H208=AAeIA!$B$6,AAeIA!$A$6,IF(H208=AAeIA!$B$7,AAeIA!$A$2,IF(H208=AAeIA!$B$8,AAeIA!$A$2,IF(H208=AAeIA!$B$9,AAeIA!$A$2,IF(H208=AAeIA!$B$10,AAeIA!$A$10,IF(H208=AAeIA!$B$11,AAeIA!$A$10,IF(H208=AAeIA!$B$12,AAeIA!$A$10,IF(H208=AAeIA!$B$13,AAeIA!$A$10,IF(H208=AAeIA!$B$14,AAeIA!$A$10,IF(H208=AAeIA!$B$15,AAeIA!$A$10,IF(H208=AAeIA!$B$16,AAeIA!$A$10,IF(H208=AAeIA!$B$17,AAeIA!$A$10,IF(H208=AAeIA!$B$18,AAeIA!$A$10,IF(H208=AAeIA!$B$19,AAeIA!$A$10,IF(H208=AAeIA!$B$20,AAeIA!$A$10,IF(H208=AAeIA!$B$21,AAeIA!$A$10,IF(H208=AAeIA!$B$22,AAeIA!$A$10,IF(H208=AAeIA!$B$23,AAeIA!$A$10,IF(H208=AAeIA!$B$24,AAeIA!$A$24,IF(H208=AAeIA!$B$25,AAeIA!$A$24,IF(H208=AAeIA!$B$26,AAeIA!$A$24,IF(H208=AAeIA!$B$27,AAeIA!$A$24,IF(H208=AAeIA!$B$28,AAeIA!$A$24,IF(H208=AAeIA!$B$29,AAeIA!$A$24,IF(H208=AAeIA!$B$30,AAeIA!$A$24,IF(H208=AAeIA!$B$31,AAeIA!$A$31,IF(H208=AAeIA!$B$32,AAeIA!$A$31,IF(H208=AAeIA!$B$33,AAeIA!$A$31,IF(H208=AAeIA!$B$34,AAeIA!$A$31,IF(H208=AAeIA!$B$35,AAeIA!$A$31,IF(H208=AAeIA!$B$36,AAeIA!$A$31,IF(H208=AAeIA!$B$37,AAeIA!$A$31,IF(H208=AAeIA!$B$38,AAeIA!$A$31,IF(H208=AAeIA!$B$39,AAeIA!$A$31,IF(H208=AAeIA!$B$40,AAeIA!$A$40,IF(H208=AAeIA!$B$41,AAeIA!$A$40,IF(H208=AAeIA!$B$42,AAeIA!$A$42,IF(H208=AAeIA!$B$43,AAeIA!$A$43,IF(H208=AAeIA!$B$44,AAeIA!$A$43,IF(H208=AAeIA!$B$45,AAeIA!$A$43,0))))))))))))))))))))))))))))))))))))))))))))</f>
        <v>USO DE RECURSOS</v>
      </c>
      <c r="H208" s="69" t="s">
        <v>46</v>
      </c>
      <c r="I208" s="69" t="str">
        <f>VLOOKUP("*"&amp;H208&amp;"*",AAeIA!$B$1:$D$45,2,FALSE)</f>
        <v>Negativo</v>
      </c>
      <c r="J208" s="72" t="s">
        <v>751</v>
      </c>
      <c r="K208" s="73" t="s">
        <v>336</v>
      </c>
      <c r="L208" s="69" t="str">
        <f>VLOOKUP("*"&amp;H208&amp;"*",AAeIA!$B$1:$D$45,3,FALSE)</f>
        <v>Agotamiento_de_recursos_naturales</v>
      </c>
      <c r="M208" s="74">
        <v>3</v>
      </c>
      <c r="N208" s="74">
        <v>4</v>
      </c>
      <c r="O208" s="75" t="str">
        <f>VLOOKUP(M208&amp;" - "&amp;N208,'VALORACIÓN '!$C$4:$D$28,2,FALSE)</f>
        <v>Alto No Aceptable</v>
      </c>
      <c r="P208" s="72" t="s">
        <v>387</v>
      </c>
      <c r="Q208" s="72" t="s">
        <v>582</v>
      </c>
      <c r="R208" s="72" t="s">
        <v>388</v>
      </c>
      <c r="S208" s="72">
        <v>3</v>
      </c>
      <c r="T208" s="75" t="str">
        <f>VLOOKUP(S208&amp;" / "&amp;O208,'VALORACIÓN '!$C$39:$D$63,2,FALSE)</f>
        <v>Alto no aceptable</v>
      </c>
      <c r="U208" s="76" t="str">
        <f>VLOOKUP("*"&amp;T208&amp;"*",'VALORACIÓN '!$O$3:$P$7,2,FALSE)</f>
        <v xml:space="preserve">MEDIA </v>
      </c>
      <c r="V208" s="73" t="s">
        <v>340</v>
      </c>
      <c r="W208" s="72" t="s">
        <v>389</v>
      </c>
      <c r="X208" s="72" t="s">
        <v>320</v>
      </c>
    </row>
    <row r="209" spans="1:24" ht="236.25" x14ac:dyDescent="0.3">
      <c r="A209" s="98">
        <v>200</v>
      </c>
      <c r="B209" s="71" t="s">
        <v>494</v>
      </c>
      <c r="C209" s="72" t="s">
        <v>624</v>
      </c>
      <c r="D209" s="73" t="s">
        <v>496</v>
      </c>
      <c r="E209" s="73" t="s">
        <v>498</v>
      </c>
      <c r="F209" s="69" t="s">
        <v>760</v>
      </c>
      <c r="G209" s="70" t="str">
        <f>IF(H209=AAeIA!$B$2,AAeIA!$A$2,IF(H209=AAeIA!$B$3,AAeIA!$A$2,IF(H209=AAeIA!$B$4,AAeIA!$A$2,IF(H209=AAeIA!$B$5,AAeIA!$A$2,IF(H209=AAeIA!$B$6,AAeIA!$A$6,IF(H209=AAeIA!$B$7,AAeIA!$A$2,IF(H209=AAeIA!$B$8,AAeIA!$A$2,IF(H209=AAeIA!$B$9,AAeIA!$A$2,IF(H209=AAeIA!$B$10,AAeIA!$A$10,IF(H209=AAeIA!$B$11,AAeIA!$A$10,IF(H209=AAeIA!$B$12,AAeIA!$A$10,IF(H209=AAeIA!$B$13,AAeIA!$A$10,IF(H209=AAeIA!$B$14,AAeIA!$A$10,IF(H209=AAeIA!$B$15,AAeIA!$A$10,IF(H209=AAeIA!$B$16,AAeIA!$A$10,IF(H209=AAeIA!$B$17,AAeIA!$A$10,IF(H209=AAeIA!$B$18,AAeIA!$A$10,IF(H209=AAeIA!$B$19,AAeIA!$A$10,IF(H209=AAeIA!$B$20,AAeIA!$A$10,IF(H209=AAeIA!$B$21,AAeIA!$A$10,IF(H209=AAeIA!$B$22,AAeIA!$A$10,IF(H209=AAeIA!$B$23,AAeIA!$A$10,IF(H209=AAeIA!$B$24,AAeIA!$A$24,IF(H209=AAeIA!$B$25,AAeIA!$A$24,IF(H209=AAeIA!$B$26,AAeIA!$A$24,IF(H209=AAeIA!$B$27,AAeIA!$A$24,IF(H209=AAeIA!$B$28,AAeIA!$A$24,IF(H209=AAeIA!$B$29,AAeIA!$A$24,IF(H209=AAeIA!$B$30,AAeIA!$A$24,IF(H209=AAeIA!$B$31,AAeIA!$A$31,IF(H209=AAeIA!$B$32,AAeIA!$A$31,IF(H209=AAeIA!$B$33,AAeIA!$A$31,IF(H209=AAeIA!$B$34,AAeIA!$A$31,IF(H209=AAeIA!$B$35,AAeIA!$A$31,IF(H209=AAeIA!$B$36,AAeIA!$A$31,IF(H209=AAeIA!$B$37,AAeIA!$A$31,IF(H209=AAeIA!$B$38,AAeIA!$A$31,IF(H209=AAeIA!$B$39,AAeIA!$A$31,IF(H209=AAeIA!$B$40,AAeIA!$A$40,IF(H209=AAeIA!$B$41,AAeIA!$A$40,IF(H209=AAeIA!$B$42,AAeIA!$A$42,IF(H209=AAeIA!$B$43,AAeIA!$A$43,IF(H209=AAeIA!$B$44,AAeIA!$A$43,IF(H209=AAeIA!$B$45,AAeIA!$A$43,0))))))))))))))))))))))))))))))))))))))))))))</f>
        <v>SUELO</v>
      </c>
      <c r="H209" s="69" t="s">
        <v>59</v>
      </c>
      <c r="I209" s="69" t="str">
        <f>VLOOKUP("*"&amp;H209&amp;"*",AAeIA!$B$1:$D$45,2,FALSE)</f>
        <v>Positivo</v>
      </c>
      <c r="J209" s="72" t="s">
        <v>476</v>
      </c>
      <c r="K209" s="73" t="s">
        <v>336</v>
      </c>
      <c r="L209" s="69" t="str">
        <f>VLOOKUP("*"&amp;H209&amp;"*",AAeIA!$B$1:$D$45,3,FALSE)</f>
        <v>Disminución_de_residuos_a_tratar</v>
      </c>
      <c r="M209" s="74">
        <v>2</v>
      </c>
      <c r="N209" s="74">
        <v>2</v>
      </c>
      <c r="O209" s="75" t="str">
        <f>VLOOKUP(M209&amp;" - "&amp;N209,'VALORACIÓN '!$C$4:$D$28,2,FALSE)</f>
        <v>Mínimo Aceptable</v>
      </c>
      <c r="P209" s="72" t="s">
        <v>477</v>
      </c>
      <c r="Q209" s="72" t="s">
        <v>533</v>
      </c>
      <c r="R209" s="72" t="s">
        <v>462</v>
      </c>
      <c r="S209" s="72">
        <v>2</v>
      </c>
      <c r="T209" s="75" t="str">
        <f>VLOOKUP(S209&amp;" / "&amp;O209,'VALORACIÓN '!$C$39:$D$63,2,FALSE)</f>
        <v>Admisible</v>
      </c>
      <c r="U209" s="76" t="str">
        <f>VLOOKUP("*"&amp;T209&amp;"*",'VALORACIÓN '!$O$3:$P$7,2,FALSE)</f>
        <v>BAJA</v>
      </c>
      <c r="V209" s="73" t="s">
        <v>340</v>
      </c>
      <c r="W209" s="72" t="s">
        <v>396</v>
      </c>
      <c r="X209" s="72" t="s">
        <v>317</v>
      </c>
    </row>
    <row r="210" spans="1:24" ht="324" x14ac:dyDescent="0.3">
      <c r="A210" s="98">
        <v>201</v>
      </c>
      <c r="B210" s="71" t="s">
        <v>494</v>
      </c>
      <c r="C210" s="72" t="s">
        <v>624</v>
      </c>
      <c r="D210" s="73" t="s">
        <v>496</v>
      </c>
      <c r="E210" s="73" t="s">
        <v>498</v>
      </c>
      <c r="F210" s="69" t="s">
        <v>760</v>
      </c>
      <c r="G210" s="70" t="str">
        <f>IF(H210=AAeIA!$B$2,AAeIA!$A$2,IF(H210=AAeIA!$B$3,AAeIA!$A$2,IF(H210=AAeIA!$B$4,AAeIA!$A$2,IF(H210=AAeIA!$B$5,AAeIA!$A$2,IF(H210=AAeIA!$B$6,AAeIA!$A$6,IF(H210=AAeIA!$B$7,AAeIA!$A$2,IF(H210=AAeIA!$B$8,AAeIA!$A$2,IF(H210=AAeIA!$B$9,AAeIA!$A$2,IF(H210=AAeIA!$B$10,AAeIA!$A$10,IF(H210=AAeIA!$B$11,AAeIA!$A$10,IF(H210=AAeIA!$B$12,AAeIA!$A$10,IF(H210=AAeIA!$B$13,AAeIA!$A$10,IF(H210=AAeIA!$B$14,AAeIA!$A$10,IF(H210=AAeIA!$B$15,AAeIA!$A$10,IF(H210=AAeIA!$B$16,AAeIA!$A$10,IF(H210=AAeIA!$B$17,AAeIA!$A$10,IF(H210=AAeIA!$B$18,AAeIA!$A$10,IF(H210=AAeIA!$B$19,AAeIA!$A$10,IF(H210=AAeIA!$B$20,AAeIA!$A$10,IF(H210=AAeIA!$B$21,AAeIA!$A$10,IF(H210=AAeIA!$B$22,AAeIA!$A$10,IF(H210=AAeIA!$B$23,AAeIA!$A$10,IF(H210=AAeIA!$B$24,AAeIA!$A$24,IF(H210=AAeIA!$B$25,AAeIA!$A$24,IF(H210=AAeIA!$B$26,AAeIA!$A$24,IF(H210=AAeIA!$B$27,AAeIA!$A$24,IF(H210=AAeIA!$B$28,AAeIA!$A$24,IF(H210=AAeIA!$B$29,AAeIA!$A$24,IF(H210=AAeIA!$B$30,AAeIA!$A$24,IF(H210=AAeIA!$B$31,AAeIA!$A$31,IF(H210=AAeIA!$B$32,AAeIA!$A$31,IF(H210=AAeIA!$B$33,AAeIA!$A$31,IF(H210=AAeIA!$B$34,AAeIA!$A$31,IF(H210=AAeIA!$B$35,AAeIA!$A$31,IF(H210=AAeIA!$B$36,AAeIA!$A$31,IF(H210=AAeIA!$B$37,AAeIA!$A$31,IF(H210=AAeIA!$B$38,AAeIA!$A$31,IF(H210=AAeIA!$B$39,AAeIA!$A$31,IF(H210=AAeIA!$B$40,AAeIA!$A$40,IF(H210=AAeIA!$B$41,AAeIA!$A$40,IF(H210=AAeIA!$B$42,AAeIA!$A$42,IF(H210=AAeIA!$B$43,AAeIA!$A$43,IF(H210=AAeIA!$B$44,AAeIA!$A$43,IF(H210=AAeIA!$B$45,AAeIA!$A$43,0))))))))))))))))))))))))))))))))))))))))))))</f>
        <v>SUELO</v>
      </c>
      <c r="H210" s="69" t="s">
        <v>64</v>
      </c>
      <c r="I210" s="69" t="str">
        <f>VLOOKUP("*"&amp;H210&amp;"*",AAeIA!$B$1:$D$45,2,FALSE)</f>
        <v>Negativo</v>
      </c>
      <c r="J210" s="72" t="s">
        <v>842</v>
      </c>
      <c r="K210" s="73" t="s">
        <v>336</v>
      </c>
      <c r="L210" s="69" t="str">
        <f>VLOOKUP("*"&amp;H210&amp;"*",AAeIA!$B$1:$D$45,3,FALSE)</f>
        <v>Contaminación_del_Agua_y/o_el_suelo_y/o_el_aire,_Daño_a_las_personas</v>
      </c>
      <c r="M210" s="74">
        <v>2</v>
      </c>
      <c r="N210" s="74">
        <v>3</v>
      </c>
      <c r="O210" s="75" t="str">
        <f>VLOOKUP(M210&amp;" - "&amp;N210,'VALORACIÓN '!$C$4:$D$28,2,FALSE)</f>
        <v>Bajo Aceptable</v>
      </c>
      <c r="P210" s="72"/>
      <c r="Q210" s="72" t="s">
        <v>530</v>
      </c>
      <c r="R210" s="77"/>
      <c r="S210" s="72" t="s">
        <v>530</v>
      </c>
      <c r="T210" s="75" t="e">
        <f>VLOOKUP(S210&amp;" / "&amp;O210,'VALORACIÓN '!$C$39:$D$63,2,FALSE)</f>
        <v>#N/A</v>
      </c>
      <c r="U210" s="76" t="e">
        <f>VLOOKUP("*"&amp;T210&amp;"*",'VALORACIÓN '!$O$3:$P$7,2,FALSE)</f>
        <v>#N/A</v>
      </c>
      <c r="V210" s="73"/>
      <c r="W210" s="72"/>
      <c r="X210" s="72" t="s">
        <v>317</v>
      </c>
    </row>
    <row r="211" spans="1:24" ht="316.5" x14ac:dyDescent="0.3">
      <c r="A211" s="98">
        <v>202</v>
      </c>
      <c r="B211" s="71" t="s">
        <v>494</v>
      </c>
      <c r="C211" s="72" t="s">
        <v>624</v>
      </c>
      <c r="D211" s="73" t="s">
        <v>496</v>
      </c>
      <c r="E211" s="73" t="s">
        <v>498</v>
      </c>
      <c r="F211" s="69" t="s">
        <v>760</v>
      </c>
      <c r="G211" s="70" t="str">
        <f>IF(H211=AAeIA!$B$2,AAeIA!$A$2,IF(H211=AAeIA!$B$3,AAeIA!$A$2,IF(H211=AAeIA!$B$4,AAeIA!$A$2,IF(H211=AAeIA!$B$5,AAeIA!$A$2,IF(H211=AAeIA!$B$6,AAeIA!$A$6,IF(H211=AAeIA!$B$7,AAeIA!$A$2,IF(H211=AAeIA!$B$8,AAeIA!$A$2,IF(H211=AAeIA!$B$9,AAeIA!$A$2,IF(H211=AAeIA!$B$10,AAeIA!$A$10,IF(H211=AAeIA!$B$11,AAeIA!$A$10,IF(H211=AAeIA!$B$12,AAeIA!$A$10,IF(H211=AAeIA!$B$13,AAeIA!$A$10,IF(H211=AAeIA!$B$14,AAeIA!$A$10,IF(H211=AAeIA!$B$15,AAeIA!$A$10,IF(H211=AAeIA!$B$16,AAeIA!$A$10,IF(H211=AAeIA!$B$17,AAeIA!$A$10,IF(H211=AAeIA!$B$18,AAeIA!$A$10,IF(H211=AAeIA!$B$19,AAeIA!$A$10,IF(H211=AAeIA!$B$20,AAeIA!$A$10,IF(H211=AAeIA!$B$21,AAeIA!$A$10,IF(H211=AAeIA!$B$22,AAeIA!$A$10,IF(H211=AAeIA!$B$23,AAeIA!$A$10,IF(H211=AAeIA!$B$24,AAeIA!$A$24,IF(H211=AAeIA!$B$25,AAeIA!$A$24,IF(H211=AAeIA!$B$26,AAeIA!$A$24,IF(H211=AAeIA!$B$27,AAeIA!$A$24,IF(H211=AAeIA!$B$28,AAeIA!$A$24,IF(H211=AAeIA!$B$29,AAeIA!$A$24,IF(H211=AAeIA!$B$30,AAeIA!$A$24,IF(H211=AAeIA!$B$31,AAeIA!$A$31,IF(H211=AAeIA!$B$32,AAeIA!$A$31,IF(H211=AAeIA!$B$33,AAeIA!$A$31,IF(H211=AAeIA!$B$34,AAeIA!$A$31,IF(H211=AAeIA!$B$35,AAeIA!$A$31,IF(H211=AAeIA!$B$36,AAeIA!$A$31,IF(H211=AAeIA!$B$37,AAeIA!$A$31,IF(H211=AAeIA!$B$38,AAeIA!$A$31,IF(H211=AAeIA!$B$39,AAeIA!$A$31,IF(H211=AAeIA!$B$40,AAeIA!$A$40,IF(H211=AAeIA!$B$41,AAeIA!$A$40,IF(H211=AAeIA!$B$42,AAeIA!$A$42,IF(H211=AAeIA!$B$43,AAeIA!$A$43,IF(H211=AAeIA!$B$44,AAeIA!$A$43,IF(H211=AAeIA!$B$45,AAeIA!$A$43,0))))))))))))))))))))))))))))))))))))))))))))</f>
        <v>SUELO</v>
      </c>
      <c r="H211" s="69" t="s">
        <v>66</v>
      </c>
      <c r="I211" s="69" t="str">
        <f>VLOOKUP("*"&amp;H211&amp;"*",AAeIA!$B$1:$D$45,2,FALSE)</f>
        <v>Negativo</v>
      </c>
      <c r="J211" s="72" t="s">
        <v>815</v>
      </c>
      <c r="K211" s="73" t="s">
        <v>336</v>
      </c>
      <c r="L211" s="69" t="str">
        <f>VLOOKUP("*"&amp;H211&amp;"*",AAeIA!$B$1:$D$45,3,FALSE)</f>
        <v>Contaminación_del_suelo</v>
      </c>
      <c r="M211" s="74">
        <v>2</v>
      </c>
      <c r="N211" s="74">
        <v>2</v>
      </c>
      <c r="O211" s="75" t="str">
        <f>VLOOKUP(M211&amp;" - "&amp;N211,'VALORACIÓN '!$C$4:$D$28,2,FALSE)</f>
        <v>Mínimo Aceptable</v>
      </c>
      <c r="P211" s="72" t="s">
        <v>769</v>
      </c>
      <c r="Q211" s="72" t="s">
        <v>580</v>
      </c>
      <c r="R211" s="72" t="s">
        <v>423</v>
      </c>
      <c r="S211" s="72">
        <v>2</v>
      </c>
      <c r="T211" s="75" t="str">
        <f>VLOOKUP(S211&amp;" / "&amp;O211,'VALORACIÓN '!$C$39:$D$63,2,FALSE)</f>
        <v>Admisible</v>
      </c>
      <c r="U211" s="76" t="str">
        <f>VLOOKUP("*"&amp;T211&amp;"*",'VALORACIÓN '!$O$3:$P$7,2,FALSE)</f>
        <v>BAJA</v>
      </c>
      <c r="V211" s="73" t="s">
        <v>340</v>
      </c>
      <c r="W211" s="72" t="s">
        <v>396</v>
      </c>
      <c r="X211" s="72" t="s">
        <v>317</v>
      </c>
    </row>
    <row r="212" spans="1:24" ht="189" x14ac:dyDescent="0.3">
      <c r="A212" s="98">
        <v>203</v>
      </c>
      <c r="B212" s="71" t="s">
        <v>494</v>
      </c>
      <c r="C212" s="72" t="s">
        <v>625</v>
      </c>
      <c r="D212" s="73" t="s">
        <v>496</v>
      </c>
      <c r="E212" s="73" t="s">
        <v>498</v>
      </c>
      <c r="F212" s="69" t="s">
        <v>760</v>
      </c>
      <c r="G212" s="70" t="str">
        <f>IF(H212=AAeIA!$B$2,AAeIA!$A$2,IF(H212=AAeIA!$B$3,AAeIA!$A$2,IF(H212=AAeIA!$B$4,AAeIA!$A$2,IF(H212=AAeIA!$B$5,AAeIA!$A$2,IF(H212=AAeIA!$B$6,AAeIA!$A$6,IF(H212=AAeIA!$B$7,AAeIA!$A$2,IF(H212=AAeIA!$B$8,AAeIA!$A$2,IF(H212=AAeIA!$B$9,AAeIA!$A$2,IF(H212=AAeIA!$B$10,AAeIA!$A$10,IF(H212=AAeIA!$B$11,AAeIA!$A$10,IF(H212=AAeIA!$B$12,AAeIA!$A$10,IF(H212=AAeIA!$B$13,AAeIA!$A$10,IF(H212=AAeIA!$B$14,AAeIA!$A$10,IF(H212=AAeIA!$B$15,AAeIA!$A$10,IF(H212=AAeIA!$B$16,AAeIA!$A$10,IF(H212=AAeIA!$B$17,AAeIA!$A$10,IF(H212=AAeIA!$B$18,AAeIA!$A$10,IF(H212=AAeIA!$B$19,AAeIA!$A$10,IF(H212=AAeIA!$B$20,AAeIA!$A$10,IF(H212=AAeIA!$B$21,AAeIA!$A$10,IF(H212=AAeIA!$B$22,AAeIA!$A$10,IF(H212=AAeIA!$B$23,AAeIA!$A$10,IF(H212=AAeIA!$B$24,AAeIA!$A$24,IF(H212=AAeIA!$B$25,AAeIA!$A$24,IF(H212=AAeIA!$B$26,AAeIA!$A$24,IF(H212=AAeIA!$B$27,AAeIA!$A$24,IF(H212=AAeIA!$B$28,AAeIA!$A$24,IF(H212=AAeIA!$B$29,AAeIA!$A$24,IF(H212=AAeIA!$B$30,AAeIA!$A$24,IF(H212=AAeIA!$B$31,AAeIA!$A$31,IF(H212=AAeIA!$B$32,AAeIA!$A$31,IF(H212=AAeIA!$B$33,AAeIA!$A$31,IF(H212=AAeIA!$B$34,AAeIA!$A$31,IF(H212=AAeIA!$B$35,AAeIA!$A$31,IF(H212=AAeIA!$B$36,AAeIA!$A$31,IF(H212=AAeIA!$B$37,AAeIA!$A$31,IF(H212=AAeIA!$B$38,AAeIA!$A$31,IF(H212=AAeIA!$B$39,AAeIA!$A$31,IF(H212=AAeIA!$B$40,AAeIA!$A$40,IF(H212=AAeIA!$B$41,AAeIA!$A$40,IF(H212=AAeIA!$B$42,AAeIA!$A$42,IF(H212=AAeIA!$B$43,AAeIA!$A$43,IF(H212=AAeIA!$B$44,AAeIA!$A$43,IF(H212=AAeIA!$B$45,AAeIA!$A$43,0))))))))))))))))))))))))))))))))))))))))))))</f>
        <v>SUELO</v>
      </c>
      <c r="H212" s="69" t="s">
        <v>80</v>
      </c>
      <c r="I212" s="69" t="str">
        <f>VLOOKUP("*"&amp;H212&amp;"*",AAeIA!$B$1:$D$45,2,FALSE)</f>
        <v>Negativo</v>
      </c>
      <c r="J212" s="72" t="s">
        <v>767</v>
      </c>
      <c r="K212" s="73" t="s">
        <v>336</v>
      </c>
      <c r="L212" s="69" t="str">
        <f>VLOOKUP("*"&amp;H212&amp;"*",AAeIA!$B$1:$D$45,3,FALSE)</f>
        <v>Aumento_en_residuos_a_tratar</v>
      </c>
      <c r="M212" s="74">
        <v>3</v>
      </c>
      <c r="N212" s="74">
        <v>3</v>
      </c>
      <c r="O212" s="75" t="str">
        <f>VLOOKUP(M212&amp;" - "&amp;N212,'VALORACIÓN '!$C$4:$D$28,2,FALSE)</f>
        <v>Medio Aceptable</v>
      </c>
      <c r="P212" s="72" t="s">
        <v>769</v>
      </c>
      <c r="Q212" s="72" t="s">
        <v>583</v>
      </c>
      <c r="R212" s="72" t="s">
        <v>770</v>
      </c>
      <c r="S212" s="72">
        <v>1</v>
      </c>
      <c r="T212" s="75" t="str">
        <f>VLOOKUP(S212&amp;" / "&amp;O212,'VALORACIÓN '!$C$39:$D$63,2,FALSE)</f>
        <v>Admisible</v>
      </c>
      <c r="U212" s="76" t="str">
        <f>VLOOKUP("*"&amp;T212&amp;"*",'VALORACIÓN '!$O$3:$P$7,2,FALSE)</f>
        <v>BAJA</v>
      </c>
      <c r="V212" s="73" t="s">
        <v>340</v>
      </c>
      <c r="W212" s="72" t="s">
        <v>396</v>
      </c>
      <c r="X212" s="72" t="s">
        <v>317</v>
      </c>
    </row>
    <row r="213" spans="1:24" ht="181.5" x14ac:dyDescent="0.3">
      <c r="A213" s="98">
        <v>204</v>
      </c>
      <c r="B213" s="71" t="s">
        <v>494</v>
      </c>
      <c r="C213" s="72" t="s">
        <v>625</v>
      </c>
      <c r="D213" s="73" t="s">
        <v>496</v>
      </c>
      <c r="E213" s="73" t="s">
        <v>498</v>
      </c>
      <c r="F213" s="69" t="s">
        <v>760</v>
      </c>
      <c r="G213" s="70" t="str">
        <f>IF(H213=AAeIA!$B$2,AAeIA!$A$2,IF(H213=AAeIA!$B$3,AAeIA!$A$2,IF(H213=AAeIA!$B$4,AAeIA!$A$2,IF(H213=AAeIA!$B$5,AAeIA!$A$2,IF(H213=AAeIA!$B$6,AAeIA!$A$6,IF(H213=AAeIA!$B$7,AAeIA!$A$2,IF(H213=AAeIA!$B$8,AAeIA!$A$2,IF(H213=AAeIA!$B$9,AAeIA!$A$2,IF(H213=AAeIA!$B$10,AAeIA!$A$10,IF(H213=AAeIA!$B$11,AAeIA!$A$10,IF(H213=AAeIA!$B$12,AAeIA!$A$10,IF(H213=AAeIA!$B$13,AAeIA!$A$10,IF(H213=AAeIA!$B$14,AAeIA!$A$10,IF(H213=AAeIA!$B$15,AAeIA!$A$10,IF(H213=AAeIA!$B$16,AAeIA!$A$10,IF(H213=AAeIA!$B$17,AAeIA!$A$10,IF(H213=AAeIA!$B$18,AAeIA!$A$10,IF(H213=AAeIA!$B$19,AAeIA!$A$10,IF(H213=AAeIA!$B$20,AAeIA!$A$10,IF(H213=AAeIA!$B$21,AAeIA!$A$10,IF(H213=AAeIA!$B$22,AAeIA!$A$10,IF(H213=AAeIA!$B$23,AAeIA!$A$10,IF(H213=AAeIA!$B$24,AAeIA!$A$24,IF(H213=AAeIA!$B$25,AAeIA!$A$24,IF(H213=AAeIA!$B$26,AAeIA!$A$24,IF(H213=AAeIA!$B$27,AAeIA!$A$24,IF(H213=AAeIA!$B$28,AAeIA!$A$24,IF(H213=AAeIA!$B$29,AAeIA!$A$24,IF(H213=AAeIA!$B$30,AAeIA!$A$24,IF(H213=AAeIA!$B$31,AAeIA!$A$31,IF(H213=AAeIA!$B$32,AAeIA!$A$31,IF(H213=AAeIA!$B$33,AAeIA!$A$31,IF(H213=AAeIA!$B$34,AAeIA!$A$31,IF(H213=AAeIA!$B$35,AAeIA!$A$31,IF(H213=AAeIA!$B$36,AAeIA!$A$31,IF(H213=AAeIA!$B$37,AAeIA!$A$31,IF(H213=AAeIA!$B$38,AAeIA!$A$31,IF(H213=AAeIA!$B$39,AAeIA!$A$31,IF(H213=AAeIA!$B$40,AAeIA!$A$40,IF(H213=AAeIA!$B$41,AAeIA!$A$40,IF(H213=AAeIA!$B$42,AAeIA!$A$42,IF(H213=AAeIA!$B$43,AAeIA!$A$43,IF(H213=AAeIA!$B$44,AAeIA!$A$43,IF(H213=AAeIA!$B$45,AAeIA!$A$43,0))))))))))))))))))))))))))))))))))))))))))))</f>
        <v>AIRE</v>
      </c>
      <c r="H213" s="69" t="s">
        <v>107</v>
      </c>
      <c r="I213" s="69" t="str">
        <f>VLOOKUP("*"&amp;H213&amp;"*",AAeIA!$B$1:$D$45,2,FALSE)</f>
        <v>Negativo</v>
      </c>
      <c r="J213" s="72" t="s">
        <v>651</v>
      </c>
      <c r="K213" s="73" t="s">
        <v>529</v>
      </c>
      <c r="L213" s="69" t="str">
        <f>VLOOKUP("*"&amp;H213&amp;"*",AAeIA!$B$1:$D$45,3,FALSE)</f>
        <v>Afectación_a_la_capa_de_ozono.</v>
      </c>
      <c r="M213" s="74">
        <v>3</v>
      </c>
      <c r="N213" s="74">
        <v>4</v>
      </c>
      <c r="O213" s="75" t="str">
        <f>VLOOKUP(M213&amp;" - "&amp;N213,'VALORACIÓN '!$C$4:$D$28,2,FALSE)</f>
        <v>Alto No Aceptable</v>
      </c>
      <c r="P213" s="72"/>
      <c r="Q213" s="72" t="s">
        <v>584</v>
      </c>
      <c r="R213" s="72" t="s">
        <v>652</v>
      </c>
      <c r="S213" s="72">
        <v>2</v>
      </c>
      <c r="T213" s="75" t="str">
        <f>VLOOKUP(S213&amp;" / "&amp;O213,'VALORACIÓN '!$C$39:$D$63,2,FALSE)</f>
        <v>Aceptable condicionado</v>
      </c>
      <c r="U213" s="76" t="str">
        <f>VLOOKUP("*"&amp;T213&amp;"*",'VALORACIÓN '!$O$3:$P$7,2,FALSE)</f>
        <v>BAJA</v>
      </c>
      <c r="V213" s="73" t="s">
        <v>347</v>
      </c>
      <c r="W213" s="72" t="s">
        <v>653</v>
      </c>
      <c r="X213" s="72" t="s">
        <v>342</v>
      </c>
    </row>
    <row r="214" spans="1:24" ht="184.5" customHeight="1" x14ac:dyDescent="0.3">
      <c r="A214" s="98">
        <v>205</v>
      </c>
      <c r="B214" s="71" t="s">
        <v>494</v>
      </c>
      <c r="C214" s="72" t="s">
        <v>625</v>
      </c>
      <c r="D214" s="73" t="s">
        <v>496</v>
      </c>
      <c r="E214" s="73" t="s">
        <v>498</v>
      </c>
      <c r="F214" s="69" t="s">
        <v>760</v>
      </c>
      <c r="G214" s="70" t="str">
        <f>IF(H214=AAeIA!$B$2,AAeIA!$A$2,IF(H214=AAeIA!$B$3,AAeIA!$A$2,IF(H214=AAeIA!$B$4,AAeIA!$A$2,IF(H214=AAeIA!$B$5,AAeIA!$A$2,IF(H214=AAeIA!$B$6,AAeIA!$A$6,IF(H214=AAeIA!$B$7,AAeIA!$A$2,IF(H214=AAeIA!$B$8,AAeIA!$A$2,IF(H214=AAeIA!$B$9,AAeIA!$A$2,IF(H214=AAeIA!$B$10,AAeIA!$A$10,IF(H214=AAeIA!$B$11,AAeIA!$A$10,IF(H214=AAeIA!$B$12,AAeIA!$A$10,IF(H214=AAeIA!$B$13,AAeIA!$A$10,IF(H214=AAeIA!$B$14,AAeIA!$A$10,IF(H214=AAeIA!$B$15,AAeIA!$A$10,IF(H214=AAeIA!$B$16,AAeIA!$A$10,IF(H214=AAeIA!$B$17,AAeIA!$A$10,IF(H214=AAeIA!$B$18,AAeIA!$A$10,IF(H214=AAeIA!$B$19,AAeIA!$A$10,IF(H214=AAeIA!$B$20,AAeIA!$A$10,IF(H214=AAeIA!$B$21,AAeIA!$A$10,IF(H214=AAeIA!$B$22,AAeIA!$A$10,IF(H214=AAeIA!$B$23,AAeIA!$A$10,IF(H214=AAeIA!$B$24,AAeIA!$A$24,IF(H214=AAeIA!$B$25,AAeIA!$A$24,IF(H214=AAeIA!$B$26,AAeIA!$A$24,IF(H214=AAeIA!$B$27,AAeIA!$A$24,IF(H214=AAeIA!$B$28,AAeIA!$A$24,IF(H214=AAeIA!$B$29,AAeIA!$A$24,IF(H214=AAeIA!$B$30,AAeIA!$A$24,IF(H214=AAeIA!$B$31,AAeIA!$A$31,IF(H214=AAeIA!$B$32,AAeIA!$A$31,IF(H214=AAeIA!$B$33,AAeIA!$A$31,IF(H214=AAeIA!$B$34,AAeIA!$A$31,IF(H214=AAeIA!$B$35,AAeIA!$A$31,IF(H214=AAeIA!$B$36,AAeIA!$A$31,IF(H214=AAeIA!$B$37,AAeIA!$A$31,IF(H214=AAeIA!$B$38,AAeIA!$A$31,IF(H214=AAeIA!$B$39,AAeIA!$A$31,IF(H214=AAeIA!$B$40,AAeIA!$A$40,IF(H214=AAeIA!$B$41,AAeIA!$A$40,IF(H214=AAeIA!$B$42,AAeIA!$A$42,IF(H214=AAeIA!$B$43,AAeIA!$A$43,IF(H214=AAeIA!$B$44,AAeIA!$A$43,IF(H214=AAeIA!$B$45,AAeIA!$A$43,0))))))))))))))))))))))))))))))))))))))))))))</f>
        <v>SUELO</v>
      </c>
      <c r="H214" s="69" t="s">
        <v>78</v>
      </c>
      <c r="I214" s="69" t="str">
        <f>VLOOKUP("*"&amp;H214&amp;"*",AAeIA!$B$1:$D$45,2,FALSE)</f>
        <v>Negativo</v>
      </c>
      <c r="J214" s="72" t="s">
        <v>772</v>
      </c>
      <c r="K214" s="73" t="s">
        <v>336</v>
      </c>
      <c r="L214" s="69" t="str">
        <f>VLOOKUP("*"&amp;H214&amp;"*",AAeIA!$B$1:$D$45,3,FALSE)</f>
        <v>Afectación_al_agua_y/o_al_suelo,_sanciones</v>
      </c>
      <c r="M214" s="74">
        <v>3</v>
      </c>
      <c r="N214" s="74">
        <v>4</v>
      </c>
      <c r="O214" s="75" t="str">
        <f>VLOOKUP(M214&amp;" - "&amp;N214,'VALORACIÓN '!$C$4:$D$28,2,FALSE)</f>
        <v>Alto No Aceptable</v>
      </c>
      <c r="P214" s="72" t="s">
        <v>773</v>
      </c>
      <c r="Q214" s="72" t="s">
        <v>585</v>
      </c>
      <c r="R214" s="72" t="s">
        <v>774</v>
      </c>
      <c r="S214" s="72">
        <v>1</v>
      </c>
      <c r="T214" s="75" t="str">
        <f>VLOOKUP(S214&amp;" / "&amp;O214,'VALORACIÓN '!$C$39:$D$63,2,FALSE)</f>
        <v>Admisible</v>
      </c>
      <c r="U214" s="76" t="str">
        <f>VLOOKUP("*"&amp;T214&amp;"*",'VALORACIÓN '!$O$3:$P$7,2,FALSE)</f>
        <v>BAJA</v>
      </c>
      <c r="V214" s="73" t="s">
        <v>346</v>
      </c>
      <c r="W214" s="72" t="s">
        <v>396</v>
      </c>
      <c r="X214" s="72" t="s">
        <v>317</v>
      </c>
    </row>
    <row r="215" spans="1:24" ht="149.25" x14ac:dyDescent="0.3">
      <c r="A215" s="98">
        <v>206</v>
      </c>
      <c r="B215" s="71" t="s">
        <v>494</v>
      </c>
      <c r="C215" s="72" t="s">
        <v>625</v>
      </c>
      <c r="D215" s="73" t="s">
        <v>496</v>
      </c>
      <c r="E215" s="73" t="s">
        <v>498</v>
      </c>
      <c r="F215" s="69" t="s">
        <v>760</v>
      </c>
      <c r="G215" s="70" t="str">
        <f>IF(H215=AAeIA!$B$2,AAeIA!$A$2,IF(H215=AAeIA!$B$3,AAeIA!$A$2,IF(H215=AAeIA!$B$4,AAeIA!$A$2,IF(H215=AAeIA!$B$5,AAeIA!$A$2,IF(H215=AAeIA!$B$6,AAeIA!$A$6,IF(H215=AAeIA!$B$7,AAeIA!$A$2,IF(H215=AAeIA!$B$8,AAeIA!$A$2,IF(H215=AAeIA!$B$9,AAeIA!$A$2,IF(H215=AAeIA!$B$10,AAeIA!$A$10,IF(H215=AAeIA!$B$11,AAeIA!$A$10,IF(H215=AAeIA!$B$12,AAeIA!$A$10,IF(H215=AAeIA!$B$13,AAeIA!$A$10,IF(H215=AAeIA!$B$14,AAeIA!$A$10,IF(H215=AAeIA!$B$15,AAeIA!$A$10,IF(H215=AAeIA!$B$16,AAeIA!$A$10,IF(H215=AAeIA!$B$17,AAeIA!$A$10,IF(H215=AAeIA!$B$18,AAeIA!$A$10,IF(H215=AAeIA!$B$19,AAeIA!$A$10,IF(H215=AAeIA!$B$20,AAeIA!$A$10,IF(H215=AAeIA!$B$21,AAeIA!$A$10,IF(H215=AAeIA!$B$22,AAeIA!$A$10,IF(H215=AAeIA!$B$23,AAeIA!$A$10,IF(H215=AAeIA!$B$24,AAeIA!$A$24,IF(H215=AAeIA!$B$25,AAeIA!$A$24,IF(H215=AAeIA!$B$26,AAeIA!$A$24,IF(H215=AAeIA!$B$27,AAeIA!$A$24,IF(H215=AAeIA!$B$28,AAeIA!$A$24,IF(H215=AAeIA!$B$29,AAeIA!$A$24,IF(H215=AAeIA!$B$30,AAeIA!$A$24,IF(H215=AAeIA!$B$31,AAeIA!$A$31,IF(H215=AAeIA!$B$32,AAeIA!$A$31,IF(H215=AAeIA!$B$33,AAeIA!$A$31,IF(H215=AAeIA!$B$34,AAeIA!$A$31,IF(H215=AAeIA!$B$35,AAeIA!$A$31,IF(H215=AAeIA!$B$36,AAeIA!$A$31,IF(H215=AAeIA!$B$37,AAeIA!$A$31,IF(H215=AAeIA!$B$38,AAeIA!$A$31,IF(H215=AAeIA!$B$39,AAeIA!$A$31,IF(H215=AAeIA!$B$40,AAeIA!$A$40,IF(H215=AAeIA!$B$41,AAeIA!$A$40,IF(H215=AAeIA!$B$42,AAeIA!$A$42,IF(H215=AAeIA!$B$43,AAeIA!$A$43,IF(H215=AAeIA!$B$44,AAeIA!$A$43,IF(H215=AAeIA!$B$45,AAeIA!$A$43,0))))))))))))))))))))))))))))))))))))))))))))</f>
        <v>SUELO</v>
      </c>
      <c r="H215" s="69" t="s">
        <v>80</v>
      </c>
      <c r="I215" s="69" t="str">
        <f>VLOOKUP("*"&amp;H215&amp;"*",AAeIA!$B$1:$D$45,2,FALSE)</f>
        <v>Negativo</v>
      </c>
      <c r="J215" s="72" t="s">
        <v>768</v>
      </c>
      <c r="K215" s="73" t="s">
        <v>336</v>
      </c>
      <c r="L215" s="69" t="str">
        <f>VLOOKUP("*"&amp;H215&amp;"*",AAeIA!$B$1:$D$45,3,FALSE)</f>
        <v>Aumento_en_residuos_a_tratar</v>
      </c>
      <c r="M215" s="74">
        <v>3</v>
      </c>
      <c r="N215" s="74">
        <v>4</v>
      </c>
      <c r="O215" s="75" t="str">
        <f>VLOOKUP(M215&amp;" - "&amp;N215,'VALORACIÓN '!$C$4:$D$28,2,FALSE)</f>
        <v>Alto No Aceptable</v>
      </c>
      <c r="P215" s="72"/>
      <c r="Q215" s="72" t="s">
        <v>586</v>
      </c>
      <c r="R215" s="72" t="s">
        <v>771</v>
      </c>
      <c r="S215" s="72">
        <v>1</v>
      </c>
      <c r="T215" s="75" t="str">
        <f>VLOOKUP(S215&amp;" / "&amp;O215,'VALORACIÓN '!$C$39:$D$63,2,FALSE)</f>
        <v>Admisible</v>
      </c>
      <c r="U215" s="76" t="str">
        <f>VLOOKUP("*"&amp;T215&amp;"*",'VALORACIÓN '!$O$3:$P$7,2,FALSE)</f>
        <v>BAJA</v>
      </c>
      <c r="V215" s="73" t="s">
        <v>340</v>
      </c>
      <c r="W215" s="72" t="s">
        <v>396</v>
      </c>
      <c r="X215" s="72" t="s">
        <v>317</v>
      </c>
    </row>
    <row r="216" spans="1:24" ht="126" x14ac:dyDescent="0.3">
      <c r="A216" s="98">
        <v>207</v>
      </c>
      <c r="B216" s="71" t="s">
        <v>494</v>
      </c>
      <c r="C216" s="72" t="s">
        <v>625</v>
      </c>
      <c r="D216" s="73" t="s">
        <v>496</v>
      </c>
      <c r="E216" s="73" t="s">
        <v>498</v>
      </c>
      <c r="F216" s="69" t="s">
        <v>760</v>
      </c>
      <c r="G216" s="70" t="str">
        <f>IF(H216=AAeIA!$B$2,AAeIA!$A$2,IF(H216=AAeIA!$B$3,AAeIA!$A$2,IF(H216=AAeIA!$B$4,AAeIA!$A$2,IF(H216=AAeIA!$B$5,AAeIA!$A$2,IF(H216=AAeIA!$B$6,AAeIA!$A$6,IF(H216=AAeIA!$B$7,AAeIA!$A$2,IF(H216=AAeIA!$B$8,AAeIA!$A$2,IF(H216=AAeIA!$B$9,AAeIA!$A$2,IF(H216=AAeIA!$B$10,AAeIA!$A$10,IF(H216=AAeIA!$B$11,AAeIA!$A$10,IF(H216=AAeIA!$B$12,AAeIA!$A$10,IF(H216=AAeIA!$B$13,AAeIA!$A$10,IF(H216=AAeIA!$B$14,AAeIA!$A$10,IF(H216=AAeIA!$B$15,AAeIA!$A$10,IF(H216=AAeIA!$B$16,AAeIA!$A$10,IF(H216=AAeIA!$B$17,AAeIA!$A$10,IF(H216=AAeIA!$B$18,AAeIA!$A$10,IF(H216=AAeIA!$B$19,AAeIA!$A$10,IF(H216=AAeIA!$B$20,AAeIA!$A$10,IF(H216=AAeIA!$B$21,AAeIA!$A$10,IF(H216=AAeIA!$B$22,AAeIA!$A$10,IF(H216=AAeIA!$B$23,AAeIA!$A$10,IF(H216=AAeIA!$B$24,AAeIA!$A$24,IF(H216=AAeIA!$B$25,AAeIA!$A$24,IF(H216=AAeIA!$B$26,AAeIA!$A$24,IF(H216=AAeIA!$B$27,AAeIA!$A$24,IF(H216=AAeIA!$B$28,AAeIA!$A$24,IF(H216=AAeIA!$B$29,AAeIA!$A$24,IF(H216=AAeIA!$B$30,AAeIA!$A$24,IF(H216=AAeIA!$B$31,AAeIA!$A$31,IF(H216=AAeIA!$B$32,AAeIA!$A$31,IF(H216=AAeIA!$B$33,AAeIA!$A$31,IF(H216=AAeIA!$B$34,AAeIA!$A$31,IF(H216=AAeIA!$B$35,AAeIA!$A$31,IF(H216=AAeIA!$B$36,AAeIA!$A$31,IF(H216=AAeIA!$B$37,AAeIA!$A$31,IF(H216=AAeIA!$B$38,AAeIA!$A$31,IF(H216=AAeIA!$B$39,AAeIA!$A$31,IF(H216=AAeIA!$B$40,AAeIA!$A$40,IF(H216=AAeIA!$B$41,AAeIA!$A$40,IF(H216=AAeIA!$B$42,AAeIA!$A$42,IF(H216=AAeIA!$B$43,AAeIA!$A$43,IF(H216=AAeIA!$B$44,AAeIA!$A$43,IF(H216=AAeIA!$B$45,AAeIA!$A$43,0))))))))))))))))))))))))))))))))))))))))))))</f>
        <v>SUELO</v>
      </c>
      <c r="H216" s="69" t="s">
        <v>76</v>
      </c>
      <c r="I216" s="69" t="str">
        <f>VLOOKUP("*"&amp;H216&amp;"*",AAeIA!$B$1:$D$45,2,FALSE)</f>
        <v>Negativo</v>
      </c>
      <c r="J216" s="72" t="s">
        <v>775</v>
      </c>
      <c r="K216" s="73" t="s">
        <v>336</v>
      </c>
      <c r="L216" s="69" t="str">
        <f>VLOOKUP("*"&amp;H216&amp;"*",AAeIA!$B$1:$D$45,3,FALSE)</f>
        <v>Contaminación_del_suelo</v>
      </c>
      <c r="M216" s="74">
        <v>3</v>
      </c>
      <c r="N216" s="74">
        <v>4</v>
      </c>
      <c r="O216" s="75" t="str">
        <f>VLOOKUP(M216&amp;" - "&amp;N216,'VALORACIÓN '!$C$4:$D$28,2,FALSE)</f>
        <v>Alto No Aceptable</v>
      </c>
      <c r="P216" s="72" t="s">
        <v>762</v>
      </c>
      <c r="Q216" s="72" t="s">
        <v>586</v>
      </c>
      <c r="R216" s="72" t="s">
        <v>776</v>
      </c>
      <c r="S216" s="72">
        <v>1</v>
      </c>
      <c r="T216" s="75" t="str">
        <f>VLOOKUP(S216&amp;" / "&amp;O216,'VALORACIÓN '!$C$39:$D$63,2,FALSE)</f>
        <v>Admisible</v>
      </c>
      <c r="U216" s="76" t="str">
        <f>VLOOKUP("*"&amp;T216&amp;"*",'VALORACIÓN '!$O$3:$P$7,2,FALSE)</f>
        <v>BAJA</v>
      </c>
      <c r="V216" s="73" t="s">
        <v>347</v>
      </c>
      <c r="W216" s="72" t="s">
        <v>396</v>
      </c>
      <c r="X216" s="72" t="s">
        <v>317</v>
      </c>
    </row>
    <row r="217" spans="1:24" ht="186.75" x14ac:dyDescent="0.3">
      <c r="A217" s="98">
        <v>208</v>
      </c>
      <c r="B217" s="71" t="s">
        <v>494</v>
      </c>
      <c r="C217" s="72" t="s">
        <v>625</v>
      </c>
      <c r="D217" s="73" t="s">
        <v>496</v>
      </c>
      <c r="E217" s="73" t="s">
        <v>498</v>
      </c>
      <c r="F217" s="69" t="s">
        <v>760</v>
      </c>
      <c r="G217" s="70" t="s">
        <v>27</v>
      </c>
      <c r="H217" s="69" t="s">
        <v>84</v>
      </c>
      <c r="I217" s="69" t="s">
        <v>60</v>
      </c>
      <c r="J217" s="72" t="s">
        <v>664</v>
      </c>
      <c r="K217" s="73" t="s">
        <v>336</v>
      </c>
      <c r="L217" s="69" t="s">
        <v>83</v>
      </c>
      <c r="M217" s="74">
        <v>2</v>
      </c>
      <c r="N217" s="74">
        <v>1</v>
      </c>
      <c r="O217" s="75" t="str">
        <f>VLOOKUP(M217&amp;" - "&amp;N217,'VALORACIÓN '!$C$4:$D$28,2,FALSE)</f>
        <v>Mínimo Aceptable</v>
      </c>
      <c r="P217" s="72"/>
      <c r="Q217" s="72" t="s">
        <v>586</v>
      </c>
      <c r="R217" s="72" t="s">
        <v>396</v>
      </c>
      <c r="S217" s="72">
        <v>3</v>
      </c>
      <c r="T217" s="75" t="str">
        <f>VLOOKUP(S217&amp;" / "&amp;O217,'VALORACIÓN '!$C$39:$D$63,2,FALSE)</f>
        <v>Admisible</v>
      </c>
      <c r="U217" s="76" t="str">
        <f>VLOOKUP("*"&amp;T217&amp;"*",'VALORACIÓN '!$O$3:$P$7,2,FALSE)</f>
        <v>BAJA</v>
      </c>
      <c r="V217" s="73"/>
      <c r="W217" s="72" t="s">
        <v>396</v>
      </c>
      <c r="X217" s="72" t="s">
        <v>317</v>
      </c>
    </row>
    <row r="218" spans="1:24" ht="186.75" x14ac:dyDescent="0.3">
      <c r="A218" s="98">
        <v>209</v>
      </c>
      <c r="B218" s="71" t="s">
        <v>494</v>
      </c>
      <c r="C218" s="72" t="s">
        <v>626</v>
      </c>
      <c r="D218" s="73" t="s">
        <v>496</v>
      </c>
      <c r="E218" s="73" t="s">
        <v>498</v>
      </c>
      <c r="F218" s="69" t="s">
        <v>760</v>
      </c>
      <c r="G218" s="70" t="s">
        <v>27</v>
      </c>
      <c r="H218" s="69" t="s">
        <v>84</v>
      </c>
      <c r="I218" s="69" t="s">
        <v>60</v>
      </c>
      <c r="J218" s="72" t="s">
        <v>665</v>
      </c>
      <c r="K218" s="73" t="s">
        <v>336</v>
      </c>
      <c r="L218" s="69" t="s">
        <v>83</v>
      </c>
      <c r="M218" s="74">
        <v>2</v>
      </c>
      <c r="N218" s="74">
        <v>1</v>
      </c>
      <c r="O218" s="75" t="str">
        <f>VLOOKUP(M218&amp;" - "&amp;N218,'VALORACIÓN '!$C$4:$D$28,2,FALSE)</f>
        <v>Mínimo Aceptable</v>
      </c>
      <c r="P218" s="72"/>
      <c r="Q218" s="72" t="s">
        <v>666</v>
      </c>
      <c r="R218" s="72" t="s">
        <v>396</v>
      </c>
      <c r="S218" s="72">
        <v>3</v>
      </c>
      <c r="T218" s="75" t="str">
        <f>VLOOKUP(S218&amp;" / "&amp;O218,'VALORACIÓN '!$C$39:$D$63,2,FALSE)</f>
        <v>Admisible</v>
      </c>
      <c r="U218" s="76" t="str">
        <f>VLOOKUP("*"&amp;T218&amp;"*",'VALORACIÓN '!$O$3:$P$7,2,FALSE)</f>
        <v>BAJA</v>
      </c>
      <c r="V218" s="73"/>
      <c r="W218" s="72" t="s">
        <v>396</v>
      </c>
      <c r="X218" s="72" t="s">
        <v>317</v>
      </c>
    </row>
    <row r="219" spans="1:24" ht="177.75" x14ac:dyDescent="0.3">
      <c r="A219" s="98">
        <v>210</v>
      </c>
      <c r="B219" s="71" t="s">
        <v>492</v>
      </c>
      <c r="C219" s="72" t="s">
        <v>627</v>
      </c>
      <c r="D219" s="73" t="s">
        <v>496</v>
      </c>
      <c r="E219" s="73" t="s">
        <v>499</v>
      </c>
      <c r="F219" s="69" t="s">
        <v>526</v>
      </c>
      <c r="G219" s="70" t="str">
        <f>IF(H219=AAeIA!$B$2,AAeIA!$A$2,IF(H219=AAeIA!$B$3,AAeIA!$A$2,IF(H219=AAeIA!$B$4,AAeIA!$A$2,IF(H219=AAeIA!$B$5,AAeIA!$A$2,IF(H219=AAeIA!$B$6,AAeIA!$A$6,IF(H219=AAeIA!$B$7,AAeIA!$A$2,IF(H219=AAeIA!$B$8,AAeIA!$A$2,IF(H219=AAeIA!$B$9,AAeIA!$A$2,IF(H219=AAeIA!$B$10,AAeIA!$A$10,IF(H219=AAeIA!$B$11,AAeIA!$A$10,IF(H219=AAeIA!$B$12,AAeIA!$A$10,IF(H219=AAeIA!$B$13,AAeIA!$A$10,IF(H219=AAeIA!$B$14,AAeIA!$A$10,IF(H219=AAeIA!$B$15,AAeIA!$A$10,IF(H219=AAeIA!$B$16,AAeIA!$A$10,IF(H219=AAeIA!$B$17,AAeIA!$A$10,IF(H219=AAeIA!$B$18,AAeIA!$A$10,IF(H219=AAeIA!$B$19,AAeIA!$A$10,IF(H219=AAeIA!$B$20,AAeIA!$A$10,IF(H219=AAeIA!$B$21,AAeIA!$A$10,IF(H219=AAeIA!$B$22,AAeIA!$A$10,IF(H219=AAeIA!$B$23,AAeIA!$A$10,IF(H219=AAeIA!$B$24,AAeIA!$A$24,IF(H219=AAeIA!$B$25,AAeIA!$A$24,IF(H219=AAeIA!$B$26,AAeIA!$A$24,IF(H219=AAeIA!$B$27,AAeIA!$A$24,IF(H219=AAeIA!$B$28,AAeIA!$A$24,IF(H219=AAeIA!$B$29,AAeIA!$A$24,IF(H219=AAeIA!$B$30,AAeIA!$A$24,IF(H219=AAeIA!$B$31,AAeIA!$A$31,IF(H219=AAeIA!$B$32,AAeIA!$A$31,IF(H219=AAeIA!$B$33,AAeIA!$A$31,IF(H219=AAeIA!$B$34,AAeIA!$A$31,IF(H219=AAeIA!$B$35,AAeIA!$A$31,IF(H219=AAeIA!$B$36,AAeIA!$A$31,IF(H219=AAeIA!$B$37,AAeIA!$A$31,IF(H219=AAeIA!$B$38,AAeIA!$A$31,IF(H219=AAeIA!$B$39,AAeIA!$A$31,IF(H219=AAeIA!$B$40,AAeIA!$A$40,IF(H219=AAeIA!$B$41,AAeIA!$A$40,IF(H219=AAeIA!$B$42,AAeIA!$A$42,IF(H219=AAeIA!$B$43,AAeIA!$A$43,IF(H219=AAeIA!$B$44,AAeIA!$A$43,IF(H219=AAeIA!$B$45,AAeIA!$A$43,0))))))))))))))))))))))))))))))))))))))))))))</f>
        <v>AIRE</v>
      </c>
      <c r="H219" s="69" t="s">
        <v>107</v>
      </c>
      <c r="I219" s="69" t="str">
        <f>VLOOKUP("*"&amp;H219&amp;"*",AAeIA!$B$1:$D$45,2,FALSE)</f>
        <v>Negativo</v>
      </c>
      <c r="J219" s="72" t="s">
        <v>654</v>
      </c>
      <c r="K219" s="73" t="s">
        <v>336</v>
      </c>
      <c r="L219" s="69" t="str">
        <f>VLOOKUP("*"&amp;H219&amp;"*",AAeIA!$B$1:$D$45,3,FALSE)</f>
        <v>Afectación_a_la_capa_de_ozono.</v>
      </c>
      <c r="M219" s="74">
        <v>4</v>
      </c>
      <c r="N219" s="74">
        <v>5</v>
      </c>
      <c r="O219" s="75" t="str">
        <f>VLOOKUP(M219&amp;" - "&amp;N219,'VALORACIÓN '!$C$4:$D$28,2,FALSE)</f>
        <v>Muy Alto Inaceptable</v>
      </c>
      <c r="P219" s="72" t="s">
        <v>655</v>
      </c>
      <c r="Q219" s="72" t="s">
        <v>587</v>
      </c>
      <c r="R219" s="72" t="s">
        <v>656</v>
      </c>
      <c r="S219" s="72">
        <v>3</v>
      </c>
      <c r="T219" s="75" t="str">
        <f>VLOOKUP(S219&amp;" / "&amp;O219,'VALORACIÓN '!$C$39:$D$63,2,FALSE)</f>
        <v>Alto no aceptable</v>
      </c>
      <c r="U219" s="76" t="str">
        <f>VLOOKUP("*"&amp;T219&amp;"*",'VALORACIÓN '!$O$3:$P$7,2,FALSE)</f>
        <v xml:space="preserve">MEDIA </v>
      </c>
      <c r="V219" s="73" t="s">
        <v>347</v>
      </c>
      <c r="W219" s="72" t="s">
        <v>657</v>
      </c>
      <c r="X219" s="72" t="s">
        <v>318</v>
      </c>
    </row>
    <row r="220" spans="1:24" ht="171.75" x14ac:dyDescent="0.3">
      <c r="A220" s="98">
        <v>211</v>
      </c>
      <c r="B220" s="71" t="s">
        <v>492</v>
      </c>
      <c r="C220" s="72" t="s">
        <v>627</v>
      </c>
      <c r="D220" s="73" t="s">
        <v>496</v>
      </c>
      <c r="E220" s="73" t="s">
        <v>499</v>
      </c>
      <c r="F220" s="69" t="s">
        <v>526</v>
      </c>
      <c r="G220" s="70" t="str">
        <f>IF(H220=AAeIA!$B$2,AAeIA!$A$2,IF(H220=AAeIA!$B$3,AAeIA!$A$2,IF(H220=AAeIA!$B$4,AAeIA!$A$2,IF(H220=AAeIA!$B$5,AAeIA!$A$2,IF(H220=AAeIA!$B$6,AAeIA!$A$6,IF(H220=AAeIA!$B$7,AAeIA!$A$2,IF(H220=AAeIA!$B$8,AAeIA!$A$2,IF(H220=AAeIA!$B$9,AAeIA!$A$2,IF(H220=AAeIA!$B$10,AAeIA!$A$10,IF(H220=AAeIA!$B$11,AAeIA!$A$10,IF(H220=AAeIA!$B$12,AAeIA!$A$10,IF(H220=AAeIA!$B$13,AAeIA!$A$10,IF(H220=AAeIA!$B$14,AAeIA!$A$10,IF(H220=AAeIA!$B$15,AAeIA!$A$10,IF(H220=AAeIA!$B$16,AAeIA!$A$10,IF(H220=AAeIA!$B$17,AAeIA!$A$10,IF(H220=AAeIA!$B$18,AAeIA!$A$10,IF(H220=AAeIA!$B$19,AAeIA!$A$10,IF(H220=AAeIA!$B$20,AAeIA!$A$10,IF(H220=AAeIA!$B$21,AAeIA!$A$10,IF(H220=AAeIA!$B$22,AAeIA!$A$10,IF(H220=AAeIA!$B$23,AAeIA!$A$10,IF(H220=AAeIA!$B$24,AAeIA!$A$24,IF(H220=AAeIA!$B$25,AAeIA!$A$24,IF(H220=AAeIA!$B$26,AAeIA!$A$24,IF(H220=AAeIA!$B$27,AAeIA!$A$24,IF(H220=AAeIA!$B$28,AAeIA!$A$24,IF(H220=AAeIA!$B$29,AAeIA!$A$24,IF(H220=AAeIA!$B$30,AAeIA!$A$24,IF(H220=AAeIA!$B$31,AAeIA!$A$31,IF(H220=AAeIA!$B$32,AAeIA!$A$31,IF(H220=AAeIA!$B$33,AAeIA!$A$31,IF(H220=AAeIA!$B$34,AAeIA!$A$31,IF(H220=AAeIA!$B$35,AAeIA!$A$31,IF(H220=AAeIA!$B$36,AAeIA!$A$31,IF(H220=AAeIA!$B$37,AAeIA!$A$31,IF(H220=AAeIA!$B$38,AAeIA!$A$31,IF(H220=AAeIA!$B$39,AAeIA!$A$31,IF(H220=AAeIA!$B$40,AAeIA!$A$40,IF(H220=AAeIA!$B$41,AAeIA!$A$40,IF(H220=AAeIA!$B$42,AAeIA!$A$42,IF(H220=AAeIA!$B$43,AAeIA!$A$43,IF(H220=AAeIA!$B$44,AAeIA!$A$43,IF(H220=AAeIA!$B$45,AAeIA!$A$43,0))))))))))))))))))))))))))))))))))))))))))))</f>
        <v>USO DE RECURSOS</v>
      </c>
      <c r="H220" s="69" t="s">
        <v>46</v>
      </c>
      <c r="I220" s="69" t="str">
        <f>VLOOKUP("*"&amp;H220&amp;"*",AAeIA!$B$1:$D$45,2,FALSE)</f>
        <v>Negativo</v>
      </c>
      <c r="J220" s="72" t="s">
        <v>752</v>
      </c>
      <c r="K220" s="73" t="s">
        <v>336</v>
      </c>
      <c r="L220" s="69" t="str">
        <f>VLOOKUP("*"&amp;H220&amp;"*",AAeIA!$B$1:$D$45,3,FALSE)</f>
        <v>Agotamiento_de_recursos_naturales</v>
      </c>
      <c r="M220" s="74">
        <v>3</v>
      </c>
      <c r="N220" s="74">
        <v>4</v>
      </c>
      <c r="O220" s="75" t="str">
        <f>VLOOKUP(M220&amp;" - "&amp;N220,'VALORACIÓN '!$C$4:$D$28,2,FALSE)</f>
        <v>Alto No Aceptable</v>
      </c>
      <c r="P220" s="72"/>
      <c r="Q220" s="72" t="s">
        <v>587</v>
      </c>
      <c r="R220" s="72" t="s">
        <v>656</v>
      </c>
      <c r="S220" s="72">
        <v>2</v>
      </c>
      <c r="T220" s="75" t="str">
        <f>VLOOKUP(S220&amp;" / "&amp;O220,'VALORACIÓN '!$C$39:$D$63,2,FALSE)</f>
        <v>Aceptable condicionado</v>
      </c>
      <c r="U220" s="76" t="str">
        <f>VLOOKUP("*"&amp;T220&amp;"*",'VALORACIÓN '!$O$3:$P$7,2,FALSE)</f>
        <v>BAJA</v>
      </c>
      <c r="V220" s="73" t="s">
        <v>340</v>
      </c>
      <c r="W220" s="72" t="s">
        <v>389</v>
      </c>
      <c r="X220" s="72" t="s">
        <v>318</v>
      </c>
    </row>
    <row r="221" spans="1:24" ht="171.75" x14ac:dyDescent="0.3">
      <c r="A221" s="98">
        <v>212</v>
      </c>
      <c r="B221" s="71" t="s">
        <v>492</v>
      </c>
      <c r="C221" s="72" t="s">
        <v>627</v>
      </c>
      <c r="D221" s="73" t="s">
        <v>496</v>
      </c>
      <c r="E221" s="73" t="s">
        <v>499</v>
      </c>
      <c r="F221" s="69" t="s">
        <v>526</v>
      </c>
      <c r="G221" s="70" t="str">
        <f>IF(H221=AAeIA!$B$2,AAeIA!$A$2,IF(H221=AAeIA!$B$3,AAeIA!$A$2,IF(H221=AAeIA!$B$4,AAeIA!$A$2,IF(H221=AAeIA!$B$5,AAeIA!$A$2,IF(H221=AAeIA!$B$6,AAeIA!$A$6,IF(H221=AAeIA!$B$7,AAeIA!$A$2,IF(H221=AAeIA!$B$8,AAeIA!$A$2,IF(H221=AAeIA!$B$9,AAeIA!$A$2,IF(H221=AAeIA!$B$10,AAeIA!$A$10,IF(H221=AAeIA!$B$11,AAeIA!$A$10,IF(H221=AAeIA!$B$12,AAeIA!$A$10,IF(H221=AAeIA!$B$13,AAeIA!$A$10,IF(H221=AAeIA!$B$14,AAeIA!$A$10,IF(H221=AAeIA!$B$15,AAeIA!$A$10,IF(H221=AAeIA!$B$16,AAeIA!$A$10,IF(H221=AAeIA!$B$17,AAeIA!$A$10,IF(H221=AAeIA!$B$18,AAeIA!$A$10,IF(H221=AAeIA!$B$19,AAeIA!$A$10,IF(H221=AAeIA!$B$20,AAeIA!$A$10,IF(H221=AAeIA!$B$21,AAeIA!$A$10,IF(H221=AAeIA!$B$22,AAeIA!$A$10,IF(H221=AAeIA!$B$23,AAeIA!$A$10,IF(H221=AAeIA!$B$24,AAeIA!$A$24,IF(H221=AAeIA!$B$25,AAeIA!$A$24,IF(H221=AAeIA!$B$26,AAeIA!$A$24,IF(H221=AAeIA!$B$27,AAeIA!$A$24,IF(H221=AAeIA!$B$28,AAeIA!$A$24,IF(H221=AAeIA!$B$29,AAeIA!$A$24,IF(H221=AAeIA!$B$30,AAeIA!$A$24,IF(H221=AAeIA!$B$31,AAeIA!$A$31,IF(H221=AAeIA!$B$32,AAeIA!$A$31,IF(H221=AAeIA!$B$33,AAeIA!$A$31,IF(H221=AAeIA!$B$34,AAeIA!$A$31,IF(H221=AAeIA!$B$35,AAeIA!$A$31,IF(H221=AAeIA!$B$36,AAeIA!$A$31,IF(H221=AAeIA!$B$37,AAeIA!$A$31,IF(H221=AAeIA!$B$38,AAeIA!$A$31,IF(H221=AAeIA!$B$39,AAeIA!$A$31,IF(H221=AAeIA!$B$40,AAeIA!$A$40,IF(H221=AAeIA!$B$41,AAeIA!$A$40,IF(H221=AAeIA!$B$42,AAeIA!$A$42,IF(H221=AAeIA!$B$43,AAeIA!$A$43,IF(H221=AAeIA!$B$44,AAeIA!$A$43,IF(H221=AAeIA!$B$45,AAeIA!$A$43,0))))))))))))))))))))))))))))))))))))))))))))</f>
        <v>USO DE RECURSOS</v>
      </c>
      <c r="H221" s="69" t="s">
        <v>46</v>
      </c>
      <c r="I221" s="69" t="str">
        <f>VLOOKUP("*"&amp;H221&amp;"*",AAeIA!$B$1:$D$45,2,FALSE)</f>
        <v>Negativo</v>
      </c>
      <c r="J221" s="72" t="s">
        <v>753</v>
      </c>
      <c r="K221" s="73" t="s">
        <v>336</v>
      </c>
      <c r="L221" s="69" t="str">
        <f>VLOOKUP("*"&amp;H221&amp;"*",AAeIA!$B$1:$D$45,3,FALSE)</f>
        <v>Agotamiento_de_recursos_naturales</v>
      </c>
      <c r="M221" s="74">
        <v>2</v>
      </c>
      <c r="N221" s="74">
        <v>3</v>
      </c>
      <c r="O221" s="75" t="str">
        <f>VLOOKUP(M221&amp;" - "&amp;N221,'VALORACIÓN '!$C$4:$D$28,2,FALSE)</f>
        <v>Bajo Aceptable</v>
      </c>
      <c r="P221" s="72" t="s">
        <v>659</v>
      </c>
      <c r="Q221" s="72" t="s">
        <v>587</v>
      </c>
      <c r="R221" s="72" t="s">
        <v>656</v>
      </c>
      <c r="S221" s="72">
        <v>1</v>
      </c>
      <c r="T221" s="75" t="str">
        <f>VLOOKUP(S221&amp;" / "&amp;O221,'VALORACIÓN '!$C$39:$D$63,2,FALSE)</f>
        <v>Admisible</v>
      </c>
      <c r="U221" s="76" t="str">
        <f>VLOOKUP("*"&amp;T221&amp;"*",'VALORACIÓN '!$O$3:$P$7,2,FALSE)</f>
        <v>BAJA</v>
      </c>
      <c r="V221" s="73" t="s">
        <v>340</v>
      </c>
      <c r="W221" s="72"/>
      <c r="X221" s="72" t="s">
        <v>318</v>
      </c>
    </row>
    <row r="222" spans="1:24" ht="174.75" x14ac:dyDescent="0.3">
      <c r="A222" s="98">
        <v>213</v>
      </c>
      <c r="B222" s="71" t="s">
        <v>492</v>
      </c>
      <c r="C222" s="72" t="s">
        <v>627</v>
      </c>
      <c r="D222" s="73" t="s">
        <v>496</v>
      </c>
      <c r="E222" s="73" t="s">
        <v>499</v>
      </c>
      <c r="F222" s="69" t="s">
        <v>526</v>
      </c>
      <c r="G222" s="70" t="str">
        <f>IF(H222=AAeIA!$B$2,AAeIA!$A$2,IF(H222=AAeIA!$B$3,AAeIA!$A$2,IF(H222=AAeIA!$B$4,AAeIA!$A$2,IF(H222=AAeIA!$B$5,AAeIA!$A$2,IF(H222=AAeIA!$B$6,AAeIA!$A$6,IF(H222=AAeIA!$B$7,AAeIA!$A$2,IF(H222=AAeIA!$B$8,AAeIA!$A$2,IF(H222=AAeIA!$B$9,AAeIA!$A$2,IF(H222=AAeIA!$B$10,AAeIA!$A$10,IF(H222=AAeIA!$B$11,AAeIA!$A$10,IF(H222=AAeIA!$B$12,AAeIA!$A$10,IF(H222=AAeIA!$B$13,AAeIA!$A$10,IF(H222=AAeIA!$B$14,AAeIA!$A$10,IF(H222=AAeIA!$B$15,AAeIA!$A$10,IF(H222=AAeIA!$B$16,AAeIA!$A$10,IF(H222=AAeIA!$B$17,AAeIA!$A$10,IF(H222=AAeIA!$B$18,AAeIA!$A$10,IF(H222=AAeIA!$B$19,AAeIA!$A$10,IF(H222=AAeIA!$B$20,AAeIA!$A$10,IF(H222=AAeIA!$B$21,AAeIA!$A$10,IF(H222=AAeIA!$B$22,AAeIA!$A$10,IF(H222=AAeIA!$B$23,AAeIA!$A$10,IF(H222=AAeIA!$B$24,AAeIA!$A$24,IF(H222=AAeIA!$B$25,AAeIA!$A$24,IF(H222=AAeIA!$B$26,AAeIA!$A$24,IF(H222=AAeIA!$B$27,AAeIA!$A$24,IF(H222=AAeIA!$B$28,AAeIA!$A$24,IF(H222=AAeIA!$B$29,AAeIA!$A$24,IF(H222=AAeIA!$B$30,AAeIA!$A$24,IF(H222=AAeIA!$B$31,AAeIA!$A$31,IF(H222=AAeIA!$B$32,AAeIA!$A$31,IF(H222=AAeIA!$B$33,AAeIA!$A$31,IF(H222=AAeIA!$B$34,AAeIA!$A$31,IF(H222=AAeIA!$B$35,AAeIA!$A$31,IF(H222=AAeIA!$B$36,AAeIA!$A$31,IF(H222=AAeIA!$B$37,AAeIA!$A$31,IF(H222=AAeIA!$B$38,AAeIA!$A$31,IF(H222=AAeIA!$B$39,AAeIA!$A$31,IF(H222=AAeIA!$B$40,AAeIA!$A$40,IF(H222=AAeIA!$B$41,AAeIA!$A$40,IF(H222=AAeIA!$B$42,AAeIA!$A$42,IF(H222=AAeIA!$B$43,AAeIA!$A$43,IF(H222=AAeIA!$B$44,AAeIA!$A$43,IF(H222=AAeIA!$B$45,AAeIA!$A$43,0))))))))))))))))))))))))))))))))))))))))))))</f>
        <v>AIRE</v>
      </c>
      <c r="H222" s="69" t="s">
        <v>111</v>
      </c>
      <c r="I222" s="69" t="str">
        <f>VLOOKUP("*"&amp;H222&amp;"*",AAeIA!$B$1:$D$45,2,FALSE)</f>
        <v>Negativo</v>
      </c>
      <c r="J222" s="72" t="s">
        <v>753</v>
      </c>
      <c r="K222" s="73" t="s">
        <v>336</v>
      </c>
      <c r="L222" s="69" t="str">
        <f>VLOOKUP("*"&amp;H222&amp;"*",AAeIA!$B$1:$D$45,3,FALSE)</f>
        <v>Posibles_demandas,_afectación_a_la_comunidad.</v>
      </c>
      <c r="M222" s="74">
        <v>2</v>
      </c>
      <c r="N222" s="74">
        <v>3</v>
      </c>
      <c r="O222" s="75" t="str">
        <f>VLOOKUP(M222&amp;" - "&amp;N222,'VALORACIÓN '!$C$4:$D$28,2,FALSE)</f>
        <v>Bajo Aceptable</v>
      </c>
      <c r="P222" s="72" t="s">
        <v>659</v>
      </c>
      <c r="Q222" s="72" t="s">
        <v>587</v>
      </c>
      <c r="R222" s="72" t="s">
        <v>656</v>
      </c>
      <c r="S222" s="72">
        <v>1</v>
      </c>
      <c r="T222" s="75" t="str">
        <f>VLOOKUP(S222&amp;" / "&amp;O222,'VALORACIÓN '!$C$39:$D$63,2,FALSE)</f>
        <v>Admisible</v>
      </c>
      <c r="U222" s="76" t="str">
        <f>VLOOKUP("*"&amp;T222&amp;"*",'VALORACIÓN '!$O$3:$P$7,2,FALSE)</f>
        <v>BAJA</v>
      </c>
      <c r="V222" s="73" t="s">
        <v>340</v>
      </c>
      <c r="W222" s="72" t="s">
        <v>657</v>
      </c>
      <c r="X222" s="72" t="s">
        <v>318</v>
      </c>
    </row>
    <row r="223" spans="1:24" ht="187.5" customHeight="1" x14ac:dyDescent="0.3">
      <c r="A223" s="98">
        <v>214</v>
      </c>
      <c r="B223" s="71" t="s">
        <v>492</v>
      </c>
      <c r="C223" s="72" t="s">
        <v>627</v>
      </c>
      <c r="D223" s="73" t="s">
        <v>496</v>
      </c>
      <c r="E223" s="73" t="s">
        <v>499</v>
      </c>
      <c r="F223" s="69" t="s">
        <v>526</v>
      </c>
      <c r="G223" s="70" t="str">
        <f>IF(H223=AAeIA!$B$2,AAeIA!$A$2,IF(H223=AAeIA!$B$3,AAeIA!$A$2,IF(H223=AAeIA!$B$4,AAeIA!$A$2,IF(H223=AAeIA!$B$5,AAeIA!$A$2,IF(H223=AAeIA!$B$6,AAeIA!$A$6,IF(H223=AAeIA!$B$7,AAeIA!$A$2,IF(H223=AAeIA!$B$8,AAeIA!$A$2,IF(H223=AAeIA!$B$9,AAeIA!$A$2,IF(H223=AAeIA!$B$10,AAeIA!$A$10,IF(H223=AAeIA!$B$11,AAeIA!$A$10,IF(H223=AAeIA!$B$12,AAeIA!$A$10,IF(H223=AAeIA!$B$13,AAeIA!$A$10,IF(H223=AAeIA!$B$14,AAeIA!$A$10,IF(H223=AAeIA!$B$15,AAeIA!$A$10,IF(H223=AAeIA!$B$16,AAeIA!$A$10,IF(H223=AAeIA!$B$17,AAeIA!$A$10,IF(H223=AAeIA!$B$18,AAeIA!$A$10,IF(H223=AAeIA!$B$19,AAeIA!$A$10,IF(H223=AAeIA!$B$20,AAeIA!$A$10,IF(H223=AAeIA!$B$21,AAeIA!$A$10,IF(H223=AAeIA!$B$22,AAeIA!$A$10,IF(H223=AAeIA!$B$23,AAeIA!$A$10,IF(H223=AAeIA!$B$24,AAeIA!$A$24,IF(H223=AAeIA!$B$25,AAeIA!$A$24,IF(H223=AAeIA!$B$26,AAeIA!$A$24,IF(H223=AAeIA!$B$27,AAeIA!$A$24,IF(H223=AAeIA!$B$28,AAeIA!$A$24,IF(H223=AAeIA!$B$29,AAeIA!$A$24,IF(H223=AAeIA!$B$30,AAeIA!$A$24,IF(H223=AAeIA!$B$31,AAeIA!$A$31,IF(H223=AAeIA!$B$32,AAeIA!$A$31,IF(H223=AAeIA!$B$33,AAeIA!$A$31,IF(H223=AAeIA!$B$34,AAeIA!$A$31,IF(H223=AAeIA!$B$35,AAeIA!$A$31,IF(H223=AAeIA!$B$36,AAeIA!$A$31,IF(H223=AAeIA!$B$37,AAeIA!$A$31,IF(H223=AAeIA!$B$38,AAeIA!$A$31,IF(H223=AAeIA!$B$39,AAeIA!$A$31,IF(H223=AAeIA!$B$40,AAeIA!$A$40,IF(H223=AAeIA!$B$41,AAeIA!$A$40,IF(H223=AAeIA!$B$42,AAeIA!$A$42,IF(H223=AAeIA!$B$43,AAeIA!$A$43,IF(H223=AAeIA!$B$44,AAeIA!$A$43,IF(H223=AAeIA!$B$45,AAeIA!$A$43,0))))))))))))))))))))))))))))))))))))))))))))</f>
        <v>SUELO</v>
      </c>
      <c r="H223" s="69" t="s">
        <v>72</v>
      </c>
      <c r="I223" s="69" t="str">
        <f>VLOOKUP("*"&amp;H223&amp;"*",AAeIA!$B$1:$D$45,2,FALSE)</f>
        <v>Negativo</v>
      </c>
      <c r="J223" s="72" t="s">
        <v>753</v>
      </c>
      <c r="K223" s="73" t="s">
        <v>336</v>
      </c>
      <c r="L223" s="69" t="str">
        <f>VLOOKUP("*"&amp;H223&amp;"*",AAeIA!$B$1:$D$45,3,FALSE)</f>
        <v>Contaminación_del_suelo_por_residuos_sólidos</v>
      </c>
      <c r="M223" s="74">
        <v>2</v>
      </c>
      <c r="N223" s="74">
        <v>3</v>
      </c>
      <c r="O223" s="75" t="str">
        <f>VLOOKUP(M223&amp;" - "&amp;N223,'VALORACIÓN '!$C$4:$D$28,2,FALSE)</f>
        <v>Bajo Aceptable</v>
      </c>
      <c r="P223" s="72" t="s">
        <v>659</v>
      </c>
      <c r="Q223" s="72" t="s">
        <v>755</v>
      </c>
      <c r="R223" s="72" t="s">
        <v>656</v>
      </c>
      <c r="S223" s="72">
        <v>1</v>
      </c>
      <c r="T223" s="75" t="str">
        <f>VLOOKUP(S223&amp;" / "&amp;O223,'VALORACIÓN '!$C$39:$D$63,2,FALSE)</f>
        <v>Admisible</v>
      </c>
      <c r="U223" s="76" t="str">
        <f>VLOOKUP("*"&amp;T223&amp;"*",'VALORACIÓN '!$O$3:$P$7,2,FALSE)</f>
        <v>BAJA</v>
      </c>
      <c r="V223" s="73" t="s">
        <v>340</v>
      </c>
      <c r="W223" s="72"/>
      <c r="X223" s="72" t="s">
        <v>318</v>
      </c>
    </row>
    <row r="224" spans="1:24" ht="168.75" x14ac:dyDescent="0.3">
      <c r="A224" s="98">
        <v>215</v>
      </c>
      <c r="B224" s="71" t="s">
        <v>492</v>
      </c>
      <c r="C224" s="72" t="s">
        <v>627</v>
      </c>
      <c r="D224" s="73" t="s">
        <v>496</v>
      </c>
      <c r="E224" s="73" t="s">
        <v>499</v>
      </c>
      <c r="F224" s="69" t="s">
        <v>526</v>
      </c>
      <c r="G224" s="70" t="str">
        <f>IF(H224=AAeIA!$B$2,AAeIA!$A$2,IF(H224=AAeIA!$B$3,AAeIA!$A$2,IF(H224=AAeIA!$B$4,AAeIA!$A$2,IF(H224=AAeIA!$B$5,AAeIA!$A$2,IF(H224=AAeIA!$B$6,AAeIA!$A$6,IF(H224=AAeIA!$B$7,AAeIA!$A$2,IF(H224=AAeIA!$B$8,AAeIA!$A$2,IF(H224=AAeIA!$B$9,AAeIA!$A$2,IF(H224=AAeIA!$B$10,AAeIA!$A$10,IF(H224=AAeIA!$B$11,AAeIA!$A$10,IF(H224=AAeIA!$B$12,AAeIA!$A$10,IF(H224=AAeIA!$B$13,AAeIA!$A$10,IF(H224=AAeIA!$B$14,AAeIA!$A$10,IF(H224=AAeIA!$B$15,AAeIA!$A$10,IF(H224=AAeIA!$B$16,AAeIA!$A$10,IF(H224=AAeIA!$B$17,AAeIA!$A$10,IF(H224=AAeIA!$B$18,AAeIA!$A$10,IF(H224=AAeIA!$B$19,AAeIA!$A$10,IF(H224=AAeIA!$B$20,AAeIA!$A$10,IF(H224=AAeIA!$B$21,AAeIA!$A$10,IF(H224=AAeIA!$B$22,AAeIA!$A$10,IF(H224=AAeIA!$B$23,AAeIA!$A$10,IF(H224=AAeIA!$B$24,AAeIA!$A$24,IF(H224=AAeIA!$B$25,AAeIA!$A$24,IF(H224=AAeIA!$B$26,AAeIA!$A$24,IF(H224=AAeIA!$B$27,AAeIA!$A$24,IF(H224=AAeIA!$B$28,AAeIA!$A$24,IF(H224=AAeIA!$B$29,AAeIA!$A$24,IF(H224=AAeIA!$B$30,AAeIA!$A$24,IF(H224=AAeIA!$B$31,AAeIA!$A$31,IF(H224=AAeIA!$B$32,AAeIA!$A$31,IF(H224=AAeIA!$B$33,AAeIA!$A$31,IF(H224=AAeIA!$B$34,AAeIA!$A$31,IF(H224=AAeIA!$B$35,AAeIA!$A$31,IF(H224=AAeIA!$B$36,AAeIA!$A$31,IF(H224=AAeIA!$B$37,AAeIA!$A$31,IF(H224=AAeIA!$B$38,AAeIA!$A$31,IF(H224=AAeIA!$B$39,AAeIA!$A$31,IF(H224=AAeIA!$B$40,AAeIA!$A$40,IF(H224=AAeIA!$B$41,AAeIA!$A$40,IF(H224=AAeIA!$B$42,AAeIA!$A$42,IF(H224=AAeIA!$B$43,AAeIA!$A$43,IF(H224=AAeIA!$B$44,AAeIA!$A$43,IF(H224=AAeIA!$B$45,AAeIA!$A$43,0))))))))))))))))))))))))))))))))))))))))))))</f>
        <v>AIRE</v>
      </c>
      <c r="H224" s="69" t="s">
        <v>103</v>
      </c>
      <c r="I224" s="69" t="str">
        <f>VLOOKUP("*"&amp;H224&amp;"*",AAeIA!$B$1:$D$45,2,FALSE)</f>
        <v>Negativo</v>
      </c>
      <c r="J224" s="72" t="s">
        <v>658</v>
      </c>
      <c r="K224" s="73" t="s">
        <v>336</v>
      </c>
      <c r="L224" s="69" t="str">
        <f>VLOOKUP("*"&amp;H224&amp;"*",AAeIA!$B$1:$D$45,3,FALSE)</f>
        <v>Afectación_de_la_calidad_del_aire</v>
      </c>
      <c r="M224" s="74">
        <v>2</v>
      </c>
      <c r="N224" s="74">
        <v>3</v>
      </c>
      <c r="O224" s="75" t="str">
        <f>VLOOKUP(M224&amp;" - "&amp;N224,'VALORACIÓN '!$C$4:$D$28,2,FALSE)</f>
        <v>Bajo Aceptable</v>
      </c>
      <c r="P224" s="72" t="s">
        <v>659</v>
      </c>
      <c r="Q224" s="72" t="s">
        <v>587</v>
      </c>
      <c r="R224" s="72" t="s">
        <v>656</v>
      </c>
      <c r="S224" s="72">
        <v>1</v>
      </c>
      <c r="T224" s="75" t="str">
        <f>VLOOKUP(S224&amp;" / "&amp;O224,'VALORACIÓN '!$C$39:$D$63,2,FALSE)</f>
        <v>Admisible</v>
      </c>
      <c r="U224" s="76" t="str">
        <f>VLOOKUP("*"&amp;T224&amp;"*",'VALORACIÓN '!$O$3:$P$7,2,FALSE)</f>
        <v>BAJA</v>
      </c>
      <c r="V224" s="73" t="s">
        <v>340</v>
      </c>
      <c r="W224" s="72"/>
      <c r="X224" s="72" t="s">
        <v>318</v>
      </c>
    </row>
    <row r="225" spans="1:24" ht="237.75" customHeight="1" x14ac:dyDescent="0.3">
      <c r="A225" s="98">
        <v>216</v>
      </c>
      <c r="B225" s="71" t="s">
        <v>492</v>
      </c>
      <c r="C225" s="72" t="s">
        <v>627</v>
      </c>
      <c r="D225" s="73" t="s">
        <v>496</v>
      </c>
      <c r="E225" s="73" t="s">
        <v>499</v>
      </c>
      <c r="F225" s="69" t="s">
        <v>526</v>
      </c>
      <c r="G225" s="70" t="str">
        <f>IF(H225=AAeIA!$B$2,AAeIA!$A$2,IF(H225=AAeIA!$B$3,AAeIA!$A$2,IF(H225=AAeIA!$B$4,AAeIA!$A$2,IF(H225=AAeIA!$B$5,AAeIA!$A$2,IF(H225=AAeIA!$B$6,AAeIA!$A$6,IF(H225=AAeIA!$B$7,AAeIA!$A$2,IF(H225=AAeIA!$B$8,AAeIA!$A$2,IF(H225=AAeIA!$B$9,AAeIA!$A$2,IF(H225=AAeIA!$B$10,AAeIA!$A$10,IF(H225=AAeIA!$B$11,AAeIA!$A$10,IF(H225=AAeIA!$B$12,AAeIA!$A$10,IF(H225=AAeIA!$B$13,AAeIA!$A$10,IF(H225=AAeIA!$B$14,AAeIA!$A$10,IF(H225=AAeIA!$B$15,AAeIA!$A$10,IF(H225=AAeIA!$B$16,AAeIA!$A$10,IF(H225=AAeIA!$B$17,AAeIA!$A$10,IF(H225=AAeIA!$B$18,AAeIA!$A$10,IF(H225=AAeIA!$B$19,AAeIA!$A$10,IF(H225=AAeIA!$B$20,AAeIA!$A$10,IF(H225=AAeIA!$B$21,AAeIA!$A$10,IF(H225=AAeIA!$B$22,AAeIA!$A$10,IF(H225=AAeIA!$B$23,AAeIA!$A$10,IF(H225=AAeIA!$B$24,AAeIA!$A$24,IF(H225=AAeIA!$B$25,AAeIA!$A$24,IF(H225=AAeIA!$B$26,AAeIA!$A$24,IF(H225=AAeIA!$B$27,AAeIA!$A$24,IF(H225=AAeIA!$B$28,AAeIA!$A$24,IF(H225=AAeIA!$B$29,AAeIA!$A$24,IF(H225=AAeIA!$B$30,AAeIA!$A$24,IF(H225=AAeIA!$B$31,AAeIA!$A$31,IF(H225=AAeIA!$B$32,AAeIA!$A$31,IF(H225=AAeIA!$B$33,AAeIA!$A$31,IF(H225=AAeIA!$B$34,AAeIA!$A$31,IF(H225=AAeIA!$B$35,AAeIA!$A$31,IF(H225=AAeIA!$B$36,AAeIA!$A$31,IF(H225=AAeIA!$B$37,AAeIA!$A$31,IF(H225=AAeIA!$B$38,AAeIA!$A$31,IF(H225=AAeIA!$B$39,AAeIA!$A$31,IF(H225=AAeIA!$B$40,AAeIA!$A$40,IF(H225=AAeIA!$B$41,AAeIA!$A$40,IF(H225=AAeIA!$B$42,AAeIA!$A$42,IF(H225=AAeIA!$B$43,AAeIA!$A$43,IF(H225=AAeIA!$B$44,AAeIA!$A$43,IF(H225=AAeIA!$B$45,AAeIA!$A$43,0))))))))))))))))))))))))))))))))))))))))))))</f>
        <v>SUELO</v>
      </c>
      <c r="H225" s="69" t="s">
        <v>74</v>
      </c>
      <c r="I225" s="69" t="str">
        <f>VLOOKUP("*"&amp;H225&amp;"*",AAeIA!$B$1:$D$45,2,FALSE)</f>
        <v>Negativo</v>
      </c>
      <c r="J225" s="72" t="s">
        <v>658</v>
      </c>
      <c r="K225" s="73" t="s">
        <v>336</v>
      </c>
      <c r="L225" s="69" t="str">
        <f>VLOOKUP("*"&amp;H225&amp;"*",AAeIA!$B$1:$D$45,3,FALSE)</f>
        <v xml:space="preserve">Afectación_al_agua_ y/o_al_suelo,_sanciones </v>
      </c>
      <c r="M225" s="74">
        <v>2</v>
      </c>
      <c r="N225" s="74">
        <v>3</v>
      </c>
      <c r="O225" s="75" t="str">
        <f>VLOOKUP(M225&amp;" - "&amp;N225,'VALORACIÓN '!$C$4:$D$28,2,FALSE)</f>
        <v>Bajo Aceptable</v>
      </c>
      <c r="P225" s="72" t="s">
        <v>659</v>
      </c>
      <c r="Q225" s="72" t="s">
        <v>756</v>
      </c>
      <c r="R225" s="72" t="s">
        <v>656</v>
      </c>
      <c r="S225" s="72">
        <v>1</v>
      </c>
      <c r="T225" s="75" t="str">
        <f>VLOOKUP(S225&amp;" / "&amp;O225,'VALORACIÓN '!$C$39:$D$63,2,FALSE)</f>
        <v>Admisible</v>
      </c>
      <c r="U225" s="76" t="str">
        <f>VLOOKUP("*"&amp;T225&amp;"*",'VALORACIÓN '!$O$3:$P$7,2,FALSE)</f>
        <v>BAJA</v>
      </c>
      <c r="V225" s="73" t="s">
        <v>340</v>
      </c>
      <c r="W225" s="72"/>
      <c r="X225" s="72" t="s">
        <v>318</v>
      </c>
    </row>
    <row r="226" spans="1:24" ht="111" x14ac:dyDescent="0.3">
      <c r="A226" s="98">
        <v>217</v>
      </c>
      <c r="B226" s="71" t="s">
        <v>492</v>
      </c>
      <c r="C226" s="72" t="s">
        <v>627</v>
      </c>
      <c r="D226" s="73" t="s">
        <v>496</v>
      </c>
      <c r="E226" s="73" t="s">
        <v>499</v>
      </c>
      <c r="F226" s="69" t="s">
        <v>526</v>
      </c>
      <c r="G226" s="70" t="s">
        <v>647</v>
      </c>
      <c r="H226" s="69" t="s">
        <v>90</v>
      </c>
      <c r="I226" s="69" t="str">
        <f>VLOOKUP("*"&amp;H226&amp;"*",AAeIA!$B$1:$D$45,2,FALSE)</f>
        <v>Negativo</v>
      </c>
      <c r="J226" s="72" t="s">
        <v>658</v>
      </c>
      <c r="K226" s="73" t="s">
        <v>336</v>
      </c>
      <c r="L226" s="69" t="str">
        <f>VLOOKUP("*"&amp;H226&amp;"*",AAeIA!$B$1:$D$45,3,FALSE)</f>
        <v>Afectación_al_agua</v>
      </c>
      <c r="M226" s="74">
        <v>2</v>
      </c>
      <c r="N226" s="74">
        <v>3</v>
      </c>
      <c r="O226" s="75" t="str">
        <f>VLOOKUP(M226&amp;" - "&amp;N226,'VALORACIÓN '!$C$4:$D$28,2,FALSE)</f>
        <v>Bajo Aceptable</v>
      </c>
      <c r="P226" s="72" t="s">
        <v>659</v>
      </c>
      <c r="Q226" s="72" t="s">
        <v>587</v>
      </c>
      <c r="R226" s="72" t="s">
        <v>656</v>
      </c>
      <c r="S226" s="72">
        <v>1</v>
      </c>
      <c r="T226" s="75" t="str">
        <f>VLOOKUP(S226&amp;" / "&amp;O226,'VALORACIÓN '!$C$39:$D$63,2,FALSE)</f>
        <v>Admisible</v>
      </c>
      <c r="U226" s="76" t="str">
        <f>VLOOKUP("*"&amp;T226&amp;"*",'VALORACIÓN '!$O$3:$P$7,2,FALSE)</f>
        <v>BAJA</v>
      </c>
      <c r="V226" s="73" t="s">
        <v>340</v>
      </c>
      <c r="W226" s="72" t="s">
        <v>657</v>
      </c>
      <c r="X226" s="72" t="s">
        <v>318</v>
      </c>
    </row>
    <row r="227" spans="1:24" ht="111" x14ac:dyDescent="0.3">
      <c r="A227" s="98">
        <v>218</v>
      </c>
      <c r="B227" s="71" t="s">
        <v>492</v>
      </c>
      <c r="C227" s="72" t="s">
        <v>627</v>
      </c>
      <c r="D227" s="73" t="s">
        <v>496</v>
      </c>
      <c r="E227" s="73" t="s">
        <v>499</v>
      </c>
      <c r="F227" s="69" t="s">
        <v>526</v>
      </c>
      <c r="G227" s="70" t="s">
        <v>647</v>
      </c>
      <c r="H227" s="69" t="s">
        <v>90</v>
      </c>
      <c r="I227" s="69" t="str">
        <f>VLOOKUP("*"&amp;H227&amp;"*",AAeIA!$B$1:$D$45,2,FALSE)</f>
        <v>Negativo</v>
      </c>
      <c r="J227" s="72" t="s">
        <v>660</v>
      </c>
      <c r="K227" s="73" t="s">
        <v>336</v>
      </c>
      <c r="L227" s="69" t="str">
        <f>VLOOKUP("*"&amp;H227&amp;"*",AAeIA!$B$1:$D$45,3,FALSE)</f>
        <v>Afectación_al_agua</v>
      </c>
      <c r="M227" s="74">
        <v>3</v>
      </c>
      <c r="N227" s="74">
        <v>4</v>
      </c>
      <c r="O227" s="75" t="str">
        <f>VLOOKUP(M227&amp;" - "&amp;N227,'VALORACIÓN '!$C$4:$D$28,2,FALSE)</f>
        <v>Alto No Aceptable</v>
      </c>
      <c r="P227" s="72"/>
      <c r="Q227" s="72" t="s">
        <v>587</v>
      </c>
      <c r="R227" s="72" t="s">
        <v>656</v>
      </c>
      <c r="S227" s="72">
        <v>1</v>
      </c>
      <c r="T227" s="75" t="str">
        <f>VLOOKUP(S227&amp;" / "&amp;O227,'VALORACIÓN '!$C$39:$D$63,2,FALSE)</f>
        <v>Admisible</v>
      </c>
      <c r="U227" s="76" t="str">
        <f>VLOOKUP("*"&amp;T227&amp;"*",'VALORACIÓN '!$O$3:$P$7,2,FALSE)</f>
        <v>BAJA</v>
      </c>
      <c r="V227" s="73" t="s">
        <v>340</v>
      </c>
      <c r="W227" s="72" t="s">
        <v>657</v>
      </c>
      <c r="X227" s="72" t="s">
        <v>318</v>
      </c>
    </row>
    <row r="228" spans="1:24" ht="168.75" x14ac:dyDescent="0.3">
      <c r="A228" s="98">
        <v>219</v>
      </c>
      <c r="B228" s="71" t="s">
        <v>492</v>
      </c>
      <c r="C228" s="72" t="s">
        <v>627</v>
      </c>
      <c r="D228" s="73" t="s">
        <v>496</v>
      </c>
      <c r="E228" s="73" t="s">
        <v>499</v>
      </c>
      <c r="F228" s="69" t="s">
        <v>526</v>
      </c>
      <c r="G228" s="70" t="str">
        <f>IF(H228=AAeIA!$B$2,AAeIA!$A$2,IF(H228=AAeIA!$B$3,AAeIA!$A$2,IF(H228=AAeIA!$B$4,AAeIA!$A$2,IF(H228=AAeIA!$B$5,AAeIA!$A$2,IF(H228=AAeIA!$B$6,AAeIA!$A$6,IF(H228=AAeIA!$B$7,AAeIA!$A$2,IF(H228=AAeIA!$B$8,AAeIA!$A$2,IF(H228=AAeIA!$B$9,AAeIA!$A$2,IF(H228=AAeIA!$B$10,AAeIA!$A$10,IF(H228=AAeIA!$B$11,AAeIA!$A$10,IF(H228=AAeIA!$B$12,AAeIA!$A$10,IF(H228=AAeIA!$B$13,AAeIA!$A$10,IF(H228=AAeIA!$B$14,AAeIA!$A$10,IF(H228=AAeIA!$B$15,AAeIA!$A$10,IF(H228=AAeIA!$B$16,AAeIA!$A$10,IF(H228=AAeIA!$B$17,AAeIA!$A$10,IF(H228=AAeIA!$B$18,AAeIA!$A$10,IF(H228=AAeIA!$B$19,AAeIA!$A$10,IF(H228=AAeIA!$B$20,AAeIA!$A$10,IF(H228=AAeIA!$B$21,AAeIA!$A$10,IF(H228=AAeIA!$B$22,AAeIA!$A$10,IF(H228=AAeIA!$B$23,AAeIA!$A$10,IF(H228=AAeIA!$B$24,AAeIA!$A$24,IF(H228=AAeIA!$B$25,AAeIA!$A$24,IF(H228=AAeIA!$B$26,AAeIA!$A$24,IF(H228=AAeIA!$B$27,AAeIA!$A$24,IF(H228=AAeIA!$B$28,AAeIA!$A$24,IF(H228=AAeIA!$B$29,AAeIA!$A$24,IF(H228=AAeIA!$B$30,AAeIA!$A$24,IF(H228=AAeIA!$B$31,AAeIA!$A$31,IF(H228=AAeIA!$B$32,AAeIA!$A$31,IF(H228=AAeIA!$B$33,AAeIA!$A$31,IF(H228=AAeIA!$B$34,AAeIA!$A$31,IF(H228=AAeIA!$B$35,AAeIA!$A$31,IF(H228=AAeIA!$B$36,AAeIA!$A$31,IF(H228=AAeIA!$B$37,AAeIA!$A$31,IF(H228=AAeIA!$B$38,AAeIA!$A$31,IF(H228=AAeIA!$B$39,AAeIA!$A$31,IF(H228=AAeIA!$B$40,AAeIA!$A$40,IF(H228=AAeIA!$B$41,AAeIA!$A$40,IF(H228=AAeIA!$B$42,AAeIA!$A$42,IF(H228=AAeIA!$B$43,AAeIA!$A$43,IF(H228=AAeIA!$B$44,AAeIA!$A$43,IF(H228=AAeIA!$B$45,AAeIA!$A$43,0))))))))))))))))))))))))))))))))))))))))))))</f>
        <v>AIRE</v>
      </c>
      <c r="H228" s="69" t="s">
        <v>103</v>
      </c>
      <c r="I228" s="69" t="str">
        <f>VLOOKUP("*"&amp;H228&amp;"*",AAeIA!$B$1:$D$45,2,FALSE)</f>
        <v>Negativo</v>
      </c>
      <c r="J228" s="72" t="s">
        <v>660</v>
      </c>
      <c r="K228" s="73" t="s">
        <v>336</v>
      </c>
      <c r="L228" s="69" t="str">
        <f>VLOOKUP("*"&amp;H228&amp;"*",AAeIA!$B$1:$D$45,3,FALSE)</f>
        <v>Afectación_de_la_calidad_del_aire</v>
      </c>
      <c r="M228" s="74">
        <v>3</v>
      </c>
      <c r="N228" s="74">
        <v>4</v>
      </c>
      <c r="O228" s="75" t="str">
        <f>VLOOKUP(M228&amp;" - "&amp;N228,'VALORACIÓN '!$C$4:$D$28,2,FALSE)</f>
        <v>Alto No Aceptable</v>
      </c>
      <c r="P228" s="72"/>
      <c r="Q228" s="72" t="s">
        <v>587</v>
      </c>
      <c r="R228" s="72" t="s">
        <v>656</v>
      </c>
      <c r="S228" s="72">
        <v>1</v>
      </c>
      <c r="T228" s="75" t="str">
        <f>VLOOKUP(S228&amp;" / "&amp;O228,'VALORACIÓN '!$C$39:$D$63,2,FALSE)</f>
        <v>Admisible</v>
      </c>
      <c r="U228" s="76" t="str">
        <f>VLOOKUP("*"&amp;T228&amp;"*",'VALORACIÓN '!$O$3:$P$7,2,FALSE)</f>
        <v>BAJA</v>
      </c>
      <c r="V228" s="73" t="s">
        <v>340</v>
      </c>
      <c r="W228" s="72" t="s">
        <v>657</v>
      </c>
      <c r="X228" s="72" t="s">
        <v>318</v>
      </c>
    </row>
    <row r="229" spans="1:24" ht="149.25" x14ac:dyDescent="0.3">
      <c r="A229" s="98">
        <v>220</v>
      </c>
      <c r="B229" s="71" t="s">
        <v>492</v>
      </c>
      <c r="C229" s="72" t="s">
        <v>627</v>
      </c>
      <c r="D229" s="73" t="s">
        <v>496</v>
      </c>
      <c r="E229" s="73" t="s">
        <v>499</v>
      </c>
      <c r="F229" s="69" t="s">
        <v>526</v>
      </c>
      <c r="G229" s="70" t="str">
        <f>IF(H229=AAeIA!$B$2,AAeIA!$A$2,IF(H229=AAeIA!$B$3,AAeIA!$A$2,IF(H229=AAeIA!$B$4,AAeIA!$A$2,IF(H229=AAeIA!$B$5,AAeIA!$A$2,IF(H229=AAeIA!$B$6,AAeIA!$A$6,IF(H229=AAeIA!$B$7,AAeIA!$A$2,IF(H229=AAeIA!$B$8,AAeIA!$A$2,IF(H229=AAeIA!$B$9,AAeIA!$A$2,IF(H229=AAeIA!$B$10,AAeIA!$A$10,IF(H229=AAeIA!$B$11,AAeIA!$A$10,IF(H229=AAeIA!$B$12,AAeIA!$A$10,IF(H229=AAeIA!$B$13,AAeIA!$A$10,IF(H229=AAeIA!$B$14,AAeIA!$A$10,IF(H229=AAeIA!$B$15,AAeIA!$A$10,IF(H229=AAeIA!$B$16,AAeIA!$A$10,IF(H229=AAeIA!$B$17,AAeIA!$A$10,IF(H229=AAeIA!$B$18,AAeIA!$A$10,IF(H229=AAeIA!$B$19,AAeIA!$A$10,IF(H229=AAeIA!$B$20,AAeIA!$A$10,IF(H229=AAeIA!$B$21,AAeIA!$A$10,IF(H229=AAeIA!$B$22,AAeIA!$A$10,IF(H229=AAeIA!$B$23,AAeIA!$A$10,IF(H229=AAeIA!$B$24,AAeIA!$A$24,IF(H229=AAeIA!$B$25,AAeIA!$A$24,IF(H229=AAeIA!$B$26,AAeIA!$A$24,IF(H229=AAeIA!$B$27,AAeIA!$A$24,IF(H229=AAeIA!$B$28,AAeIA!$A$24,IF(H229=AAeIA!$B$29,AAeIA!$A$24,IF(H229=AAeIA!$B$30,AAeIA!$A$24,IF(H229=AAeIA!$B$31,AAeIA!$A$31,IF(H229=AAeIA!$B$32,AAeIA!$A$31,IF(H229=AAeIA!$B$33,AAeIA!$A$31,IF(H229=AAeIA!$B$34,AAeIA!$A$31,IF(H229=AAeIA!$B$35,AAeIA!$A$31,IF(H229=AAeIA!$B$36,AAeIA!$A$31,IF(H229=AAeIA!$B$37,AAeIA!$A$31,IF(H229=AAeIA!$B$38,AAeIA!$A$31,IF(H229=AAeIA!$B$39,AAeIA!$A$31,IF(H229=AAeIA!$B$40,AAeIA!$A$40,IF(H229=AAeIA!$B$41,AAeIA!$A$40,IF(H229=AAeIA!$B$42,AAeIA!$A$42,IF(H229=AAeIA!$B$43,AAeIA!$A$43,IF(H229=AAeIA!$B$44,AAeIA!$A$43,IF(H229=AAeIA!$B$45,AAeIA!$A$43,0))))))))))))))))))))))))))))))))))))))))))))</f>
        <v>SUELO</v>
      </c>
      <c r="H229" s="69" t="s">
        <v>80</v>
      </c>
      <c r="I229" s="69" t="str">
        <f>VLOOKUP("*"&amp;H229&amp;"*",AAeIA!$B$1:$D$45,2,FALSE)</f>
        <v>Negativo</v>
      </c>
      <c r="J229" s="72" t="s">
        <v>660</v>
      </c>
      <c r="K229" s="73" t="s">
        <v>336</v>
      </c>
      <c r="L229" s="69" t="str">
        <f>VLOOKUP("*"&amp;H229&amp;"*",AAeIA!$B$1:$D$45,3,FALSE)</f>
        <v>Aumento_en_residuos_a_tratar</v>
      </c>
      <c r="M229" s="74">
        <v>3</v>
      </c>
      <c r="N229" s="74">
        <v>4</v>
      </c>
      <c r="O229" s="75" t="str">
        <f>VLOOKUP(M229&amp;" - "&amp;N229,'VALORACIÓN '!$C$4:$D$28,2,FALSE)</f>
        <v>Alto No Aceptable</v>
      </c>
      <c r="P229" s="72"/>
      <c r="Q229" s="72" t="s">
        <v>757</v>
      </c>
      <c r="R229" s="72" t="s">
        <v>656</v>
      </c>
      <c r="S229" s="72">
        <v>1</v>
      </c>
      <c r="T229" s="75" t="str">
        <f>VLOOKUP(S229&amp;" / "&amp;O229,'VALORACIÓN '!$C$39:$D$63,2,FALSE)</f>
        <v>Admisible</v>
      </c>
      <c r="U229" s="76" t="str">
        <f>VLOOKUP("*"&amp;T229&amp;"*",'VALORACIÓN '!$O$3:$P$7,2,FALSE)</f>
        <v>BAJA</v>
      </c>
      <c r="V229" s="73" t="s">
        <v>340</v>
      </c>
      <c r="W229" s="72" t="s">
        <v>657</v>
      </c>
      <c r="X229" s="72" t="s">
        <v>318</v>
      </c>
    </row>
    <row r="230" spans="1:24" ht="149.25" x14ac:dyDescent="0.3">
      <c r="A230" s="98">
        <v>221</v>
      </c>
      <c r="B230" s="71" t="s">
        <v>492</v>
      </c>
      <c r="C230" s="72" t="s">
        <v>627</v>
      </c>
      <c r="D230" s="73" t="s">
        <v>496</v>
      </c>
      <c r="E230" s="73" t="s">
        <v>499</v>
      </c>
      <c r="F230" s="69" t="s">
        <v>526</v>
      </c>
      <c r="G230" s="70" t="str">
        <f>IF(H230=AAeIA!$B$2,AAeIA!$A$2,IF(H230=AAeIA!$B$3,AAeIA!$A$2,IF(H230=AAeIA!$B$4,AAeIA!$A$2,IF(H230=AAeIA!$B$5,AAeIA!$A$2,IF(H230=AAeIA!$B$6,AAeIA!$A$6,IF(H230=AAeIA!$B$7,AAeIA!$A$2,IF(H230=AAeIA!$B$8,AAeIA!$A$2,IF(H230=AAeIA!$B$9,AAeIA!$A$2,IF(H230=AAeIA!$B$10,AAeIA!$A$10,IF(H230=AAeIA!$B$11,AAeIA!$A$10,IF(H230=AAeIA!$B$12,AAeIA!$A$10,IF(H230=AAeIA!$B$13,AAeIA!$A$10,IF(H230=AAeIA!$B$14,AAeIA!$A$10,IF(H230=AAeIA!$B$15,AAeIA!$A$10,IF(H230=AAeIA!$B$16,AAeIA!$A$10,IF(H230=AAeIA!$B$17,AAeIA!$A$10,IF(H230=AAeIA!$B$18,AAeIA!$A$10,IF(H230=AAeIA!$B$19,AAeIA!$A$10,IF(H230=AAeIA!$B$20,AAeIA!$A$10,IF(H230=AAeIA!$B$21,AAeIA!$A$10,IF(H230=AAeIA!$B$22,AAeIA!$A$10,IF(H230=AAeIA!$B$23,AAeIA!$A$10,IF(H230=AAeIA!$B$24,AAeIA!$A$24,IF(H230=AAeIA!$B$25,AAeIA!$A$24,IF(H230=AAeIA!$B$26,AAeIA!$A$24,IF(H230=AAeIA!$B$27,AAeIA!$A$24,IF(H230=AAeIA!$B$28,AAeIA!$A$24,IF(H230=AAeIA!$B$29,AAeIA!$A$24,IF(H230=AAeIA!$B$30,AAeIA!$A$24,IF(H230=AAeIA!$B$31,AAeIA!$A$31,IF(H230=AAeIA!$B$32,AAeIA!$A$31,IF(H230=AAeIA!$B$33,AAeIA!$A$31,IF(H230=AAeIA!$B$34,AAeIA!$A$31,IF(H230=AAeIA!$B$35,AAeIA!$A$31,IF(H230=AAeIA!$B$36,AAeIA!$A$31,IF(H230=AAeIA!$B$37,AAeIA!$A$31,IF(H230=AAeIA!$B$38,AAeIA!$A$31,IF(H230=AAeIA!$B$39,AAeIA!$A$31,IF(H230=AAeIA!$B$40,AAeIA!$A$40,IF(H230=AAeIA!$B$41,AAeIA!$A$40,IF(H230=AAeIA!$B$42,AAeIA!$A$42,IF(H230=AAeIA!$B$43,AAeIA!$A$43,IF(H230=AAeIA!$B$44,AAeIA!$A$43,IF(H230=AAeIA!$B$45,AAeIA!$A$43,0))))))))))))))))))))))))))))))))))))))))))))</f>
        <v>SUELO</v>
      </c>
      <c r="H230" s="69" t="s">
        <v>80</v>
      </c>
      <c r="I230" s="69" t="str">
        <f>VLOOKUP("*"&amp;H230&amp;"*",AAeIA!$B$1:$D$45,2,FALSE)</f>
        <v>Negativo</v>
      </c>
      <c r="J230" s="72" t="s">
        <v>758</v>
      </c>
      <c r="K230" s="73" t="s">
        <v>336</v>
      </c>
      <c r="L230" s="69" t="str">
        <f>VLOOKUP("*"&amp;H230&amp;"*",AAeIA!$B$1:$D$45,3,FALSE)</f>
        <v>Aumento_en_residuos_a_tratar</v>
      </c>
      <c r="M230" s="74">
        <v>3</v>
      </c>
      <c r="N230" s="74">
        <v>4</v>
      </c>
      <c r="O230" s="75" t="str">
        <f>VLOOKUP(M230&amp;" - "&amp;N230,'VALORACIÓN '!$C$4:$D$28,2,FALSE)</f>
        <v>Alto No Aceptable</v>
      </c>
      <c r="P230" s="72" t="s">
        <v>759</v>
      </c>
      <c r="Q230" s="72" t="s">
        <v>587</v>
      </c>
      <c r="R230" s="72" t="s">
        <v>656</v>
      </c>
      <c r="S230" s="72">
        <v>1</v>
      </c>
      <c r="T230" s="75" t="str">
        <f>VLOOKUP(S230&amp;" / "&amp;O230,'VALORACIÓN '!$C$39:$D$63,2,FALSE)</f>
        <v>Admisible</v>
      </c>
      <c r="U230" s="76" t="str">
        <f>VLOOKUP("*"&amp;T230&amp;"*",'VALORACIÓN '!$O$3:$P$7,2,FALSE)</f>
        <v>BAJA</v>
      </c>
      <c r="V230" s="73" t="s">
        <v>340</v>
      </c>
      <c r="W230" s="72" t="s">
        <v>657</v>
      </c>
      <c r="X230" s="72" t="s">
        <v>318</v>
      </c>
    </row>
    <row r="231" spans="1:24" ht="173.25" x14ac:dyDescent="0.3">
      <c r="A231" s="98">
        <v>222</v>
      </c>
      <c r="B231" s="71" t="s">
        <v>492</v>
      </c>
      <c r="C231" s="72" t="s">
        <v>627</v>
      </c>
      <c r="D231" s="73" t="s">
        <v>496</v>
      </c>
      <c r="E231" s="73" t="s">
        <v>499</v>
      </c>
      <c r="F231" s="69" t="s">
        <v>526</v>
      </c>
      <c r="G231" s="70" t="str">
        <f>IF(H231=AAeIA!$B$2,AAeIA!$A$2,IF(H231=AAeIA!$B$3,AAeIA!$A$2,IF(H231=AAeIA!$B$4,AAeIA!$A$2,IF(H231=AAeIA!$B$5,AAeIA!$A$2,IF(H231=AAeIA!$B$6,AAeIA!$A$6,IF(H231=AAeIA!$B$7,AAeIA!$A$2,IF(H231=AAeIA!$B$8,AAeIA!$A$2,IF(H231=AAeIA!$B$9,AAeIA!$A$2,IF(H231=AAeIA!$B$10,AAeIA!$A$10,IF(H231=AAeIA!$B$11,AAeIA!$A$10,IF(H231=AAeIA!$B$12,AAeIA!$A$10,IF(H231=AAeIA!$B$13,AAeIA!$A$10,IF(H231=AAeIA!$B$14,AAeIA!$A$10,IF(H231=AAeIA!$B$15,AAeIA!$A$10,IF(H231=AAeIA!$B$16,AAeIA!$A$10,IF(H231=AAeIA!$B$17,AAeIA!$A$10,IF(H231=AAeIA!$B$18,AAeIA!$A$10,IF(H231=AAeIA!$B$19,AAeIA!$A$10,IF(H231=AAeIA!$B$20,AAeIA!$A$10,IF(H231=AAeIA!$B$21,AAeIA!$A$10,IF(H231=AAeIA!$B$22,AAeIA!$A$10,IF(H231=AAeIA!$B$23,AAeIA!$A$10,IF(H231=AAeIA!$B$24,AAeIA!$A$24,IF(H231=AAeIA!$B$25,AAeIA!$A$24,IF(H231=AAeIA!$B$26,AAeIA!$A$24,IF(H231=AAeIA!$B$27,AAeIA!$A$24,IF(H231=AAeIA!$B$28,AAeIA!$A$24,IF(H231=AAeIA!$B$29,AAeIA!$A$24,IF(H231=AAeIA!$B$30,AAeIA!$A$24,IF(H231=AAeIA!$B$31,AAeIA!$A$31,IF(H231=AAeIA!$B$32,AAeIA!$A$31,IF(H231=AAeIA!$B$33,AAeIA!$A$31,IF(H231=AAeIA!$B$34,AAeIA!$A$31,IF(H231=AAeIA!$B$35,AAeIA!$A$31,IF(H231=AAeIA!$B$36,AAeIA!$A$31,IF(H231=AAeIA!$B$37,AAeIA!$A$31,IF(H231=AAeIA!$B$38,AAeIA!$A$31,IF(H231=AAeIA!$B$39,AAeIA!$A$31,IF(H231=AAeIA!$B$40,AAeIA!$A$40,IF(H231=AAeIA!$B$41,AAeIA!$A$40,IF(H231=AAeIA!$B$42,AAeIA!$A$42,IF(H231=AAeIA!$B$43,AAeIA!$A$43,IF(H231=AAeIA!$B$44,AAeIA!$A$43,IF(H231=AAeIA!$B$45,AAeIA!$A$43,0))))))))))))))))))))))))))))))))))))))))))))</f>
        <v>FLORA</v>
      </c>
      <c r="H231" s="69" t="s">
        <v>119</v>
      </c>
      <c r="I231" s="69" t="str">
        <f>VLOOKUP("*"&amp;H231&amp;"*",AAeIA!$B$1:$D$45,2,FALSE)</f>
        <v>Negativo</v>
      </c>
      <c r="J231" s="72" t="s">
        <v>758</v>
      </c>
      <c r="K231" s="73" t="s">
        <v>336</v>
      </c>
      <c r="L231" s="69" t="str">
        <f>VLOOKUP("*"&amp;H231&amp;"*",AAeIA!$B$1:$D$45,3,FALSE)</f>
        <v>Disminución_del_recurso_forestal</v>
      </c>
      <c r="M231" s="74">
        <v>3</v>
      </c>
      <c r="N231" s="74">
        <v>4</v>
      </c>
      <c r="O231" s="75" t="str">
        <f>VLOOKUP(M231&amp;" - "&amp;N231,'VALORACIÓN '!$C$4:$D$28,2,FALSE)</f>
        <v>Alto No Aceptable</v>
      </c>
      <c r="P231" s="72"/>
      <c r="Q231" s="72" t="s">
        <v>587</v>
      </c>
      <c r="R231" s="72" t="s">
        <v>656</v>
      </c>
      <c r="S231" s="72">
        <v>1</v>
      </c>
      <c r="T231" s="75" t="str">
        <f>VLOOKUP(S231&amp;" / "&amp;O231,'VALORACIÓN '!$C$39:$D$63,2,FALSE)</f>
        <v>Admisible</v>
      </c>
      <c r="U231" s="76" t="str">
        <f>VLOOKUP("*"&amp;T231&amp;"*",'VALORACIÓN '!$O$3:$P$7,2,FALSE)</f>
        <v>BAJA</v>
      </c>
      <c r="V231" s="73" t="s">
        <v>340</v>
      </c>
      <c r="W231" s="72" t="s">
        <v>657</v>
      </c>
      <c r="X231" s="72" t="s">
        <v>318</v>
      </c>
    </row>
    <row r="232" spans="1:24" ht="167.25" x14ac:dyDescent="0.3">
      <c r="A232" s="98">
        <v>223</v>
      </c>
      <c r="B232" s="71" t="s">
        <v>492</v>
      </c>
      <c r="C232" s="72" t="s">
        <v>627</v>
      </c>
      <c r="D232" s="73" t="s">
        <v>496</v>
      </c>
      <c r="E232" s="73" t="s">
        <v>499</v>
      </c>
      <c r="F232" s="69" t="s">
        <v>526</v>
      </c>
      <c r="G232" s="70" t="s">
        <v>647</v>
      </c>
      <c r="H232" s="69" t="s">
        <v>86</v>
      </c>
      <c r="I232" s="69" t="str">
        <f>VLOOKUP("*"&amp;H232&amp;"*",AAeIA!$B$1:$D$45,2,FALSE)</f>
        <v>Negativo</v>
      </c>
      <c r="J232" s="72" t="s">
        <v>758</v>
      </c>
      <c r="K232" s="73" t="s">
        <v>336</v>
      </c>
      <c r="L232" s="69" t="str">
        <f>VLOOKUP("*"&amp;H232&amp;"*",AAeIA!$B$1:$D$45,3,FALSE)</f>
        <v>Contaminación_del_agua_y/o_el_suelo</v>
      </c>
      <c r="M232" s="74">
        <v>3</v>
      </c>
      <c r="N232" s="74">
        <v>4</v>
      </c>
      <c r="O232" s="75" t="str">
        <f>VLOOKUP(M232&amp;" - "&amp;N232,'VALORACIÓN '!$C$4:$D$28,2,FALSE)</f>
        <v>Alto No Aceptable</v>
      </c>
      <c r="P232" s="72"/>
      <c r="Q232" s="72" t="s">
        <v>587</v>
      </c>
      <c r="R232" s="72" t="s">
        <v>656</v>
      </c>
      <c r="S232" s="72">
        <v>1</v>
      </c>
      <c r="T232" s="75" t="str">
        <f>VLOOKUP(S232&amp;" / "&amp;O232,'VALORACIÓN '!$C$39:$D$63,2,FALSE)</f>
        <v>Admisible</v>
      </c>
      <c r="U232" s="76" t="str">
        <f>VLOOKUP("*"&amp;T232&amp;"*",'VALORACIÓN '!$O$3:$P$7,2,FALSE)</f>
        <v>BAJA</v>
      </c>
      <c r="V232" s="73" t="s">
        <v>340</v>
      </c>
      <c r="W232" s="72" t="s">
        <v>657</v>
      </c>
      <c r="X232" s="72" t="s">
        <v>318</v>
      </c>
    </row>
    <row r="233" spans="1:24" ht="111" x14ac:dyDescent="0.3">
      <c r="A233" s="98">
        <v>224</v>
      </c>
      <c r="B233" s="71" t="s">
        <v>492</v>
      </c>
      <c r="C233" s="72" t="s">
        <v>628</v>
      </c>
      <c r="D233" s="73" t="s">
        <v>496</v>
      </c>
      <c r="E233" s="73" t="s">
        <v>499</v>
      </c>
      <c r="F233" s="69" t="s">
        <v>526</v>
      </c>
      <c r="G233" s="70" t="s">
        <v>647</v>
      </c>
      <c r="H233" s="69" t="s">
        <v>90</v>
      </c>
      <c r="I233" s="69" t="str">
        <f>VLOOKUP("*"&amp;H233&amp;"*",AAeIA!$B$1:$D$45,2,FALSE)</f>
        <v>Negativo</v>
      </c>
      <c r="J233" s="72" t="s">
        <v>661</v>
      </c>
      <c r="K233" s="73" t="s">
        <v>336</v>
      </c>
      <c r="L233" s="69" t="str">
        <f>VLOOKUP("*"&amp;H233&amp;"*",AAeIA!$B$1:$D$45,3,FALSE)</f>
        <v>Afectación_al_agua</v>
      </c>
      <c r="M233" s="74">
        <v>3</v>
      </c>
      <c r="N233" s="74">
        <v>4</v>
      </c>
      <c r="O233" s="75" t="str">
        <f>VLOOKUP(M233&amp;" - "&amp;N233,'VALORACIÓN '!$C$4:$D$28,2,FALSE)</f>
        <v>Alto No Aceptable</v>
      </c>
      <c r="P233" s="72"/>
      <c r="Q233" s="72" t="s">
        <v>587</v>
      </c>
      <c r="R233" s="72" t="s">
        <v>656</v>
      </c>
      <c r="S233" s="72">
        <v>1</v>
      </c>
      <c r="T233" s="75" t="str">
        <f>VLOOKUP(S233&amp;" / "&amp;O233,'VALORACIÓN '!$C$39:$D$63,2,FALSE)</f>
        <v>Admisible</v>
      </c>
      <c r="U233" s="76" t="str">
        <f>VLOOKUP("*"&amp;T233&amp;"*",'VALORACIÓN '!$O$3:$P$7,2,FALSE)</f>
        <v>BAJA</v>
      </c>
      <c r="V233" s="73" t="s">
        <v>340</v>
      </c>
      <c r="W233" s="72" t="s">
        <v>657</v>
      </c>
      <c r="X233" s="72" t="s">
        <v>318</v>
      </c>
    </row>
    <row r="234" spans="1:24" ht="168.75" x14ac:dyDescent="0.3">
      <c r="A234" s="98">
        <v>225</v>
      </c>
      <c r="B234" s="71" t="s">
        <v>492</v>
      </c>
      <c r="C234" s="72" t="s">
        <v>628</v>
      </c>
      <c r="D234" s="73" t="s">
        <v>496</v>
      </c>
      <c r="E234" s="73" t="s">
        <v>499</v>
      </c>
      <c r="F234" s="69" t="s">
        <v>526</v>
      </c>
      <c r="G234" s="70" t="str">
        <f>IF(H234=AAeIA!$B$2,AAeIA!$A$2,IF(H234=AAeIA!$B$3,AAeIA!$A$2,IF(H234=AAeIA!$B$4,AAeIA!$A$2,IF(H234=AAeIA!$B$5,AAeIA!$A$2,IF(H234=AAeIA!$B$6,AAeIA!$A$6,IF(H234=AAeIA!$B$7,AAeIA!$A$2,IF(H234=AAeIA!$B$8,AAeIA!$A$2,IF(H234=AAeIA!$B$9,AAeIA!$A$2,IF(H234=AAeIA!$B$10,AAeIA!$A$10,IF(H234=AAeIA!$B$11,AAeIA!$A$10,IF(H234=AAeIA!$B$12,AAeIA!$A$10,IF(H234=AAeIA!$B$13,AAeIA!$A$10,IF(H234=AAeIA!$B$14,AAeIA!$A$10,IF(H234=AAeIA!$B$15,AAeIA!$A$10,IF(H234=AAeIA!$B$16,AAeIA!$A$10,IF(H234=AAeIA!$B$17,AAeIA!$A$10,IF(H234=AAeIA!$B$18,AAeIA!$A$10,IF(H234=AAeIA!$B$19,AAeIA!$A$10,IF(H234=AAeIA!$B$20,AAeIA!$A$10,IF(H234=AAeIA!$B$21,AAeIA!$A$10,IF(H234=AAeIA!$B$22,AAeIA!$A$10,IF(H234=AAeIA!$B$23,AAeIA!$A$10,IF(H234=AAeIA!$B$24,AAeIA!$A$24,IF(H234=AAeIA!$B$25,AAeIA!$A$24,IF(H234=AAeIA!$B$26,AAeIA!$A$24,IF(H234=AAeIA!$B$27,AAeIA!$A$24,IF(H234=AAeIA!$B$28,AAeIA!$A$24,IF(H234=AAeIA!$B$29,AAeIA!$A$24,IF(H234=AAeIA!$B$30,AAeIA!$A$24,IF(H234=AAeIA!$B$31,AAeIA!$A$31,IF(H234=AAeIA!$B$32,AAeIA!$A$31,IF(H234=AAeIA!$B$33,AAeIA!$A$31,IF(H234=AAeIA!$B$34,AAeIA!$A$31,IF(H234=AAeIA!$B$35,AAeIA!$A$31,IF(H234=AAeIA!$B$36,AAeIA!$A$31,IF(H234=AAeIA!$B$37,AAeIA!$A$31,IF(H234=AAeIA!$B$38,AAeIA!$A$31,IF(H234=AAeIA!$B$39,AAeIA!$A$31,IF(H234=AAeIA!$B$40,AAeIA!$A$40,IF(H234=AAeIA!$B$41,AAeIA!$A$40,IF(H234=AAeIA!$B$42,AAeIA!$A$42,IF(H234=AAeIA!$B$43,AAeIA!$A$43,IF(H234=AAeIA!$B$44,AAeIA!$A$43,IF(H234=AAeIA!$B$45,AAeIA!$A$43,0))))))))))))))))))))))))))))))))))))))))))))</f>
        <v>AIRE</v>
      </c>
      <c r="H234" s="69" t="s">
        <v>103</v>
      </c>
      <c r="I234" s="69" t="str">
        <f>VLOOKUP("*"&amp;H234&amp;"*",AAeIA!$B$1:$D$45,2,FALSE)</f>
        <v>Negativo</v>
      </c>
      <c r="J234" s="72" t="s">
        <v>661</v>
      </c>
      <c r="K234" s="73" t="s">
        <v>336</v>
      </c>
      <c r="L234" s="69" t="str">
        <f>VLOOKUP("*"&amp;H234&amp;"*",AAeIA!$B$1:$D$45,3,FALSE)</f>
        <v>Afectación_de_la_calidad_del_aire</v>
      </c>
      <c r="M234" s="74">
        <v>3</v>
      </c>
      <c r="N234" s="74">
        <v>4</v>
      </c>
      <c r="O234" s="75" t="str">
        <f>VLOOKUP(M234&amp;" - "&amp;N234,'VALORACIÓN '!$C$4:$D$28,2,FALSE)</f>
        <v>Alto No Aceptable</v>
      </c>
      <c r="P234" s="72"/>
      <c r="Q234" s="72" t="s">
        <v>587</v>
      </c>
      <c r="R234" s="72" t="s">
        <v>656</v>
      </c>
      <c r="S234" s="72">
        <v>1</v>
      </c>
      <c r="T234" s="75" t="str">
        <f>VLOOKUP(S234&amp;" / "&amp;O234,'VALORACIÓN '!$C$39:$D$63,2,FALSE)</f>
        <v>Admisible</v>
      </c>
      <c r="U234" s="76" t="str">
        <f>VLOOKUP("*"&amp;T234&amp;"*",'VALORACIÓN '!$O$3:$P$7,2,FALSE)</f>
        <v>BAJA</v>
      </c>
      <c r="V234" s="73" t="s">
        <v>340</v>
      </c>
      <c r="W234" s="72" t="s">
        <v>657</v>
      </c>
      <c r="X234" s="72" t="s">
        <v>318</v>
      </c>
    </row>
    <row r="235" spans="1:24" ht="237.75" customHeight="1" x14ac:dyDescent="0.3">
      <c r="A235" s="98">
        <v>226</v>
      </c>
      <c r="B235" s="71" t="s">
        <v>492</v>
      </c>
      <c r="C235" s="72" t="s">
        <v>628</v>
      </c>
      <c r="D235" s="73" t="s">
        <v>496</v>
      </c>
      <c r="E235" s="73" t="s">
        <v>499</v>
      </c>
      <c r="F235" s="69" t="s">
        <v>526</v>
      </c>
      <c r="G235" s="70" t="str">
        <f>IF(H235=AAeIA!$B$2,AAeIA!$A$2,IF(H235=AAeIA!$B$3,AAeIA!$A$2,IF(H235=AAeIA!$B$4,AAeIA!$A$2,IF(H235=AAeIA!$B$5,AAeIA!$A$2,IF(H235=AAeIA!$B$6,AAeIA!$A$6,IF(H235=AAeIA!$B$7,AAeIA!$A$2,IF(H235=AAeIA!$B$8,AAeIA!$A$2,IF(H235=AAeIA!$B$9,AAeIA!$A$2,IF(H235=AAeIA!$B$10,AAeIA!$A$10,IF(H235=AAeIA!$B$11,AAeIA!$A$10,IF(H235=AAeIA!$B$12,AAeIA!$A$10,IF(H235=AAeIA!$B$13,AAeIA!$A$10,IF(H235=AAeIA!$B$14,AAeIA!$A$10,IF(H235=AAeIA!$B$15,AAeIA!$A$10,IF(H235=AAeIA!$B$16,AAeIA!$A$10,IF(H235=AAeIA!$B$17,AAeIA!$A$10,IF(H235=AAeIA!$B$18,AAeIA!$A$10,IF(H235=AAeIA!$B$19,AAeIA!$A$10,IF(H235=AAeIA!$B$20,AAeIA!$A$10,IF(H235=AAeIA!$B$21,AAeIA!$A$10,IF(H235=AAeIA!$B$22,AAeIA!$A$10,IF(H235=AAeIA!$B$23,AAeIA!$A$10,IF(H235=AAeIA!$B$24,AAeIA!$A$24,IF(H235=AAeIA!$B$25,AAeIA!$A$24,IF(H235=AAeIA!$B$26,AAeIA!$A$24,IF(H235=AAeIA!$B$27,AAeIA!$A$24,IF(H235=AAeIA!$B$28,AAeIA!$A$24,IF(H235=AAeIA!$B$29,AAeIA!$A$24,IF(H235=AAeIA!$B$30,AAeIA!$A$24,IF(H235=AAeIA!$B$31,AAeIA!$A$31,IF(H235=AAeIA!$B$32,AAeIA!$A$31,IF(H235=AAeIA!$B$33,AAeIA!$A$31,IF(H235=AAeIA!$B$34,AAeIA!$A$31,IF(H235=AAeIA!$B$35,AAeIA!$A$31,IF(H235=AAeIA!$B$36,AAeIA!$A$31,IF(H235=AAeIA!$B$37,AAeIA!$A$31,IF(H235=AAeIA!$B$38,AAeIA!$A$31,IF(H235=AAeIA!$B$39,AAeIA!$A$31,IF(H235=AAeIA!$B$40,AAeIA!$A$40,IF(H235=AAeIA!$B$41,AAeIA!$A$40,IF(H235=AAeIA!$B$42,AAeIA!$A$42,IF(H235=AAeIA!$B$43,AAeIA!$A$43,IF(H235=AAeIA!$B$44,AAeIA!$A$43,IF(H235=AAeIA!$B$45,AAeIA!$A$43,0))))))))))))))))))))))))))))))))))))))))))))</f>
        <v>SUELO</v>
      </c>
      <c r="H235" s="69" t="s">
        <v>77</v>
      </c>
      <c r="I235" s="69" t="str">
        <f>VLOOKUP("*"&amp;H235&amp;"*",AAeIA!$B$1:$D$45,2,FALSE)</f>
        <v>Negativo</v>
      </c>
      <c r="J235" s="72" t="s">
        <v>661</v>
      </c>
      <c r="K235" s="73" t="s">
        <v>336</v>
      </c>
      <c r="L235" s="69" t="str">
        <f>VLOOKUP("*"&amp;H235&amp;"*",AAeIA!$B$1:$D$45,3,FALSE)</f>
        <v xml:space="preserve">Afectación_al_agua_ y/o_al_suelo,_sanciones </v>
      </c>
      <c r="M235" s="74">
        <v>3</v>
      </c>
      <c r="N235" s="74">
        <v>4</v>
      </c>
      <c r="O235" s="75" t="str">
        <f>VLOOKUP(M235&amp;" - "&amp;N235,'VALORACIÓN '!$C$4:$D$28,2,FALSE)</f>
        <v>Alto No Aceptable</v>
      </c>
      <c r="P235" s="72"/>
      <c r="Q235" s="72" t="s">
        <v>587</v>
      </c>
      <c r="R235" s="72" t="s">
        <v>656</v>
      </c>
      <c r="S235" s="72">
        <v>1</v>
      </c>
      <c r="T235" s="75" t="str">
        <f>VLOOKUP(S235&amp;" / "&amp;O235,'VALORACIÓN '!$C$39:$D$63,2,FALSE)</f>
        <v>Admisible</v>
      </c>
      <c r="U235" s="76" t="str">
        <f>VLOOKUP("*"&amp;T235&amp;"*",'VALORACIÓN '!$O$3:$P$7,2,FALSE)</f>
        <v>BAJA</v>
      </c>
      <c r="V235" s="73" t="s">
        <v>340</v>
      </c>
      <c r="W235" s="72" t="s">
        <v>657</v>
      </c>
      <c r="X235" s="72" t="s">
        <v>318</v>
      </c>
    </row>
    <row r="236" spans="1:24" ht="237.75" customHeight="1" x14ac:dyDescent="0.3">
      <c r="A236" s="98">
        <v>227</v>
      </c>
      <c r="B236" s="71" t="s">
        <v>492</v>
      </c>
      <c r="C236" s="72" t="s">
        <v>629</v>
      </c>
      <c r="D236" s="73" t="s">
        <v>496</v>
      </c>
      <c r="E236" s="73" t="s">
        <v>500</v>
      </c>
      <c r="F236" s="69" t="s">
        <v>527</v>
      </c>
      <c r="G236" s="70" t="str">
        <f>IF(H236=AAeIA!$B$2,AAeIA!$A$2,IF(H236=AAeIA!$B$3,AAeIA!$A$2,IF(H236=AAeIA!$B$4,AAeIA!$A$2,IF(H236=AAeIA!$B$5,AAeIA!$A$2,IF(H236=AAeIA!$B$6,AAeIA!$A$6,IF(H236=AAeIA!$B$7,AAeIA!$A$2,IF(H236=AAeIA!$B$8,AAeIA!$A$2,IF(H236=AAeIA!$B$9,AAeIA!$A$2,IF(H236=AAeIA!$B$10,AAeIA!$A$10,IF(H236=AAeIA!$B$11,AAeIA!$A$10,IF(H236=AAeIA!$B$12,AAeIA!$A$10,IF(H236=AAeIA!$B$13,AAeIA!$A$10,IF(H236=AAeIA!$B$14,AAeIA!$A$10,IF(H236=AAeIA!$B$15,AAeIA!$A$10,IF(H236=AAeIA!$B$16,AAeIA!$A$10,IF(H236=AAeIA!$B$17,AAeIA!$A$10,IF(H236=AAeIA!$B$18,AAeIA!$A$10,IF(H236=AAeIA!$B$19,AAeIA!$A$10,IF(H236=AAeIA!$B$20,AAeIA!$A$10,IF(H236=AAeIA!$B$21,AAeIA!$A$10,IF(H236=AAeIA!$B$22,AAeIA!$A$10,IF(H236=AAeIA!$B$23,AAeIA!$A$10,IF(H236=AAeIA!$B$24,AAeIA!$A$24,IF(H236=AAeIA!$B$25,AAeIA!$A$24,IF(H236=AAeIA!$B$26,AAeIA!$A$24,IF(H236=AAeIA!$B$27,AAeIA!$A$24,IF(H236=AAeIA!$B$28,AAeIA!$A$24,IF(H236=AAeIA!$B$29,AAeIA!$A$24,IF(H236=AAeIA!$B$30,AAeIA!$A$24,IF(H236=AAeIA!$B$31,AAeIA!$A$31,IF(H236=AAeIA!$B$32,AAeIA!$A$31,IF(H236=AAeIA!$B$33,AAeIA!$A$31,IF(H236=AAeIA!$B$34,AAeIA!$A$31,IF(H236=AAeIA!$B$35,AAeIA!$A$31,IF(H236=AAeIA!$B$36,AAeIA!$A$31,IF(H236=AAeIA!$B$37,AAeIA!$A$31,IF(H236=AAeIA!$B$38,AAeIA!$A$31,IF(H236=AAeIA!$B$39,AAeIA!$A$31,IF(H236=AAeIA!$B$40,AAeIA!$A$40,IF(H236=AAeIA!$B$41,AAeIA!$A$40,IF(H236=AAeIA!$B$42,AAeIA!$A$42,IF(H236=AAeIA!$B$43,AAeIA!$A$43,IF(H236=AAeIA!$B$44,AAeIA!$A$43,IF(H236=AAeIA!$B$45,AAeIA!$A$43,0))))))))))))))))))))))))))))))))))))))))))))</f>
        <v>SUELO</v>
      </c>
      <c r="H236" s="69" t="s">
        <v>74</v>
      </c>
      <c r="I236" s="69" t="str">
        <f>VLOOKUP("*"&amp;H236&amp;"*",AAeIA!$B$1:$D$45,2,FALSE)</f>
        <v>Negativo</v>
      </c>
      <c r="J236" s="72" t="s">
        <v>754</v>
      </c>
      <c r="K236" s="73" t="s">
        <v>336</v>
      </c>
      <c r="L236" s="69" t="str">
        <f>VLOOKUP("*"&amp;H236&amp;"*",AAeIA!$B$1:$D$45,3,FALSE)</f>
        <v xml:space="preserve">Afectación_al_agua_ y/o_al_suelo,_sanciones </v>
      </c>
      <c r="M236" s="74">
        <v>3</v>
      </c>
      <c r="N236" s="74">
        <v>3</v>
      </c>
      <c r="O236" s="75" t="str">
        <f>VLOOKUP(M236&amp;" - "&amp;N236,'VALORACIÓN '!$C$4:$D$28,2,FALSE)</f>
        <v>Medio Aceptable</v>
      </c>
      <c r="P236" s="72"/>
      <c r="Q236" s="72" t="s">
        <v>588</v>
      </c>
      <c r="R236" s="72" t="s">
        <v>782</v>
      </c>
      <c r="S236" s="72">
        <v>1</v>
      </c>
      <c r="T236" s="75" t="str">
        <f>VLOOKUP(S236&amp;" / "&amp;O236,'VALORACIÓN '!$C$39:$D$63,2,FALSE)</f>
        <v>Admisible</v>
      </c>
      <c r="U236" s="76" t="str">
        <f>VLOOKUP("*"&amp;T236&amp;"*",'VALORACIÓN '!$O$3:$P$7,2,FALSE)</f>
        <v>BAJA</v>
      </c>
      <c r="V236" s="73" t="s">
        <v>346</v>
      </c>
      <c r="W236" s="72" t="s">
        <v>825</v>
      </c>
      <c r="X236" s="72" t="s">
        <v>317</v>
      </c>
    </row>
    <row r="237" spans="1:24" ht="119.25" x14ac:dyDescent="0.3">
      <c r="A237" s="98">
        <v>228</v>
      </c>
      <c r="B237" s="71" t="s">
        <v>492</v>
      </c>
      <c r="C237" s="72" t="s">
        <v>629</v>
      </c>
      <c r="D237" s="73" t="s">
        <v>496</v>
      </c>
      <c r="E237" s="73" t="s">
        <v>500</v>
      </c>
      <c r="F237" s="69" t="s">
        <v>527</v>
      </c>
      <c r="G237" s="70" t="str">
        <f>IF(H237=AAeIA!$B$2,AAeIA!$A$2,IF(H237=AAeIA!$B$3,AAeIA!$A$2,IF(H237=AAeIA!$B$4,AAeIA!$A$2,IF(H237=AAeIA!$B$5,AAeIA!$A$2,IF(H237=AAeIA!$B$6,AAeIA!$A$6,IF(H237=AAeIA!$B$7,AAeIA!$A$2,IF(H237=AAeIA!$B$8,AAeIA!$A$2,IF(H237=AAeIA!$B$9,AAeIA!$A$2,IF(H237=AAeIA!$B$10,AAeIA!$A$10,IF(H237=AAeIA!$B$11,AAeIA!$A$10,IF(H237=AAeIA!$B$12,AAeIA!$A$10,IF(H237=AAeIA!$B$13,AAeIA!$A$10,IF(H237=AAeIA!$B$14,AAeIA!$A$10,IF(H237=AAeIA!$B$15,AAeIA!$A$10,IF(H237=AAeIA!$B$16,AAeIA!$A$10,IF(H237=AAeIA!$B$17,AAeIA!$A$10,IF(H237=AAeIA!$B$18,AAeIA!$A$10,IF(H237=AAeIA!$B$19,AAeIA!$A$10,IF(H237=AAeIA!$B$20,AAeIA!$A$10,IF(H237=AAeIA!$B$21,AAeIA!$A$10,IF(H237=AAeIA!$B$22,AAeIA!$A$10,IF(H237=AAeIA!$B$23,AAeIA!$A$10,IF(H237=AAeIA!$B$24,AAeIA!$A$24,IF(H237=AAeIA!$B$25,AAeIA!$A$24,IF(H237=AAeIA!$B$26,AAeIA!$A$24,IF(H237=AAeIA!$B$27,AAeIA!$A$24,IF(H237=AAeIA!$B$28,AAeIA!$A$24,IF(H237=AAeIA!$B$29,AAeIA!$A$24,IF(H237=AAeIA!$B$30,AAeIA!$A$24,IF(H237=AAeIA!$B$31,AAeIA!$A$31,IF(H237=AAeIA!$B$32,AAeIA!$A$31,IF(H237=AAeIA!$B$33,AAeIA!$A$31,IF(H237=AAeIA!$B$34,AAeIA!$A$31,IF(H237=AAeIA!$B$35,AAeIA!$A$31,IF(H237=AAeIA!$B$36,AAeIA!$A$31,IF(H237=AAeIA!$B$37,AAeIA!$A$31,IF(H237=AAeIA!$B$38,AAeIA!$A$31,IF(H237=AAeIA!$B$39,AAeIA!$A$31,IF(H237=AAeIA!$B$40,AAeIA!$A$40,IF(H237=AAeIA!$B$41,AAeIA!$A$40,IF(H237=AAeIA!$B$42,AAeIA!$A$42,IF(H237=AAeIA!$B$43,AAeIA!$A$43,IF(H237=AAeIA!$B$44,AAeIA!$A$43,IF(H237=AAeIA!$B$45,AAeIA!$A$43,0))))))))))))))))))))))))))))))))))))))))))))</f>
        <v>SUELO</v>
      </c>
      <c r="H237" s="69" t="s">
        <v>68</v>
      </c>
      <c r="I237" s="69" t="str">
        <f>VLOOKUP("*"&amp;H237&amp;"*",AAeIA!$B$1:$D$45,2,FALSE)</f>
        <v>Negativo</v>
      </c>
      <c r="J237" s="72" t="s">
        <v>754</v>
      </c>
      <c r="K237" s="73" t="s">
        <v>336</v>
      </c>
      <c r="L237" s="69" t="str">
        <f>VLOOKUP("*"&amp;H237&amp;"*",AAeIA!$B$1:$D$45,3,FALSE)</f>
        <v>Contaminaciòn_del_suelo</v>
      </c>
      <c r="M237" s="74">
        <v>3</v>
      </c>
      <c r="N237" s="74">
        <v>3</v>
      </c>
      <c r="O237" s="75" t="str">
        <f>VLOOKUP(M237&amp;" - "&amp;N237,'VALORACIÓN '!$C$4:$D$28,2,FALSE)</f>
        <v>Medio Aceptable</v>
      </c>
      <c r="P237" s="72"/>
      <c r="Q237" s="72" t="s">
        <v>588</v>
      </c>
      <c r="R237" s="72" t="s">
        <v>782</v>
      </c>
      <c r="S237" s="72">
        <v>1</v>
      </c>
      <c r="T237" s="75" t="str">
        <f>VLOOKUP(S237&amp;" / "&amp;O237,'VALORACIÓN '!$C$39:$D$63,2,FALSE)</f>
        <v>Admisible</v>
      </c>
      <c r="U237" s="76" t="str">
        <f>VLOOKUP("*"&amp;T237&amp;"*",'VALORACIÓN '!$O$3:$P$7,2,FALSE)</f>
        <v>BAJA</v>
      </c>
      <c r="V237" s="73" t="s">
        <v>346</v>
      </c>
      <c r="W237" s="72" t="s">
        <v>824</v>
      </c>
      <c r="X237" s="72" t="s">
        <v>317</v>
      </c>
    </row>
    <row r="238" spans="1:24" ht="168.75" x14ac:dyDescent="0.3">
      <c r="A238" s="98">
        <v>229</v>
      </c>
      <c r="B238" s="71" t="s">
        <v>492</v>
      </c>
      <c r="C238" s="72" t="s">
        <v>629</v>
      </c>
      <c r="D238" s="73" t="s">
        <v>496</v>
      </c>
      <c r="E238" s="73" t="s">
        <v>500</v>
      </c>
      <c r="F238" s="69" t="s">
        <v>527</v>
      </c>
      <c r="G238" s="70" t="str">
        <f>IF(H238=AAeIA!$B$2,AAeIA!$A$2,IF(H238=AAeIA!$B$3,AAeIA!$A$2,IF(H238=AAeIA!$B$4,AAeIA!$A$2,IF(H238=AAeIA!$B$5,AAeIA!$A$2,IF(H238=AAeIA!$B$6,AAeIA!$A$6,IF(H238=AAeIA!$B$7,AAeIA!$A$2,IF(H238=AAeIA!$B$8,AAeIA!$A$2,IF(H238=AAeIA!$B$9,AAeIA!$A$2,IF(H238=AAeIA!$B$10,AAeIA!$A$10,IF(H238=AAeIA!$B$11,AAeIA!$A$10,IF(H238=AAeIA!$B$12,AAeIA!$A$10,IF(H238=AAeIA!$B$13,AAeIA!$A$10,IF(H238=AAeIA!$B$14,AAeIA!$A$10,IF(H238=AAeIA!$B$15,AAeIA!$A$10,IF(H238=AAeIA!$B$16,AAeIA!$A$10,IF(H238=AAeIA!$B$17,AAeIA!$A$10,IF(H238=AAeIA!$B$18,AAeIA!$A$10,IF(H238=AAeIA!$B$19,AAeIA!$A$10,IF(H238=AAeIA!$B$20,AAeIA!$A$10,IF(H238=AAeIA!$B$21,AAeIA!$A$10,IF(H238=AAeIA!$B$22,AAeIA!$A$10,IF(H238=AAeIA!$B$23,AAeIA!$A$10,IF(H238=AAeIA!$B$24,AAeIA!$A$24,IF(H238=AAeIA!$B$25,AAeIA!$A$24,IF(H238=AAeIA!$B$26,AAeIA!$A$24,IF(H238=AAeIA!$B$27,AAeIA!$A$24,IF(H238=AAeIA!$B$28,AAeIA!$A$24,IF(H238=AAeIA!$B$29,AAeIA!$A$24,IF(H238=AAeIA!$B$30,AAeIA!$A$24,IF(H238=AAeIA!$B$31,AAeIA!$A$31,IF(H238=AAeIA!$B$32,AAeIA!$A$31,IF(H238=AAeIA!$B$33,AAeIA!$A$31,IF(H238=AAeIA!$B$34,AAeIA!$A$31,IF(H238=AAeIA!$B$35,AAeIA!$A$31,IF(H238=AAeIA!$B$36,AAeIA!$A$31,IF(H238=AAeIA!$B$37,AAeIA!$A$31,IF(H238=AAeIA!$B$38,AAeIA!$A$31,IF(H238=AAeIA!$B$39,AAeIA!$A$31,IF(H238=AAeIA!$B$40,AAeIA!$A$40,IF(H238=AAeIA!$B$41,AAeIA!$A$40,IF(H238=AAeIA!$B$42,AAeIA!$A$42,IF(H238=AAeIA!$B$43,AAeIA!$A$43,IF(H238=AAeIA!$B$44,AAeIA!$A$43,IF(H238=AAeIA!$B$45,AAeIA!$A$43,0))))))))))))))))))))))))))))))))))))))))))))</f>
        <v>USO DE RECURSOS</v>
      </c>
      <c r="H238" s="69" t="s">
        <v>46</v>
      </c>
      <c r="I238" s="69" t="str">
        <f>VLOOKUP("*"&amp;H238&amp;"*",AAeIA!$B$1:$D$45,2,FALSE)</f>
        <v>Negativo</v>
      </c>
      <c r="J238" s="72" t="s">
        <v>754</v>
      </c>
      <c r="K238" s="73" t="s">
        <v>336</v>
      </c>
      <c r="L238" s="69" t="str">
        <f>VLOOKUP("*"&amp;H238&amp;"*",AAeIA!$B$1:$D$45,3,FALSE)</f>
        <v>Agotamiento_de_recursos_naturales</v>
      </c>
      <c r="M238" s="74">
        <v>3</v>
      </c>
      <c r="N238" s="74">
        <v>3</v>
      </c>
      <c r="O238" s="75" t="str">
        <f>VLOOKUP(M238&amp;" - "&amp;N238,'VALORACIÓN '!$C$4:$D$28,2,FALSE)</f>
        <v>Medio Aceptable</v>
      </c>
      <c r="P238" s="72" t="s">
        <v>387</v>
      </c>
      <c r="Q238" s="72" t="s">
        <v>588</v>
      </c>
      <c r="R238" s="72" t="s">
        <v>799</v>
      </c>
      <c r="S238" s="72">
        <v>1</v>
      </c>
      <c r="T238" s="75" t="str">
        <f>VLOOKUP(S238&amp;" / "&amp;O238,'VALORACIÓN '!$C$39:$D$63,2,FALSE)</f>
        <v>Admisible</v>
      </c>
      <c r="U238" s="76" t="str">
        <f>VLOOKUP("*"&amp;T238&amp;"*",'VALORACIÓN '!$O$3:$P$7,2,FALSE)</f>
        <v>BAJA</v>
      </c>
      <c r="V238" s="73" t="s">
        <v>340</v>
      </c>
      <c r="W238" s="72" t="s">
        <v>389</v>
      </c>
      <c r="X238" s="72" t="s">
        <v>320</v>
      </c>
    </row>
    <row r="239" spans="1:24" ht="171.75" x14ac:dyDescent="0.3">
      <c r="A239" s="98">
        <v>230</v>
      </c>
      <c r="B239" s="71" t="s">
        <v>492</v>
      </c>
      <c r="C239" s="72" t="s">
        <v>629</v>
      </c>
      <c r="D239" s="73" t="s">
        <v>496</v>
      </c>
      <c r="E239" s="73" t="s">
        <v>500</v>
      </c>
      <c r="F239" s="69" t="s">
        <v>527</v>
      </c>
      <c r="G239" s="70" t="str">
        <f>IF(H239=AAeIA!$B$2,AAeIA!$A$2,IF(H239=AAeIA!$B$3,AAeIA!$A$2,IF(H239=AAeIA!$B$4,AAeIA!$A$2,IF(H239=AAeIA!$B$5,AAeIA!$A$2,IF(H239=AAeIA!$B$6,AAeIA!$A$6,IF(H239=AAeIA!$B$7,AAeIA!$A$2,IF(H239=AAeIA!$B$8,AAeIA!$A$2,IF(H239=AAeIA!$B$9,AAeIA!$A$2,IF(H239=AAeIA!$B$10,AAeIA!$A$10,IF(H239=AAeIA!$B$11,AAeIA!$A$10,IF(H239=AAeIA!$B$12,AAeIA!$A$10,IF(H239=AAeIA!$B$13,AAeIA!$A$10,IF(H239=AAeIA!$B$14,AAeIA!$A$10,IF(H239=AAeIA!$B$15,AAeIA!$A$10,IF(H239=AAeIA!$B$16,AAeIA!$A$10,IF(H239=AAeIA!$B$17,AAeIA!$A$10,IF(H239=AAeIA!$B$18,AAeIA!$A$10,IF(H239=AAeIA!$B$19,AAeIA!$A$10,IF(H239=AAeIA!$B$20,AAeIA!$A$10,IF(H239=AAeIA!$B$21,AAeIA!$A$10,IF(H239=AAeIA!$B$22,AAeIA!$A$10,IF(H239=AAeIA!$B$23,AAeIA!$A$10,IF(H239=AAeIA!$B$24,AAeIA!$A$24,IF(H239=AAeIA!$B$25,AAeIA!$A$24,IF(H239=AAeIA!$B$26,AAeIA!$A$24,IF(H239=AAeIA!$B$27,AAeIA!$A$24,IF(H239=AAeIA!$B$28,AAeIA!$A$24,IF(H239=AAeIA!$B$29,AAeIA!$A$24,IF(H239=AAeIA!$B$30,AAeIA!$A$24,IF(H239=AAeIA!$B$31,AAeIA!$A$31,IF(H239=AAeIA!$B$32,AAeIA!$A$31,IF(H239=AAeIA!$B$33,AAeIA!$A$31,IF(H239=AAeIA!$B$34,AAeIA!$A$31,IF(H239=AAeIA!$B$35,AAeIA!$A$31,IF(H239=AAeIA!$B$36,AAeIA!$A$31,IF(H239=AAeIA!$B$37,AAeIA!$A$31,IF(H239=AAeIA!$B$38,AAeIA!$A$31,IF(H239=AAeIA!$B$39,AAeIA!$A$31,IF(H239=AAeIA!$B$40,AAeIA!$A$40,IF(H239=AAeIA!$B$41,AAeIA!$A$40,IF(H239=AAeIA!$B$42,AAeIA!$A$42,IF(H239=AAeIA!$B$43,AAeIA!$A$43,IF(H239=AAeIA!$B$44,AAeIA!$A$43,IF(H239=AAeIA!$B$45,AAeIA!$A$43,0))))))))))))))))))))))))))))))))))))))))))))</f>
        <v>USO DE RECURSOS</v>
      </c>
      <c r="H239" s="69" t="s">
        <v>51</v>
      </c>
      <c r="I239" s="69" t="str">
        <f>VLOOKUP("*"&amp;H239&amp;"*",AAeIA!$B$1:$D$45,2,FALSE)</f>
        <v>Negativo</v>
      </c>
      <c r="J239" s="72" t="s">
        <v>694</v>
      </c>
      <c r="K239" s="73" t="s">
        <v>336</v>
      </c>
      <c r="L239" s="69" t="str">
        <f>VLOOKUP("*"&amp;H239&amp;"*",AAeIA!$B$1:$D$45,3,FALSE)</f>
        <v>Agotamiento_de_recursos_naturales</v>
      </c>
      <c r="M239" s="74">
        <v>3</v>
      </c>
      <c r="N239" s="74">
        <v>3</v>
      </c>
      <c r="O239" s="75" t="str">
        <f>VLOOKUP(M239&amp;" - "&amp;N239,'VALORACIÓN '!$C$4:$D$28,2,FALSE)</f>
        <v>Medio Aceptable</v>
      </c>
      <c r="P239" s="72" t="s">
        <v>683</v>
      </c>
      <c r="Q239" s="72" t="s">
        <v>588</v>
      </c>
      <c r="R239" s="72" t="s">
        <v>393</v>
      </c>
      <c r="S239" s="72">
        <v>1</v>
      </c>
      <c r="T239" s="75" t="str">
        <f>VLOOKUP(S239&amp;" / "&amp;O239,'VALORACIÓN '!$C$39:$D$63,2,FALSE)</f>
        <v>Admisible</v>
      </c>
      <c r="U239" s="76" t="str">
        <f>VLOOKUP("*"&amp;T239&amp;"*",'VALORACIÓN '!$O$3:$P$7,2,FALSE)</f>
        <v>BAJA</v>
      </c>
      <c r="V239" s="73" t="s">
        <v>340</v>
      </c>
      <c r="W239" s="72" t="s">
        <v>695</v>
      </c>
      <c r="X239" s="72" t="s">
        <v>319</v>
      </c>
    </row>
    <row r="240" spans="1:24" ht="300.75" customHeight="1" x14ac:dyDescent="0.3">
      <c r="A240" s="98">
        <v>231</v>
      </c>
      <c r="B240" s="71" t="s">
        <v>492</v>
      </c>
      <c r="C240" s="72" t="s">
        <v>629</v>
      </c>
      <c r="D240" s="73" t="s">
        <v>496</v>
      </c>
      <c r="E240" s="73" t="s">
        <v>500</v>
      </c>
      <c r="F240" s="69" t="s">
        <v>527</v>
      </c>
      <c r="G240" s="70" t="str">
        <f>IF(H240=AAeIA!$B$2,AAeIA!$A$2,IF(H240=AAeIA!$B$3,AAeIA!$A$2,IF(H240=AAeIA!$B$4,AAeIA!$A$2,IF(H240=AAeIA!$B$5,AAeIA!$A$2,IF(H240=AAeIA!$B$6,AAeIA!$A$6,IF(H240=AAeIA!$B$7,AAeIA!$A$2,IF(H240=AAeIA!$B$8,AAeIA!$A$2,IF(H240=AAeIA!$B$9,AAeIA!$A$2,IF(H240=AAeIA!$B$10,AAeIA!$A$10,IF(H240=AAeIA!$B$11,AAeIA!$A$10,IF(H240=AAeIA!$B$12,AAeIA!$A$10,IF(H240=AAeIA!$B$13,AAeIA!$A$10,IF(H240=AAeIA!$B$14,AAeIA!$A$10,IF(H240=AAeIA!$B$15,AAeIA!$A$10,IF(H240=AAeIA!$B$16,AAeIA!$A$10,IF(H240=AAeIA!$B$17,AAeIA!$A$10,IF(H240=AAeIA!$B$18,AAeIA!$A$10,IF(H240=AAeIA!$B$19,AAeIA!$A$10,IF(H240=AAeIA!$B$20,AAeIA!$A$10,IF(H240=AAeIA!$B$21,AAeIA!$A$10,IF(H240=AAeIA!$B$22,AAeIA!$A$10,IF(H240=AAeIA!$B$23,AAeIA!$A$10,IF(H240=AAeIA!$B$24,AAeIA!$A$24,IF(H240=AAeIA!$B$25,AAeIA!$A$24,IF(H240=AAeIA!$B$26,AAeIA!$A$24,IF(H240=AAeIA!$B$27,AAeIA!$A$24,IF(H240=AAeIA!$B$28,AAeIA!$A$24,IF(H240=AAeIA!$B$29,AAeIA!$A$24,IF(H240=AAeIA!$B$30,AAeIA!$A$24,IF(H240=AAeIA!$B$31,AAeIA!$A$31,IF(H240=AAeIA!$B$32,AAeIA!$A$31,IF(H240=AAeIA!$B$33,AAeIA!$A$31,IF(H240=AAeIA!$B$34,AAeIA!$A$31,IF(H240=AAeIA!$B$35,AAeIA!$A$31,IF(H240=AAeIA!$B$36,AAeIA!$A$31,IF(H240=AAeIA!$B$37,AAeIA!$A$31,IF(H240=AAeIA!$B$38,AAeIA!$A$31,IF(H240=AAeIA!$B$39,AAeIA!$A$31,IF(H240=AAeIA!$B$40,AAeIA!$A$40,IF(H240=AAeIA!$B$41,AAeIA!$A$40,IF(H240=AAeIA!$B$42,AAeIA!$A$42,IF(H240=AAeIA!$B$43,AAeIA!$A$43,IF(H240=AAeIA!$B$44,AAeIA!$A$43,IF(H240=AAeIA!$B$45,AAeIA!$A$43,0))))))))))))))))))))))))))))))))))))))))))))</f>
        <v>SUELO</v>
      </c>
      <c r="H240" s="69" t="s">
        <v>70</v>
      </c>
      <c r="I240" s="69" t="str">
        <f>VLOOKUP("*"&amp;H240&amp;"*",AAeIA!$B$1:$D$45,2,FALSE)</f>
        <v>Negativo</v>
      </c>
      <c r="J240" s="72" t="s">
        <v>754</v>
      </c>
      <c r="K240" s="73" t="s">
        <v>336</v>
      </c>
      <c r="L240" s="69" t="str">
        <f>VLOOKUP("*"&amp;H240&amp;"*",AAeIA!$B$1:$D$45,3,FALSE)</f>
        <v>Sobrepresión_del_relleno_sanitario,_contaminación_del_Agua_y/o_el_suelo_y/o_el_aire</v>
      </c>
      <c r="M240" s="74">
        <v>3</v>
      </c>
      <c r="N240" s="74">
        <v>3</v>
      </c>
      <c r="O240" s="75" t="str">
        <f>VLOOKUP(M240&amp;" - "&amp;N240,'VALORACIÓN '!$C$4:$D$28,2,FALSE)</f>
        <v>Medio Aceptable</v>
      </c>
      <c r="P240" s="72" t="s">
        <v>760</v>
      </c>
      <c r="Q240" s="72" t="s">
        <v>588</v>
      </c>
      <c r="R240" s="72" t="s">
        <v>847</v>
      </c>
      <c r="S240" s="72">
        <v>1</v>
      </c>
      <c r="T240" s="75" t="str">
        <f>VLOOKUP(S240&amp;" / "&amp;O240,'VALORACIÓN '!$C$39:$D$63,2,FALSE)</f>
        <v>Admisible</v>
      </c>
      <c r="U240" s="76" t="str">
        <f>VLOOKUP("*"&amp;T240&amp;"*",'VALORACIÓN '!$O$3:$P$7,2,FALSE)</f>
        <v>BAJA</v>
      </c>
      <c r="V240" s="73" t="s">
        <v>340</v>
      </c>
      <c r="W240" s="72" t="s">
        <v>848</v>
      </c>
      <c r="X240" s="72" t="s">
        <v>317</v>
      </c>
    </row>
    <row r="241" spans="1:24" ht="189" x14ac:dyDescent="0.3">
      <c r="A241" s="98">
        <v>232</v>
      </c>
      <c r="B241" s="71" t="s">
        <v>492</v>
      </c>
      <c r="C241" s="72" t="s">
        <v>629</v>
      </c>
      <c r="D241" s="73" t="s">
        <v>496</v>
      </c>
      <c r="E241" s="73" t="s">
        <v>500</v>
      </c>
      <c r="F241" s="69" t="s">
        <v>760</v>
      </c>
      <c r="G241" s="70" t="s">
        <v>27</v>
      </c>
      <c r="H241" s="69" t="s">
        <v>489</v>
      </c>
      <c r="I241" s="69" t="s">
        <v>60</v>
      </c>
      <c r="J241" s="72" t="s">
        <v>849</v>
      </c>
      <c r="K241" s="73" t="s">
        <v>336</v>
      </c>
      <c r="L241" s="69" t="s">
        <v>83</v>
      </c>
      <c r="M241" s="74">
        <v>3</v>
      </c>
      <c r="N241" s="74">
        <v>3</v>
      </c>
      <c r="O241" s="75" t="str">
        <f>VLOOKUP(M241&amp;" - "&amp;N241,'VALORACIÓN '!$C$4:$D$28,2,FALSE)</f>
        <v>Medio Aceptable</v>
      </c>
      <c r="P241" s="72"/>
      <c r="Q241" s="72" t="s">
        <v>589</v>
      </c>
      <c r="R241" s="72" t="s">
        <v>850</v>
      </c>
      <c r="S241" s="72">
        <v>1</v>
      </c>
      <c r="T241" s="75" t="str">
        <f>VLOOKUP(S241&amp;" / "&amp;O241,'VALORACIÓN '!$C$39:$D$63,2,FALSE)</f>
        <v>Admisible</v>
      </c>
      <c r="U241" s="76" t="str">
        <f>VLOOKUP("*"&amp;T241&amp;"*",'VALORACIÓN '!$O$3:$P$7,2,FALSE)</f>
        <v>BAJA</v>
      </c>
      <c r="V241" s="73" t="s">
        <v>347</v>
      </c>
      <c r="W241" s="72"/>
      <c r="X241" s="72" t="s">
        <v>317</v>
      </c>
    </row>
    <row r="242" spans="1:24" ht="156" x14ac:dyDescent="0.3">
      <c r="A242" s="98">
        <v>233</v>
      </c>
      <c r="B242" s="71" t="s">
        <v>492</v>
      </c>
      <c r="C242" s="72" t="s">
        <v>629</v>
      </c>
      <c r="D242" s="73" t="s">
        <v>496</v>
      </c>
      <c r="E242" s="73" t="s">
        <v>500</v>
      </c>
      <c r="F242" s="69" t="s">
        <v>527</v>
      </c>
      <c r="G242" s="70" t="str">
        <f>IF(H242=AAeIA!$B$2,AAeIA!$A$2,IF(H242=AAeIA!$B$3,AAeIA!$A$2,IF(H242=AAeIA!$B$4,AAeIA!$A$2,IF(H242=AAeIA!$B$5,AAeIA!$A$2,IF(H242=AAeIA!$B$6,AAeIA!$A$6,IF(H242=AAeIA!$B$7,AAeIA!$A$2,IF(H242=AAeIA!$B$8,AAeIA!$A$2,IF(H242=AAeIA!$B$9,AAeIA!$A$2,IF(H242=AAeIA!$B$10,AAeIA!$A$10,IF(H242=AAeIA!$B$11,AAeIA!$A$10,IF(H242=AAeIA!$B$12,AAeIA!$A$10,IF(H242=AAeIA!$B$13,AAeIA!$A$10,IF(H242=AAeIA!$B$14,AAeIA!$A$10,IF(H242=AAeIA!$B$15,AAeIA!$A$10,IF(H242=AAeIA!$B$16,AAeIA!$A$10,IF(H242=AAeIA!$B$17,AAeIA!$A$10,IF(H242=AAeIA!$B$18,AAeIA!$A$10,IF(H242=AAeIA!$B$19,AAeIA!$A$10,IF(H242=AAeIA!$B$20,AAeIA!$A$10,IF(H242=AAeIA!$B$21,AAeIA!$A$10,IF(H242=AAeIA!$B$22,AAeIA!$A$10,IF(H242=AAeIA!$B$23,AAeIA!$A$10,IF(H242=AAeIA!$B$24,AAeIA!$A$24,IF(H242=AAeIA!$B$25,AAeIA!$A$24,IF(H242=AAeIA!$B$26,AAeIA!$A$24,IF(H242=AAeIA!$B$27,AAeIA!$A$24,IF(H242=AAeIA!$B$28,AAeIA!$A$24,IF(H242=AAeIA!$B$29,AAeIA!$A$24,IF(H242=AAeIA!$B$30,AAeIA!$A$24,IF(H242=AAeIA!$B$31,AAeIA!$A$31,IF(H242=AAeIA!$B$32,AAeIA!$A$31,IF(H242=AAeIA!$B$33,AAeIA!$A$31,IF(H242=AAeIA!$B$34,AAeIA!$A$31,IF(H242=AAeIA!$B$35,AAeIA!$A$31,IF(H242=AAeIA!$B$36,AAeIA!$A$31,IF(H242=AAeIA!$B$37,AAeIA!$A$31,IF(H242=AAeIA!$B$38,AAeIA!$A$31,IF(H242=AAeIA!$B$39,AAeIA!$A$31,IF(H242=AAeIA!$B$40,AAeIA!$A$40,IF(H242=AAeIA!$B$41,AAeIA!$A$40,IF(H242=AAeIA!$B$42,AAeIA!$A$42,IF(H242=AAeIA!$B$43,AAeIA!$A$43,IF(H242=AAeIA!$B$44,AAeIA!$A$43,IF(H242=AAeIA!$B$45,AAeIA!$A$43,0))))))))))))))))))))))))))))))))))))))))))))</f>
        <v>AIRE</v>
      </c>
      <c r="H242" s="69" t="s">
        <v>103</v>
      </c>
      <c r="I242" s="69" t="str">
        <f>VLOOKUP("*"&amp;H242&amp;"*",AAeIA!$B$1:$D$45,2,FALSE)</f>
        <v>Negativo</v>
      </c>
      <c r="J242" s="72" t="s">
        <v>754</v>
      </c>
      <c r="K242" s="73" t="s">
        <v>336</v>
      </c>
      <c r="L242" s="69" t="str">
        <f>VLOOKUP("*"&amp;H242&amp;"*",AAeIA!$B$1:$D$45,3,FALSE)</f>
        <v>Afectación_de_la_calidad_del_aire</v>
      </c>
      <c r="M242" s="74">
        <v>3</v>
      </c>
      <c r="N242" s="74">
        <v>3</v>
      </c>
      <c r="O242" s="75" t="str">
        <f>VLOOKUP(M242&amp;" - "&amp;N242,'VALORACIÓN '!$C$4:$D$28,2,FALSE)</f>
        <v>Medio Aceptable</v>
      </c>
      <c r="P242" s="72" t="s">
        <v>781</v>
      </c>
      <c r="Q242" s="72" t="s">
        <v>588</v>
      </c>
      <c r="R242" s="72" t="s">
        <v>782</v>
      </c>
      <c r="S242" s="72">
        <v>1</v>
      </c>
      <c r="T242" s="75" t="str">
        <f>VLOOKUP(S242&amp;" / "&amp;O242,'VALORACIÓN '!$C$39:$D$63,2,FALSE)</f>
        <v>Admisible</v>
      </c>
      <c r="U242" s="76" t="str">
        <f>VLOOKUP("*"&amp;T242&amp;"*",'VALORACIÓN '!$O$3:$P$7,2,FALSE)</f>
        <v>BAJA</v>
      </c>
      <c r="V242" s="73"/>
      <c r="W242" s="72" t="s">
        <v>783</v>
      </c>
      <c r="X242" s="72" t="s">
        <v>318</v>
      </c>
    </row>
    <row r="243" spans="1:24" ht="187.5" customHeight="1" x14ac:dyDescent="0.3">
      <c r="A243" s="98">
        <v>234</v>
      </c>
      <c r="B243" s="71" t="s">
        <v>492</v>
      </c>
      <c r="C243" s="72" t="s">
        <v>630</v>
      </c>
      <c r="D243" s="73" t="s">
        <v>496</v>
      </c>
      <c r="E243" s="73" t="s">
        <v>500</v>
      </c>
      <c r="F243" s="69" t="s">
        <v>528</v>
      </c>
      <c r="G243" s="70" t="str">
        <f>IF(H243=AAeIA!$B$2,AAeIA!$A$2,IF(H243=AAeIA!$B$3,AAeIA!$A$2,IF(H243=AAeIA!$B$4,AAeIA!$A$2,IF(H243=AAeIA!$B$5,AAeIA!$A$2,IF(H243=AAeIA!$B$6,AAeIA!$A$6,IF(H243=AAeIA!$B$7,AAeIA!$A$2,IF(H243=AAeIA!$B$8,AAeIA!$A$2,IF(H243=AAeIA!$B$9,AAeIA!$A$2,IF(H243=AAeIA!$B$10,AAeIA!$A$10,IF(H243=AAeIA!$B$11,AAeIA!$A$10,IF(H243=AAeIA!$B$12,AAeIA!$A$10,IF(H243=AAeIA!$B$13,AAeIA!$A$10,IF(H243=AAeIA!$B$14,AAeIA!$A$10,IF(H243=AAeIA!$B$15,AAeIA!$A$10,IF(H243=AAeIA!$B$16,AAeIA!$A$10,IF(H243=AAeIA!$B$17,AAeIA!$A$10,IF(H243=AAeIA!$B$18,AAeIA!$A$10,IF(H243=AAeIA!$B$19,AAeIA!$A$10,IF(H243=AAeIA!$B$20,AAeIA!$A$10,IF(H243=AAeIA!$B$21,AAeIA!$A$10,IF(H243=AAeIA!$B$22,AAeIA!$A$10,IF(H243=AAeIA!$B$23,AAeIA!$A$10,IF(H243=AAeIA!$B$24,AAeIA!$A$24,IF(H243=AAeIA!$B$25,AAeIA!$A$24,IF(H243=AAeIA!$B$26,AAeIA!$A$24,IF(H243=AAeIA!$B$27,AAeIA!$A$24,IF(H243=AAeIA!$B$28,AAeIA!$A$24,IF(H243=AAeIA!$B$29,AAeIA!$A$24,IF(H243=AAeIA!$B$30,AAeIA!$A$24,IF(H243=AAeIA!$B$31,AAeIA!$A$31,IF(H243=AAeIA!$B$32,AAeIA!$A$31,IF(H243=AAeIA!$B$33,AAeIA!$A$31,IF(H243=AAeIA!$B$34,AAeIA!$A$31,IF(H243=AAeIA!$B$35,AAeIA!$A$31,IF(H243=AAeIA!$B$36,AAeIA!$A$31,IF(H243=AAeIA!$B$37,AAeIA!$A$31,IF(H243=AAeIA!$B$38,AAeIA!$A$31,IF(H243=AAeIA!$B$39,AAeIA!$A$31,IF(H243=AAeIA!$B$40,AAeIA!$A$40,IF(H243=AAeIA!$B$41,AAeIA!$A$40,IF(H243=AAeIA!$B$42,AAeIA!$A$42,IF(H243=AAeIA!$B$43,AAeIA!$A$43,IF(H243=AAeIA!$B$44,AAeIA!$A$43,IF(H243=AAeIA!$B$45,AAeIA!$A$43,0))))))))))))))))))))))))))))))))))))))))))))</f>
        <v>SUELO</v>
      </c>
      <c r="H243" s="69" t="s">
        <v>72</v>
      </c>
      <c r="I243" s="69" t="str">
        <f>VLOOKUP("*"&amp;H243&amp;"*",AAeIA!$B$1:$D$45,2,FALSE)</f>
        <v>Negativo</v>
      </c>
      <c r="J243" s="72" t="s">
        <v>826</v>
      </c>
      <c r="K243" s="73" t="s">
        <v>336</v>
      </c>
      <c r="L243" s="69" t="str">
        <f>VLOOKUP("*"&amp;H243&amp;"*",AAeIA!$B$1:$D$45,3,FALSE)</f>
        <v>Contaminación_del_suelo_por_residuos_sólidos</v>
      </c>
      <c r="M243" s="74">
        <v>3</v>
      </c>
      <c r="N243" s="74">
        <v>3</v>
      </c>
      <c r="O243" s="75" t="str">
        <f>VLOOKUP(M243&amp;" - "&amp;N243,'VALORACIÓN '!$C$4:$D$28,2,FALSE)</f>
        <v>Medio Aceptable</v>
      </c>
      <c r="P243" s="72"/>
      <c r="Q243" s="72" t="s">
        <v>590</v>
      </c>
      <c r="R243" s="72" t="s">
        <v>656</v>
      </c>
      <c r="S243" s="72">
        <v>1</v>
      </c>
      <c r="T243" s="75" t="str">
        <f>VLOOKUP(S243&amp;" / "&amp;O243,'VALORACIÓN '!$C$39:$D$63,2,FALSE)</f>
        <v>Admisible</v>
      </c>
      <c r="U243" s="76" t="str">
        <f>VLOOKUP("*"&amp;T243&amp;"*",'VALORACIÓN '!$O$3:$P$7,2,FALSE)</f>
        <v>BAJA</v>
      </c>
      <c r="V243" s="73" t="s">
        <v>346</v>
      </c>
      <c r="W243" s="72"/>
      <c r="X243" s="72" t="s">
        <v>317</v>
      </c>
    </row>
    <row r="244" spans="1:24" ht="234.75" x14ac:dyDescent="0.3">
      <c r="A244" s="98">
        <v>235</v>
      </c>
      <c r="B244" s="71" t="s">
        <v>492</v>
      </c>
      <c r="C244" s="72" t="s">
        <v>631</v>
      </c>
      <c r="D244" s="73" t="s">
        <v>496</v>
      </c>
      <c r="E244" s="73" t="s">
        <v>500</v>
      </c>
      <c r="F244" s="69" t="s">
        <v>526</v>
      </c>
      <c r="G244" s="70" t="str">
        <f>IF(H244=AAeIA!$B$2,AAeIA!$A$2,IF(H244=AAeIA!$B$3,AAeIA!$A$2,IF(H244=AAeIA!$B$4,AAeIA!$A$2,IF(H244=AAeIA!$B$5,AAeIA!$A$2,IF(H244=AAeIA!$B$6,AAeIA!$A$6,IF(H244=AAeIA!$B$7,AAeIA!$A$2,IF(H244=AAeIA!$B$8,AAeIA!$A$2,IF(H244=AAeIA!$B$9,AAeIA!$A$2,IF(H244=AAeIA!$B$10,AAeIA!$A$10,IF(H244=AAeIA!$B$11,AAeIA!$A$10,IF(H244=AAeIA!$B$12,AAeIA!$A$10,IF(H244=AAeIA!$B$13,AAeIA!$A$10,IF(H244=AAeIA!$B$14,AAeIA!$A$10,IF(H244=AAeIA!$B$15,AAeIA!$A$10,IF(H244=AAeIA!$B$16,AAeIA!$A$10,IF(H244=AAeIA!$B$17,AAeIA!$A$10,IF(H244=AAeIA!$B$18,AAeIA!$A$10,IF(H244=AAeIA!$B$19,AAeIA!$A$10,IF(H244=AAeIA!$B$20,AAeIA!$A$10,IF(H244=AAeIA!$B$21,AAeIA!$A$10,IF(H244=AAeIA!$B$22,AAeIA!$A$10,IF(H244=AAeIA!$B$23,AAeIA!$A$10,IF(H244=AAeIA!$B$24,AAeIA!$A$24,IF(H244=AAeIA!$B$25,AAeIA!$A$24,IF(H244=AAeIA!$B$26,AAeIA!$A$24,IF(H244=AAeIA!$B$27,AAeIA!$A$24,IF(H244=AAeIA!$B$28,AAeIA!$A$24,IF(H244=AAeIA!$B$29,AAeIA!$A$24,IF(H244=AAeIA!$B$30,AAeIA!$A$24,IF(H244=AAeIA!$B$31,AAeIA!$A$31,IF(H244=AAeIA!$B$32,AAeIA!$A$31,IF(H244=AAeIA!$B$33,AAeIA!$A$31,IF(H244=AAeIA!$B$34,AAeIA!$A$31,IF(H244=AAeIA!$B$35,AAeIA!$A$31,IF(H244=AAeIA!$B$36,AAeIA!$A$31,IF(H244=AAeIA!$B$37,AAeIA!$A$31,IF(H244=AAeIA!$B$38,AAeIA!$A$31,IF(H244=AAeIA!$B$39,AAeIA!$A$31,IF(H244=AAeIA!$B$40,AAeIA!$A$40,IF(H244=AAeIA!$B$41,AAeIA!$A$40,IF(H244=AAeIA!$B$42,AAeIA!$A$42,IF(H244=AAeIA!$B$43,AAeIA!$A$43,IF(H244=AAeIA!$B$44,AAeIA!$A$43,IF(H244=AAeIA!$B$45,AAeIA!$A$43,0))))))))))))))))))))))))))))))))))))))))))))</f>
        <v>SUELO</v>
      </c>
      <c r="H244" s="69" t="s">
        <v>66</v>
      </c>
      <c r="I244" s="69" t="str">
        <f>VLOOKUP("*"&amp;H244&amp;"*",AAeIA!$B$1:$D$45,2,FALSE)</f>
        <v>Negativo</v>
      </c>
      <c r="J244" s="72" t="s">
        <v>662</v>
      </c>
      <c r="K244" s="73" t="s">
        <v>336</v>
      </c>
      <c r="L244" s="69" t="str">
        <f>VLOOKUP("*"&amp;H244&amp;"*",AAeIA!$B$1:$D$45,3,FALSE)</f>
        <v>Contaminación_del_suelo</v>
      </c>
      <c r="M244" s="74">
        <v>3</v>
      </c>
      <c r="N244" s="74">
        <v>4</v>
      </c>
      <c r="O244" s="75" t="str">
        <f>VLOOKUP(M244&amp;" - "&amp;N244,'VALORACIÓN '!$C$4:$D$28,2,FALSE)</f>
        <v>Alto No Aceptable</v>
      </c>
      <c r="P244" s="72" t="s">
        <v>762</v>
      </c>
      <c r="Q244" s="72" t="s">
        <v>591</v>
      </c>
      <c r="R244" s="72" t="s">
        <v>763</v>
      </c>
      <c r="S244" s="72">
        <v>1</v>
      </c>
      <c r="T244" s="75" t="str">
        <f>VLOOKUP(S244&amp;" / "&amp;O244,'VALORACIÓN '!$C$39:$D$63,2,FALSE)</f>
        <v>Admisible</v>
      </c>
      <c r="U244" s="76" t="str">
        <f>VLOOKUP("*"&amp;T244&amp;"*",'VALORACIÓN '!$O$3:$P$7,2,FALSE)</f>
        <v>BAJA</v>
      </c>
      <c r="V244" s="73" t="s">
        <v>340</v>
      </c>
      <c r="W244" s="72" t="s">
        <v>764</v>
      </c>
      <c r="X244" s="72" t="s">
        <v>317</v>
      </c>
    </row>
    <row r="245" spans="1:24" ht="111" x14ac:dyDescent="0.3">
      <c r="A245" s="98">
        <v>236</v>
      </c>
      <c r="B245" s="71" t="s">
        <v>492</v>
      </c>
      <c r="C245" s="72" t="s">
        <v>631</v>
      </c>
      <c r="D245" s="73" t="s">
        <v>496</v>
      </c>
      <c r="E245" s="73" t="s">
        <v>500</v>
      </c>
      <c r="F245" s="69" t="s">
        <v>526</v>
      </c>
      <c r="G245" s="70" t="str">
        <f>IF(H245=AAeIA!$B$2,AAeIA!$A$2,IF(H245=AAeIA!$B$3,AAeIA!$A$2,IF(H245=AAeIA!$B$4,AAeIA!$A$2,IF(H245=AAeIA!$B$5,AAeIA!$A$2,IF(H245=AAeIA!$B$6,AAeIA!$A$6,IF(H245=AAeIA!$B$7,AAeIA!$A$2,IF(H245=AAeIA!$B$8,AAeIA!$A$2,IF(H245=AAeIA!$B$9,AAeIA!$A$2,IF(H245=AAeIA!$B$10,AAeIA!$A$10,IF(H245=AAeIA!$B$11,AAeIA!$A$10,IF(H245=AAeIA!$B$12,AAeIA!$A$10,IF(H245=AAeIA!$B$13,AAeIA!$A$10,IF(H245=AAeIA!$B$14,AAeIA!$A$10,IF(H245=AAeIA!$B$15,AAeIA!$A$10,IF(H245=AAeIA!$B$16,AAeIA!$A$10,IF(H245=AAeIA!$B$17,AAeIA!$A$10,IF(H245=AAeIA!$B$18,AAeIA!$A$10,IF(H245=AAeIA!$B$19,AAeIA!$A$10,IF(H245=AAeIA!$B$20,AAeIA!$A$10,IF(H245=AAeIA!$B$21,AAeIA!$A$10,IF(H245=AAeIA!$B$22,AAeIA!$A$10,IF(H245=AAeIA!$B$23,AAeIA!$A$10,IF(H245=AAeIA!$B$24,AAeIA!$A$24,IF(H245=AAeIA!$B$25,AAeIA!$A$24,IF(H245=AAeIA!$B$26,AAeIA!$A$24,IF(H245=AAeIA!$B$27,AAeIA!$A$24,IF(H245=AAeIA!$B$28,AAeIA!$A$24,IF(H245=AAeIA!$B$29,AAeIA!$A$24,IF(H245=AAeIA!$B$30,AAeIA!$A$24,IF(H245=AAeIA!$B$31,AAeIA!$A$31,IF(H245=AAeIA!$B$32,AAeIA!$A$31,IF(H245=AAeIA!$B$33,AAeIA!$A$31,IF(H245=AAeIA!$B$34,AAeIA!$A$31,IF(H245=AAeIA!$B$35,AAeIA!$A$31,IF(H245=AAeIA!$B$36,AAeIA!$A$31,IF(H245=AAeIA!$B$37,AAeIA!$A$31,IF(H245=AAeIA!$B$38,AAeIA!$A$31,IF(H245=AAeIA!$B$39,AAeIA!$A$31,IF(H245=AAeIA!$B$40,AAeIA!$A$40,IF(H245=AAeIA!$B$41,AAeIA!$A$40,IF(H245=AAeIA!$B$42,AAeIA!$A$42,IF(H245=AAeIA!$B$43,AAeIA!$A$43,IF(H245=AAeIA!$B$44,AAeIA!$A$43,IF(H245=AAeIA!$B$45,AAeIA!$A$43,0))))))))))))))))))))))))))))))))))))))))))))</f>
        <v>USO DE RECURSOS</v>
      </c>
      <c r="H245" s="69" t="s">
        <v>46</v>
      </c>
      <c r="I245" s="69" t="str">
        <f>VLOOKUP("*"&amp;H245&amp;"*",AAeIA!$B$1:$D$45,2,FALSE)</f>
        <v>Negativo</v>
      </c>
      <c r="J245" s="72" t="s">
        <v>662</v>
      </c>
      <c r="K245" s="73" t="s">
        <v>336</v>
      </c>
      <c r="L245" s="69" t="str">
        <f>VLOOKUP("*"&amp;H245&amp;"*",AAeIA!$B$1:$D$45,3,FALSE)</f>
        <v>Agotamiento_de_recursos_naturales</v>
      </c>
      <c r="M245" s="74">
        <v>3</v>
      </c>
      <c r="N245" s="74">
        <v>4</v>
      </c>
      <c r="O245" s="75" t="str">
        <f>VLOOKUP(M245&amp;" - "&amp;N245,'VALORACIÓN '!$C$4:$D$28,2,FALSE)</f>
        <v>Alto No Aceptable</v>
      </c>
      <c r="P245" s="72"/>
      <c r="Q245" s="72" t="s">
        <v>592</v>
      </c>
      <c r="R245" s="72" t="s">
        <v>663</v>
      </c>
      <c r="S245" s="72">
        <v>1</v>
      </c>
      <c r="T245" s="75" t="str">
        <f>VLOOKUP(S245&amp;" / "&amp;O245,'VALORACIÓN '!$C$39:$D$63,2,FALSE)</f>
        <v>Admisible</v>
      </c>
      <c r="U245" s="76" t="str">
        <f>VLOOKUP("*"&amp;T245&amp;"*",'VALORACIÓN '!$O$3:$P$7,2,FALSE)</f>
        <v>BAJA</v>
      </c>
      <c r="V245" s="73" t="s">
        <v>340</v>
      </c>
      <c r="W245" s="72" t="s">
        <v>389</v>
      </c>
      <c r="X245" s="72" t="s">
        <v>320</v>
      </c>
    </row>
    <row r="246" spans="1:24" ht="171.75" x14ac:dyDescent="0.3">
      <c r="A246" s="98">
        <v>237</v>
      </c>
      <c r="B246" s="71" t="s">
        <v>492</v>
      </c>
      <c r="C246" s="72" t="s">
        <v>631</v>
      </c>
      <c r="D246" s="73" t="s">
        <v>496</v>
      </c>
      <c r="E246" s="73" t="s">
        <v>500</v>
      </c>
      <c r="F246" s="69" t="s">
        <v>526</v>
      </c>
      <c r="G246" s="70" t="str">
        <f>IF(H246=AAeIA!$B$2,AAeIA!$A$2,IF(H246=AAeIA!$B$3,AAeIA!$A$2,IF(H246=AAeIA!$B$4,AAeIA!$A$2,IF(H246=AAeIA!$B$5,AAeIA!$A$2,IF(H246=AAeIA!$B$6,AAeIA!$A$6,IF(H246=AAeIA!$B$7,AAeIA!$A$2,IF(H246=AAeIA!$B$8,AAeIA!$A$2,IF(H246=AAeIA!$B$9,AAeIA!$A$2,IF(H246=AAeIA!$B$10,AAeIA!$A$10,IF(H246=AAeIA!$B$11,AAeIA!$A$10,IF(H246=AAeIA!$B$12,AAeIA!$A$10,IF(H246=AAeIA!$B$13,AAeIA!$A$10,IF(H246=AAeIA!$B$14,AAeIA!$A$10,IF(H246=AAeIA!$B$15,AAeIA!$A$10,IF(H246=AAeIA!$B$16,AAeIA!$A$10,IF(H246=AAeIA!$B$17,AAeIA!$A$10,IF(H246=AAeIA!$B$18,AAeIA!$A$10,IF(H246=AAeIA!$B$19,AAeIA!$A$10,IF(H246=AAeIA!$B$20,AAeIA!$A$10,IF(H246=AAeIA!$B$21,AAeIA!$A$10,IF(H246=AAeIA!$B$22,AAeIA!$A$10,IF(H246=AAeIA!$B$23,AAeIA!$A$10,IF(H246=AAeIA!$B$24,AAeIA!$A$24,IF(H246=AAeIA!$B$25,AAeIA!$A$24,IF(H246=AAeIA!$B$26,AAeIA!$A$24,IF(H246=AAeIA!$B$27,AAeIA!$A$24,IF(H246=AAeIA!$B$28,AAeIA!$A$24,IF(H246=AAeIA!$B$29,AAeIA!$A$24,IF(H246=AAeIA!$B$30,AAeIA!$A$24,IF(H246=AAeIA!$B$31,AAeIA!$A$31,IF(H246=AAeIA!$B$32,AAeIA!$A$31,IF(H246=AAeIA!$B$33,AAeIA!$A$31,IF(H246=AAeIA!$B$34,AAeIA!$A$31,IF(H246=AAeIA!$B$35,AAeIA!$A$31,IF(H246=AAeIA!$B$36,AAeIA!$A$31,IF(H246=AAeIA!$B$37,AAeIA!$A$31,IF(H246=AAeIA!$B$38,AAeIA!$A$31,IF(H246=AAeIA!$B$39,AAeIA!$A$31,IF(H246=AAeIA!$B$40,AAeIA!$A$40,IF(H246=AAeIA!$B$41,AAeIA!$A$40,IF(H246=AAeIA!$B$42,AAeIA!$A$42,IF(H246=AAeIA!$B$43,AAeIA!$A$43,IF(H246=AAeIA!$B$44,AAeIA!$A$43,IF(H246=AAeIA!$B$45,AAeIA!$A$43,0))))))))))))))))))))))))))))))))))))))))))))</f>
        <v>USO DE RECURSOS</v>
      </c>
      <c r="H246" s="69" t="s">
        <v>51</v>
      </c>
      <c r="I246" s="69" t="str">
        <f>VLOOKUP("*"&amp;H246&amp;"*",AAeIA!$B$1:$D$45,2,FALSE)</f>
        <v>Negativo</v>
      </c>
      <c r="J246" s="72" t="s">
        <v>662</v>
      </c>
      <c r="K246" s="73" t="s">
        <v>336</v>
      </c>
      <c r="L246" s="69" t="str">
        <f>VLOOKUP("*"&amp;H246&amp;"*",AAeIA!$B$1:$D$45,3,FALSE)</f>
        <v>Agotamiento_de_recursos_naturales</v>
      </c>
      <c r="M246" s="74">
        <v>3</v>
      </c>
      <c r="N246" s="74">
        <v>4</v>
      </c>
      <c r="O246" s="75" t="str">
        <f>VLOOKUP(M246&amp;" - "&amp;N246,'VALORACIÓN '!$C$4:$D$28,2,FALSE)</f>
        <v>Alto No Aceptable</v>
      </c>
      <c r="P246" s="72" t="s">
        <v>683</v>
      </c>
      <c r="Q246" s="72" t="s">
        <v>593</v>
      </c>
      <c r="R246" s="72" t="s">
        <v>393</v>
      </c>
      <c r="S246" s="72">
        <v>1</v>
      </c>
      <c r="T246" s="75" t="str">
        <f>VLOOKUP(S246&amp;" / "&amp;O246,'VALORACIÓN '!$C$39:$D$63,2,FALSE)</f>
        <v>Admisible</v>
      </c>
      <c r="U246" s="76" t="str">
        <f>VLOOKUP("*"&amp;T246&amp;"*",'VALORACIÓN '!$O$3:$P$7,2,FALSE)</f>
        <v>BAJA</v>
      </c>
      <c r="V246" s="73" t="s">
        <v>340</v>
      </c>
      <c r="W246" s="72" t="s">
        <v>695</v>
      </c>
      <c r="X246" s="72" t="s">
        <v>319</v>
      </c>
    </row>
    <row r="247" spans="1:24" ht="174.75" x14ac:dyDescent="0.3">
      <c r="A247" s="98">
        <v>238</v>
      </c>
      <c r="B247" s="71" t="s">
        <v>492</v>
      </c>
      <c r="C247" s="72" t="s">
        <v>632</v>
      </c>
      <c r="D247" s="73" t="s">
        <v>496</v>
      </c>
      <c r="E247" s="73" t="s">
        <v>500</v>
      </c>
      <c r="F247" s="69" t="s">
        <v>526</v>
      </c>
      <c r="G247" s="70" t="str">
        <f>IF(H247=AAeIA!$B$2,AAeIA!$A$2,IF(H247=AAeIA!$B$3,AAeIA!$A$2,IF(H247=AAeIA!$B$4,AAeIA!$A$2,IF(H247=AAeIA!$B$5,AAeIA!$A$2,IF(H247=AAeIA!$B$6,AAeIA!$A$6,IF(H247=AAeIA!$B$7,AAeIA!$A$2,IF(H247=AAeIA!$B$8,AAeIA!$A$2,IF(H247=AAeIA!$B$9,AAeIA!$A$2,IF(H247=AAeIA!$B$10,AAeIA!$A$10,IF(H247=AAeIA!$B$11,AAeIA!$A$10,IF(H247=AAeIA!$B$12,AAeIA!$A$10,IF(H247=AAeIA!$B$13,AAeIA!$A$10,IF(H247=AAeIA!$B$14,AAeIA!$A$10,IF(H247=AAeIA!$B$15,AAeIA!$A$10,IF(H247=AAeIA!$B$16,AAeIA!$A$10,IF(H247=AAeIA!$B$17,AAeIA!$A$10,IF(H247=AAeIA!$B$18,AAeIA!$A$10,IF(H247=AAeIA!$B$19,AAeIA!$A$10,IF(H247=AAeIA!$B$20,AAeIA!$A$10,IF(H247=AAeIA!$B$21,AAeIA!$A$10,IF(H247=AAeIA!$B$22,AAeIA!$A$10,IF(H247=AAeIA!$B$23,AAeIA!$A$10,IF(H247=AAeIA!$B$24,AAeIA!$A$24,IF(H247=AAeIA!$B$25,AAeIA!$A$24,IF(H247=AAeIA!$B$26,AAeIA!$A$24,IF(H247=AAeIA!$B$27,AAeIA!$A$24,IF(H247=AAeIA!$B$28,AAeIA!$A$24,IF(H247=AAeIA!$B$29,AAeIA!$A$24,IF(H247=AAeIA!$B$30,AAeIA!$A$24,IF(H247=AAeIA!$B$31,AAeIA!$A$31,IF(H247=AAeIA!$B$32,AAeIA!$A$31,IF(H247=AAeIA!$B$33,AAeIA!$A$31,IF(H247=AAeIA!$B$34,AAeIA!$A$31,IF(H247=AAeIA!$B$35,AAeIA!$A$31,IF(H247=AAeIA!$B$36,AAeIA!$A$31,IF(H247=AAeIA!$B$37,AAeIA!$A$31,IF(H247=AAeIA!$B$38,AAeIA!$A$31,IF(H247=AAeIA!$B$39,AAeIA!$A$31,IF(H247=AAeIA!$B$40,AAeIA!$A$40,IF(H247=AAeIA!$B$41,AAeIA!$A$40,IF(H247=AAeIA!$B$42,AAeIA!$A$42,IF(H247=AAeIA!$B$43,AAeIA!$A$43,IF(H247=AAeIA!$B$44,AAeIA!$A$43,IF(H247=AAeIA!$B$45,AAeIA!$A$43,0))))))))))))))))))))))))))))))))))))))))))))</f>
        <v>AIRE</v>
      </c>
      <c r="H247" s="69" t="s">
        <v>111</v>
      </c>
      <c r="I247" s="69" t="str">
        <f>VLOOKUP("*"&amp;H247&amp;"*",AAeIA!$B$1:$D$45,2,FALSE)</f>
        <v>Negativo</v>
      </c>
      <c r="J247" s="72" t="s">
        <v>765</v>
      </c>
      <c r="K247" s="73" t="s">
        <v>336</v>
      </c>
      <c r="L247" s="69" t="str">
        <f>VLOOKUP("*"&amp;H247&amp;"*",AAeIA!$B$1:$D$45,3,FALSE)</f>
        <v>Posibles_demandas,_afectación_a_la_comunidad.</v>
      </c>
      <c r="M247" s="74">
        <v>3</v>
      </c>
      <c r="N247" s="74">
        <v>3</v>
      </c>
      <c r="O247" s="75" t="str">
        <f>VLOOKUP(M247&amp;" - "&amp;N247,'VALORACIÓN '!$C$4:$D$28,2,FALSE)</f>
        <v>Medio Aceptable</v>
      </c>
      <c r="P247" s="72"/>
      <c r="Q247" s="72" t="s">
        <v>594</v>
      </c>
      <c r="R247" s="72" t="s">
        <v>766</v>
      </c>
      <c r="S247" s="72">
        <v>1</v>
      </c>
      <c r="T247" s="75" t="str">
        <f>VLOOKUP(S247&amp;" / "&amp;O247,'VALORACIÓN '!$C$39:$D$63,2,FALSE)</f>
        <v>Admisible</v>
      </c>
      <c r="U247" s="76" t="str">
        <f>VLOOKUP("*"&amp;T247&amp;"*",'VALORACIÓN '!$O$3:$P$7,2,FALSE)</f>
        <v>BAJA</v>
      </c>
      <c r="V247" s="73" t="s">
        <v>346</v>
      </c>
      <c r="W247" s="72" t="s">
        <v>780</v>
      </c>
      <c r="X247" s="72" t="s">
        <v>318</v>
      </c>
    </row>
    <row r="248" spans="1:24" ht="187.5" customHeight="1" x14ac:dyDescent="0.3">
      <c r="A248" s="98">
        <v>239</v>
      </c>
      <c r="B248" s="71" t="s">
        <v>492</v>
      </c>
      <c r="C248" s="72" t="s">
        <v>632</v>
      </c>
      <c r="D248" s="73" t="s">
        <v>496</v>
      </c>
      <c r="E248" s="73" t="s">
        <v>500</v>
      </c>
      <c r="F248" s="69" t="s">
        <v>761</v>
      </c>
      <c r="G248" s="70" t="str">
        <f>IF(H248=AAeIA!$B$2,AAeIA!$A$2,IF(H248=AAeIA!$B$3,AAeIA!$A$2,IF(H248=AAeIA!$B$4,AAeIA!$A$2,IF(H248=AAeIA!$B$5,AAeIA!$A$2,IF(H248=AAeIA!$B$6,AAeIA!$A$6,IF(H248=AAeIA!$B$7,AAeIA!$A$2,IF(H248=AAeIA!$B$8,AAeIA!$A$2,IF(H248=AAeIA!$B$9,AAeIA!$A$2,IF(H248=AAeIA!$B$10,AAeIA!$A$10,IF(H248=AAeIA!$B$11,AAeIA!$A$10,IF(H248=AAeIA!$B$12,AAeIA!$A$10,IF(H248=AAeIA!$B$13,AAeIA!$A$10,IF(H248=AAeIA!$B$14,AAeIA!$A$10,IF(H248=AAeIA!$B$15,AAeIA!$A$10,IF(H248=AAeIA!$B$16,AAeIA!$A$10,IF(H248=AAeIA!$B$17,AAeIA!$A$10,IF(H248=AAeIA!$B$18,AAeIA!$A$10,IF(H248=AAeIA!$B$19,AAeIA!$A$10,IF(H248=AAeIA!$B$20,AAeIA!$A$10,IF(H248=AAeIA!$B$21,AAeIA!$A$10,IF(H248=AAeIA!$B$22,AAeIA!$A$10,IF(H248=AAeIA!$B$23,AAeIA!$A$10,IF(H248=AAeIA!$B$24,AAeIA!$A$24,IF(H248=AAeIA!$B$25,AAeIA!$A$24,IF(H248=AAeIA!$B$26,AAeIA!$A$24,IF(H248=AAeIA!$B$27,AAeIA!$A$24,IF(H248=AAeIA!$B$28,AAeIA!$A$24,IF(H248=AAeIA!$B$29,AAeIA!$A$24,IF(H248=AAeIA!$B$30,AAeIA!$A$24,IF(H248=AAeIA!$B$31,AAeIA!$A$31,IF(H248=AAeIA!$B$32,AAeIA!$A$31,IF(H248=AAeIA!$B$33,AAeIA!$A$31,IF(H248=AAeIA!$B$34,AAeIA!$A$31,IF(H248=AAeIA!$B$35,AAeIA!$A$31,IF(H248=AAeIA!$B$36,AAeIA!$A$31,IF(H248=AAeIA!$B$37,AAeIA!$A$31,IF(H248=AAeIA!$B$38,AAeIA!$A$31,IF(H248=AAeIA!$B$39,AAeIA!$A$31,IF(H248=AAeIA!$B$40,AAeIA!$A$40,IF(H248=AAeIA!$B$41,AAeIA!$A$40,IF(H248=AAeIA!$B$42,AAeIA!$A$42,IF(H248=AAeIA!$B$43,AAeIA!$A$43,IF(H248=AAeIA!$B$44,AAeIA!$A$43,IF(H248=AAeIA!$B$45,AAeIA!$A$43,0))))))))))))))))))))))))))))))))))))))))))))</f>
        <v>SUELO</v>
      </c>
      <c r="H248" s="69" t="s">
        <v>57</v>
      </c>
      <c r="I248" s="69" t="str">
        <f>VLOOKUP("*"&amp;H248&amp;"*",AAeIA!$B$1:$D$45,2,FALSE)</f>
        <v>Negativo</v>
      </c>
      <c r="J248" s="72" t="s">
        <v>823</v>
      </c>
      <c r="K248" s="73" t="s">
        <v>336</v>
      </c>
      <c r="L248" s="69" t="str">
        <f>VLOOKUP("*"&amp;H248&amp;"*",AAeIA!$B$1:$D$45,3,FALSE)</f>
        <v>Contaminacion_del_suelo_y/o_agua</v>
      </c>
      <c r="M248" s="74">
        <v>3</v>
      </c>
      <c r="N248" s="74">
        <v>3</v>
      </c>
      <c r="O248" s="75" t="str">
        <f>VLOOKUP(M248&amp;" - "&amp;N248,'VALORACIÓN '!$C$4:$D$28,2,FALSE)</f>
        <v>Medio Aceptable</v>
      </c>
      <c r="P248" s="72"/>
      <c r="Q248" s="72" t="s">
        <v>594</v>
      </c>
      <c r="R248" s="72" t="s">
        <v>766</v>
      </c>
      <c r="S248" s="72">
        <v>1</v>
      </c>
      <c r="T248" s="75" t="str">
        <f>VLOOKUP(S248&amp;" / "&amp;O248,'VALORACIÓN '!$C$39:$D$63,2,FALSE)</f>
        <v>Admisible</v>
      </c>
      <c r="U248" s="76" t="str">
        <f>VLOOKUP("*"&amp;T248&amp;"*",'VALORACIÓN '!$O$3:$P$7,2,FALSE)</f>
        <v>BAJA</v>
      </c>
      <c r="V248" s="73" t="s">
        <v>347</v>
      </c>
      <c r="W248" s="72" t="s">
        <v>780</v>
      </c>
      <c r="X248" s="72"/>
    </row>
    <row r="249" spans="1:24" ht="234.75" x14ac:dyDescent="0.3">
      <c r="A249" s="98">
        <v>240</v>
      </c>
      <c r="B249" s="71" t="s">
        <v>494</v>
      </c>
      <c r="C249" s="72" t="s">
        <v>633</v>
      </c>
      <c r="D249" s="73" t="s">
        <v>496</v>
      </c>
      <c r="E249" s="73" t="s">
        <v>500</v>
      </c>
      <c r="F249" s="69" t="s">
        <v>760</v>
      </c>
      <c r="G249" s="70" t="str">
        <f>IF(H249=AAeIA!$B$2,AAeIA!$A$2,IF(H249=AAeIA!$B$3,AAeIA!$A$2,IF(H249=AAeIA!$B$4,AAeIA!$A$2,IF(H249=AAeIA!$B$5,AAeIA!$A$2,IF(H249=AAeIA!$B$6,AAeIA!$A$6,IF(H249=AAeIA!$B$7,AAeIA!$A$2,IF(H249=AAeIA!$B$8,AAeIA!$A$2,IF(H249=AAeIA!$B$9,AAeIA!$A$2,IF(H249=AAeIA!$B$10,AAeIA!$A$10,IF(H249=AAeIA!$B$11,AAeIA!$A$10,IF(H249=AAeIA!$B$12,AAeIA!$A$10,IF(H249=AAeIA!$B$13,AAeIA!$A$10,IF(H249=AAeIA!$B$14,AAeIA!$A$10,IF(H249=AAeIA!$B$15,AAeIA!$A$10,IF(H249=AAeIA!$B$16,AAeIA!$A$10,IF(H249=AAeIA!$B$17,AAeIA!$A$10,IF(H249=AAeIA!$B$18,AAeIA!$A$10,IF(H249=AAeIA!$B$19,AAeIA!$A$10,IF(H249=AAeIA!$B$20,AAeIA!$A$10,IF(H249=AAeIA!$B$21,AAeIA!$A$10,IF(H249=AAeIA!$B$22,AAeIA!$A$10,IF(H249=AAeIA!$B$23,AAeIA!$A$10,IF(H249=AAeIA!$B$24,AAeIA!$A$24,IF(H249=AAeIA!$B$25,AAeIA!$A$24,IF(H249=AAeIA!$B$26,AAeIA!$A$24,IF(H249=AAeIA!$B$27,AAeIA!$A$24,IF(H249=AAeIA!$B$28,AAeIA!$A$24,IF(H249=AAeIA!$B$29,AAeIA!$A$24,IF(H249=AAeIA!$B$30,AAeIA!$A$24,IF(H249=AAeIA!$B$31,AAeIA!$A$31,IF(H249=AAeIA!$B$32,AAeIA!$A$31,IF(H249=AAeIA!$B$33,AAeIA!$A$31,IF(H249=AAeIA!$B$34,AAeIA!$A$31,IF(H249=AAeIA!$B$35,AAeIA!$A$31,IF(H249=AAeIA!$B$36,AAeIA!$A$31,IF(H249=AAeIA!$B$37,AAeIA!$A$31,IF(H249=AAeIA!$B$38,AAeIA!$A$31,IF(H249=AAeIA!$B$39,AAeIA!$A$31,IF(H249=AAeIA!$B$40,AAeIA!$A$40,IF(H249=AAeIA!$B$41,AAeIA!$A$40,IF(H249=AAeIA!$B$42,AAeIA!$A$42,IF(H249=AAeIA!$B$43,AAeIA!$A$43,IF(H249=AAeIA!$B$44,AAeIA!$A$43,IF(H249=AAeIA!$B$45,AAeIA!$A$43,0))))))))))))))))))))))))))))))))))))))))))))</f>
        <v>SUELO</v>
      </c>
      <c r="H249" s="69" t="s">
        <v>66</v>
      </c>
      <c r="I249" s="69" t="str">
        <f>VLOOKUP("*"&amp;H249&amp;"*",AAeIA!$B$1:$D$45,2,FALSE)</f>
        <v>Negativo</v>
      </c>
      <c r="J249" s="72" t="s">
        <v>816</v>
      </c>
      <c r="K249" s="73" t="s">
        <v>336</v>
      </c>
      <c r="L249" s="69" t="str">
        <f>VLOOKUP("*"&amp;H249&amp;"*",AAeIA!$B$1:$D$45,3,FALSE)</f>
        <v>Contaminación_del_suelo</v>
      </c>
      <c r="M249" s="74">
        <v>3</v>
      </c>
      <c r="N249" s="74">
        <v>3</v>
      </c>
      <c r="O249" s="75" t="str">
        <f>VLOOKUP(M249&amp;" - "&amp;N249,'VALORACIÓN '!$C$4:$D$28,2,FALSE)</f>
        <v>Medio Aceptable</v>
      </c>
      <c r="P249" s="72" t="s">
        <v>769</v>
      </c>
      <c r="Q249" s="72" t="s">
        <v>595</v>
      </c>
      <c r="R249" s="72" t="s">
        <v>423</v>
      </c>
      <c r="S249" s="72">
        <v>1</v>
      </c>
      <c r="T249" s="75" t="str">
        <f>VLOOKUP(S249&amp;" / "&amp;O249,'VALORACIÓN '!$C$39:$D$63,2,FALSE)</f>
        <v>Admisible</v>
      </c>
      <c r="U249" s="76" t="str">
        <f>VLOOKUP("*"&amp;T249&amp;"*",'VALORACIÓN '!$O$3:$P$7,2,FALSE)</f>
        <v>BAJA</v>
      </c>
      <c r="V249" s="73" t="s">
        <v>340</v>
      </c>
      <c r="W249" s="72" t="s">
        <v>818</v>
      </c>
      <c r="X249" s="72" t="s">
        <v>317</v>
      </c>
    </row>
    <row r="250" spans="1:24" ht="168.75" x14ac:dyDescent="0.3">
      <c r="A250" s="98">
        <v>241</v>
      </c>
      <c r="B250" s="71" t="s">
        <v>494</v>
      </c>
      <c r="C250" s="72" t="s">
        <v>634</v>
      </c>
      <c r="D250" s="73" t="s">
        <v>496</v>
      </c>
      <c r="E250" s="73" t="s">
        <v>498</v>
      </c>
      <c r="F250" s="69" t="s">
        <v>760</v>
      </c>
      <c r="G250" s="70" t="str">
        <f>IF(H250=AAeIA!$B$2,AAeIA!$A$2,IF(H250=AAeIA!$B$3,AAeIA!$A$2,IF(H250=AAeIA!$B$4,AAeIA!$A$2,IF(H250=AAeIA!$B$5,AAeIA!$A$2,IF(H250=AAeIA!$B$6,AAeIA!$A$6,IF(H250=AAeIA!$B$7,AAeIA!$A$2,IF(H250=AAeIA!$B$8,AAeIA!$A$2,IF(H250=AAeIA!$B$9,AAeIA!$A$2,IF(H250=AAeIA!$B$10,AAeIA!$A$10,IF(H250=AAeIA!$B$11,AAeIA!$A$10,IF(H250=AAeIA!$B$12,AAeIA!$A$10,IF(H250=AAeIA!$B$13,AAeIA!$A$10,IF(H250=AAeIA!$B$14,AAeIA!$A$10,IF(H250=AAeIA!$B$15,AAeIA!$A$10,IF(H250=AAeIA!$B$16,AAeIA!$A$10,IF(H250=AAeIA!$B$17,AAeIA!$A$10,IF(H250=AAeIA!$B$18,AAeIA!$A$10,IF(H250=AAeIA!$B$19,AAeIA!$A$10,IF(H250=AAeIA!$B$20,AAeIA!$A$10,IF(H250=AAeIA!$B$21,AAeIA!$A$10,IF(H250=AAeIA!$B$22,AAeIA!$A$10,IF(H250=AAeIA!$B$23,AAeIA!$A$10,IF(H250=AAeIA!$B$24,AAeIA!$A$24,IF(H250=AAeIA!$B$25,AAeIA!$A$24,IF(H250=AAeIA!$B$26,AAeIA!$A$24,IF(H250=AAeIA!$B$27,AAeIA!$A$24,IF(H250=AAeIA!$B$28,AAeIA!$A$24,IF(H250=AAeIA!$B$29,AAeIA!$A$24,IF(H250=AAeIA!$B$30,AAeIA!$A$24,IF(H250=AAeIA!$B$31,AAeIA!$A$31,IF(H250=AAeIA!$B$32,AAeIA!$A$31,IF(H250=AAeIA!$B$33,AAeIA!$A$31,IF(H250=AAeIA!$B$34,AAeIA!$A$31,IF(H250=AAeIA!$B$35,AAeIA!$A$31,IF(H250=AAeIA!$B$36,AAeIA!$A$31,IF(H250=AAeIA!$B$37,AAeIA!$A$31,IF(H250=AAeIA!$B$38,AAeIA!$A$31,IF(H250=AAeIA!$B$39,AAeIA!$A$31,IF(H250=AAeIA!$B$40,AAeIA!$A$40,IF(H250=AAeIA!$B$41,AAeIA!$A$40,IF(H250=AAeIA!$B$42,AAeIA!$A$42,IF(H250=AAeIA!$B$43,AAeIA!$A$43,IF(H250=AAeIA!$B$44,AAeIA!$A$43,IF(H250=AAeIA!$B$45,AAeIA!$A$43,0))))))))))))))))))))))))))))))))))))))))))))</f>
        <v>AIRE</v>
      </c>
      <c r="H250" s="69" t="s">
        <v>101</v>
      </c>
      <c r="I250" s="69" t="str">
        <f>VLOOKUP("*"&amp;H250&amp;"*",AAeIA!$B$1:$D$45,2,FALSE)</f>
        <v>Negativo</v>
      </c>
      <c r="J250" s="72" t="s">
        <v>819</v>
      </c>
      <c r="K250" s="73" t="s">
        <v>336</v>
      </c>
      <c r="L250" s="69" t="str">
        <f>VLOOKUP("*"&amp;H250&amp;"*",AAeIA!$B$1:$D$45,3,FALSE)</f>
        <v>Afectación_de_la_calidad_del_aire</v>
      </c>
      <c r="M250" s="74">
        <v>3</v>
      </c>
      <c r="N250" s="74">
        <v>3</v>
      </c>
      <c r="O250" s="75" t="str">
        <f>VLOOKUP(M250&amp;" - "&amp;N250,'VALORACIÓN '!$C$4:$D$28,2,FALSE)</f>
        <v>Medio Aceptable</v>
      </c>
      <c r="P250" s="72" t="s">
        <v>820</v>
      </c>
      <c r="Q250" s="72" t="s">
        <v>596</v>
      </c>
      <c r="R250" s="72" t="s">
        <v>821</v>
      </c>
      <c r="S250" s="72">
        <v>1</v>
      </c>
      <c r="T250" s="75" t="str">
        <f>VLOOKUP(S250&amp;" / "&amp;O250,'VALORACIÓN '!$C$39:$D$63,2,FALSE)</f>
        <v>Admisible</v>
      </c>
      <c r="U250" s="76" t="str">
        <f>VLOOKUP("*"&amp;T250&amp;"*",'VALORACIÓN '!$O$3:$P$7,2,FALSE)</f>
        <v>BAJA</v>
      </c>
      <c r="V250" s="73" t="s">
        <v>346</v>
      </c>
      <c r="W250" s="72" t="s">
        <v>822</v>
      </c>
      <c r="X250" s="72"/>
    </row>
  </sheetData>
  <sheetProtection formatCells="0" formatColumns="0" formatRows="0" insertRows="0" insertHyperlinks="0" deleteRows="0" sort="0" autoFilter="0" pivotTables="0"/>
  <autoFilter ref="A9:X250" xr:uid="{00000000-0009-0000-0000-000000000000}">
    <sortState xmlns:xlrd2="http://schemas.microsoft.com/office/spreadsheetml/2017/richdata2" ref="A12:X250">
      <sortCondition ref="A9:A250"/>
    </sortState>
  </autoFilter>
  <dataConsolidate/>
  <mergeCells count="28">
    <mergeCell ref="A7:A9"/>
    <mergeCell ref="A1:C5"/>
    <mergeCell ref="P1:Q1"/>
    <mergeCell ref="R1:V1"/>
    <mergeCell ref="W1:X5"/>
    <mergeCell ref="P2:Q3"/>
    <mergeCell ref="R2:V2"/>
    <mergeCell ref="R3:V3"/>
    <mergeCell ref="P4:Q4"/>
    <mergeCell ref="R4:V4"/>
    <mergeCell ref="D1:O5"/>
    <mergeCell ref="P5:Q5"/>
    <mergeCell ref="R5:V5"/>
    <mergeCell ref="B7:F8"/>
    <mergeCell ref="G7:K7"/>
    <mergeCell ref="L7:O7"/>
    <mergeCell ref="G8:G9"/>
    <mergeCell ref="P7:Q7"/>
    <mergeCell ref="R7:T8"/>
    <mergeCell ref="U7:X8"/>
    <mergeCell ref="H8:H9"/>
    <mergeCell ref="Q8:Q9"/>
    <mergeCell ref="I8:I9"/>
    <mergeCell ref="J8:J9"/>
    <mergeCell ref="K8:K9"/>
    <mergeCell ref="L8:L9"/>
    <mergeCell ref="M8:O8"/>
    <mergeCell ref="P8:P9"/>
  </mergeCells>
  <conditionalFormatting sqref="U10:U250">
    <cfRule type="containsText" dxfId="2" priority="8" operator="containsText" text="BAJA">
      <formula>NOT(ISERROR(SEARCH("BAJA",U10)))</formula>
    </cfRule>
    <cfRule type="containsText" dxfId="1" priority="9" operator="containsText" text="MEDIA">
      <formula>NOT(ISERROR(SEARCH("MEDIA",U10)))</formula>
    </cfRule>
    <cfRule type="containsText" dxfId="0" priority="10" operator="containsText" text="ALTA">
      <formula>NOT(ISERROR(SEARCH("ALTA",U10)))</formula>
    </cfRule>
  </conditionalFormatting>
  <dataValidations count="1">
    <dataValidation allowBlank="1" showInputMessage="1" showErrorMessage="1" prompt="Se selecciona el grado de protección entre: Máxima; Moderada; Baja; Escasa ;Nula. Están ordenadas de mayor a menor grado de protección." sqref="S9" xr:uid="{00000000-0002-0000-0000-000000000000}"/>
  </dataValidations>
  <pageMargins left="0" right="0" top="0.15748031496062992" bottom="0" header="0" footer="0"/>
  <pageSetup paperSize="7" scale="35"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E11C1293-5FBA-41CE-9A59-C906F80EE0B4}">
            <xm:f>NOT(ISERROR(SEARCH('VALORACIÓN '!$D$19,O10)))</xm:f>
            <xm:f>'VALORACIÓN '!$D$19</xm:f>
            <x14:dxf>
              <font>
                <color theme="1"/>
              </font>
              <fill>
                <patternFill>
                  <bgColor rgb="FFA6A6A6"/>
                </patternFill>
              </fill>
            </x14:dxf>
          </x14:cfRule>
          <x14:cfRule type="containsText" priority="2" operator="containsText" id="{37BAAAFE-C72D-4A6C-AD40-68DA85BBC839}">
            <xm:f>NOT(ISERROR(SEARCH('VALORACIÓN '!$D$9,O10)))</xm:f>
            <xm:f>'VALORACIÓN '!$D$9</xm:f>
            <x14:dxf>
              <font>
                <color theme="1"/>
              </font>
              <fill>
                <patternFill>
                  <bgColor rgb="FF00B050"/>
                </patternFill>
              </fill>
            </x14:dxf>
          </x14:cfRule>
          <x14:cfRule type="containsText" priority="3" operator="containsText" id="{891C9BA3-279D-4E86-86FD-44D70259CF8B}">
            <xm:f>NOT(ISERROR(SEARCH('VALORACIÓN '!$D$16,O10)))</xm:f>
            <xm:f>'VALORACIÓN '!$D$16</xm:f>
            <x14:dxf>
              <font>
                <color theme="0"/>
              </font>
              <fill>
                <patternFill>
                  <bgColor theme="4"/>
                </patternFill>
              </fill>
            </x14:dxf>
          </x14:cfRule>
          <x14:cfRule type="containsText" priority="4" operator="containsText" id="{5FFF8A73-4B72-4DC1-B678-20266DDDBBB6}">
            <xm:f>NOT(ISERROR(SEARCH('VALORACIÓN '!$D$6,O10)))</xm:f>
            <xm:f>'VALORACIÓN '!$D$6</xm:f>
            <x14:dxf>
              <font>
                <color rgb="FFFF0000"/>
              </font>
              <fill>
                <patternFill>
                  <bgColor rgb="FFFFFF00"/>
                </patternFill>
              </fill>
            </x14:dxf>
          </x14:cfRule>
          <x14:cfRule type="containsText" priority="5" operator="containsText" id="{00D0C1B4-1B5D-4439-9F47-ED89342141C4}">
            <xm:f>NOT(ISERROR(SEARCH('VALORACIÓN '!$D$7,O10)))</xm:f>
            <xm:f>'VALORACIÓN '!$D$7</xm:f>
            <x14:dxf>
              <font>
                <color rgb="FFFFFF00"/>
              </font>
              <fill>
                <patternFill>
                  <fgColor auto="1"/>
                  <bgColor rgb="FFFF0000"/>
                </patternFill>
              </fill>
            </x14:dxf>
          </x14:cfRule>
          <xm:sqref>O10:O250</xm:sqref>
        </x14:conditionalFormatting>
        <x14:conditionalFormatting xmlns:xm="http://schemas.microsoft.com/office/excel/2006/main">
          <x14:cfRule type="containsText" priority="345" stopIfTrue="1" operator="containsText" id="{068AFA7C-294A-4A77-B4DF-796EF563F511}">
            <xm:f>NOT(ISERROR(SEARCH('VALORACIÓN '!$D$53,T10)))</xm:f>
            <xm:f>'VALORACIÓN '!$D$53</xm:f>
            <x14:dxf>
              <font>
                <color theme="0"/>
              </font>
              <fill>
                <patternFill>
                  <bgColor rgb="FF00B050"/>
                </patternFill>
              </fill>
            </x14:dxf>
          </x14:cfRule>
          <x14:cfRule type="containsText" priority="346" stopIfTrue="1" operator="containsText" id="{8CAAE7B0-E6E4-4E19-A501-BF07F1BCA4C0}">
            <xm:f>NOT(ISERROR(SEARCH('VALORACIÓN '!$D$63,T10)))</xm:f>
            <xm:f>'VALORACIÓN '!$D$63</xm:f>
            <x14:dxf>
              <font>
                <color theme="0"/>
              </font>
              <fill>
                <patternFill>
                  <bgColor rgb="FF00B0F0"/>
                </patternFill>
              </fill>
            </x14:dxf>
          </x14:cfRule>
          <x14:cfRule type="containsText" priority="347" stopIfTrue="1" operator="containsText" id="{C91D4F10-C1EC-499F-BAE1-E1AC6E00BEE6}">
            <xm:f>NOT(ISERROR(SEARCH('VALORACIÓN '!$D$54,T10)))</xm:f>
            <xm:f>'VALORACIÓN '!$D$54</xm:f>
            <x14:dxf>
              <font>
                <color theme="0"/>
              </font>
              <fill>
                <patternFill>
                  <bgColor rgb="FFFF0000"/>
                </patternFill>
              </fill>
            </x14:dxf>
          </x14:cfRule>
          <x14:cfRule type="containsText" priority="348" stopIfTrue="1" operator="containsText" id="{BC5EC123-EECC-4901-9E09-B5F175C097FC}">
            <xm:f>NOT(ISERROR(SEARCH('VALORACIÓN '!$D$61,T10)))</xm:f>
            <xm:f>'VALORACIÓN '!$D$61</xm:f>
            <x14:dxf>
              <font>
                <color rgb="FFFF0000"/>
              </font>
              <fill>
                <patternFill>
                  <bgColor rgb="FFFFFF00"/>
                </patternFill>
              </fill>
            </x14:dxf>
          </x14:cfRule>
          <xm:sqref>T10:T250</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1000000}">
          <x14:formula1>
            <xm:f>'VALORACIÓN '!$G$2:$G$6</xm:f>
          </x14:formula1>
          <xm:sqref>M10:M56 M62 M71 M78 M90 M98 M104 M116 M122 M129 M136 M140 M148 M151 M156 M174 M195 M204 M209</xm:sqref>
        </x14:dataValidation>
        <x14:dataValidation type="list" allowBlank="1" showInputMessage="1" showErrorMessage="1" xr:uid="{00000000-0002-0000-0000-000002000000}">
          <x14:formula1>
            <xm:f>'VALORACIÓN '!$G$8:$G$12</xm:f>
          </x14:formula1>
          <xm:sqref>N10:N56 N62 N71 N78 N90 N98 N104 N116 N122 N129 N136 N140 N148 N151 N156 N174 N195 N204 N209</xm:sqref>
        </x14:dataValidation>
        <x14:dataValidation type="list" allowBlank="1" showInputMessage="1" showErrorMessage="1" xr:uid="{00000000-0002-0000-0000-000003000000}">
          <x14:formula1>
            <xm:f>'VALORACIÓN '!$L$4:$L$5</xm:f>
          </x14:formula1>
          <xm:sqref>D58:D250</xm:sqref>
        </x14:dataValidation>
        <x14:dataValidation type="list" allowBlank="1" showInputMessage="1" showErrorMessage="1" xr:uid="{00000000-0002-0000-0000-000004000000}">
          <x14:formula1>
            <xm:f>'VALORACIÓN '!$J$4:$J$6</xm:f>
          </x14:formula1>
          <xm:sqref>E58:E250</xm:sqref>
        </x14:dataValidation>
        <x14:dataValidation type="list" allowBlank="1" showInputMessage="1" showErrorMessage="1" xr:uid="{00000000-0002-0000-0000-000005000000}">
          <x14:formula1>
            <xm:f>'VALORACIÓN '!$M$4:$M$8</xm:f>
          </x14:formula1>
          <xm:sqref>B58:B250</xm:sqref>
        </x14:dataValidation>
        <x14:dataValidation type="list" allowBlank="1" showInputMessage="1" showErrorMessage="1" xr:uid="{00000000-0002-0000-0000-000006000000}">
          <x14:formula1>
            <xm:f>'VALORACIÓN '!$M$12:$M$13</xm:f>
          </x14:formula1>
          <xm:sqref>K10:K104 K109:K184 K189:K212 K214:K250</xm:sqref>
        </x14:dataValidation>
        <x14:dataValidation type="list" allowBlank="1" showInputMessage="1" showErrorMessage="1" xr:uid="{00000000-0002-0000-0000-000007000000}">
          <x14:formula1>
            <xm:f>'VALORACIÓN '!$O$12:$O$17</xm:f>
          </x14:formula1>
          <xm:sqref>X10:X250</xm:sqref>
        </x14:dataValidation>
        <x14:dataValidation type="list" allowBlank="1" showInputMessage="1" showErrorMessage="1" xr:uid="{00000000-0002-0000-0000-000008000000}">
          <x14:formula1>
            <xm:f>'ESCALAS '!$B$36:$B$40</xm:f>
          </x14:formula1>
          <xm:sqref>S10:S250</xm:sqref>
        </x14:dataValidation>
        <x14:dataValidation type="list" allowBlank="1" showInputMessage="1" showErrorMessage="1" xr:uid="{00000000-0002-0000-0000-000009000000}">
          <x14:formula1>
            <xm:f>'VALORACIÓN '!$M$16:$M$18</xm:f>
          </x14:formula1>
          <xm:sqref>V10:V250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topLeftCell="D8" workbookViewId="0">
      <selection activeCell="D14" sqref="D14"/>
    </sheetView>
  </sheetViews>
  <sheetFormatPr baseColWidth="10" defaultRowHeight="15" x14ac:dyDescent="0.25"/>
  <cols>
    <col min="1" max="1" width="13" customWidth="1"/>
    <col min="2" max="2" width="75.42578125" customWidth="1"/>
    <col min="3" max="3" width="14.42578125" customWidth="1"/>
    <col min="4" max="4" width="88.85546875" customWidth="1"/>
    <col min="5" max="5" width="36" customWidth="1"/>
  </cols>
  <sheetData>
    <row r="1" spans="1:5" ht="16.5" x14ac:dyDescent="0.25">
      <c r="A1" s="1" t="s">
        <v>42</v>
      </c>
      <c r="B1" s="1" t="s">
        <v>43</v>
      </c>
      <c r="C1" s="1" t="s">
        <v>44</v>
      </c>
      <c r="D1" s="1" t="s">
        <v>45</v>
      </c>
      <c r="E1" s="1" t="s">
        <v>324</v>
      </c>
    </row>
    <row r="2" spans="1:5" ht="16.5" x14ac:dyDescent="0.25">
      <c r="A2" s="119" t="s">
        <v>29</v>
      </c>
      <c r="B2" s="2" t="s">
        <v>46</v>
      </c>
      <c r="C2" s="3" t="s">
        <v>47</v>
      </c>
      <c r="D2" s="2" t="s">
        <v>48</v>
      </c>
      <c r="E2" t="s">
        <v>25</v>
      </c>
    </row>
    <row r="3" spans="1:5" ht="16.5" x14ac:dyDescent="0.25">
      <c r="A3" s="120"/>
      <c r="B3" s="2" t="s">
        <v>49</v>
      </c>
      <c r="C3" s="3" t="s">
        <v>47</v>
      </c>
      <c r="D3" s="2" t="s">
        <v>48</v>
      </c>
      <c r="E3" t="s">
        <v>26</v>
      </c>
    </row>
    <row r="4" spans="1:5" ht="16.5" x14ac:dyDescent="0.25">
      <c r="A4" s="120"/>
      <c r="B4" s="2" t="s">
        <v>50</v>
      </c>
      <c r="C4" s="3" t="s">
        <v>47</v>
      </c>
      <c r="D4" s="2" t="s">
        <v>48</v>
      </c>
      <c r="E4" t="s">
        <v>27</v>
      </c>
    </row>
    <row r="5" spans="1:5" ht="16.5" x14ac:dyDescent="0.25">
      <c r="A5" s="120"/>
      <c r="B5" s="2" t="s">
        <v>51</v>
      </c>
      <c r="C5" s="3" t="s">
        <v>47</v>
      </c>
      <c r="D5" s="2" t="s">
        <v>48</v>
      </c>
      <c r="E5" t="s">
        <v>325</v>
      </c>
    </row>
    <row r="6" spans="1:5" ht="16.5" x14ac:dyDescent="0.25">
      <c r="A6" s="120"/>
      <c r="B6" s="2" t="s">
        <v>52</v>
      </c>
      <c r="C6" s="3" t="s">
        <v>47</v>
      </c>
      <c r="D6" s="2" t="s">
        <v>48</v>
      </c>
      <c r="E6" t="s">
        <v>117</v>
      </c>
    </row>
    <row r="7" spans="1:5" ht="16.5" x14ac:dyDescent="0.25">
      <c r="A7" s="120"/>
      <c r="B7" s="2" t="s">
        <v>53</v>
      </c>
      <c r="C7" s="3" t="s">
        <v>47</v>
      </c>
      <c r="D7" s="2" t="s">
        <v>54</v>
      </c>
      <c r="E7" t="s">
        <v>326</v>
      </c>
    </row>
    <row r="8" spans="1:5" ht="16.5" x14ac:dyDescent="0.25">
      <c r="A8" s="120"/>
      <c r="B8" s="2" t="s">
        <v>55</v>
      </c>
      <c r="C8" s="3" t="s">
        <v>47</v>
      </c>
      <c r="D8" s="2" t="s">
        <v>54</v>
      </c>
      <c r="E8" t="s">
        <v>327</v>
      </c>
    </row>
    <row r="9" spans="1:5" ht="16.5" x14ac:dyDescent="0.25">
      <c r="A9" s="121"/>
      <c r="B9" s="2" t="s">
        <v>56</v>
      </c>
      <c r="C9" s="3" t="s">
        <v>47</v>
      </c>
      <c r="D9" s="2" t="s">
        <v>48</v>
      </c>
      <c r="E9" t="s">
        <v>328</v>
      </c>
    </row>
    <row r="10" spans="1:5" ht="16.5" x14ac:dyDescent="0.25">
      <c r="A10" s="119" t="s">
        <v>27</v>
      </c>
      <c r="B10" s="2" t="s">
        <v>57</v>
      </c>
      <c r="C10" s="3" t="s">
        <v>47</v>
      </c>
      <c r="D10" s="2" t="s">
        <v>58</v>
      </c>
    </row>
    <row r="11" spans="1:5" ht="16.5" x14ac:dyDescent="0.25">
      <c r="A11" s="120"/>
      <c r="B11" s="2" t="s">
        <v>59</v>
      </c>
      <c r="C11" s="3" t="s">
        <v>60</v>
      </c>
      <c r="D11" s="2" t="s">
        <v>61</v>
      </c>
    </row>
    <row r="12" spans="1:5" ht="16.5" x14ac:dyDescent="0.25">
      <c r="A12" s="120"/>
      <c r="B12" s="2" t="s">
        <v>62</v>
      </c>
      <c r="C12" s="3" t="s">
        <v>47</v>
      </c>
      <c r="D12" s="2" t="s">
        <v>63</v>
      </c>
    </row>
    <row r="13" spans="1:5" ht="16.5" x14ac:dyDescent="0.25">
      <c r="A13" s="120"/>
      <c r="B13" s="2" t="s">
        <v>64</v>
      </c>
      <c r="C13" s="3" t="s">
        <v>47</v>
      </c>
      <c r="D13" s="2" t="s">
        <v>65</v>
      </c>
    </row>
    <row r="14" spans="1:5" ht="16.5" x14ac:dyDescent="0.25">
      <c r="A14" s="120"/>
      <c r="B14" s="2" t="s">
        <v>66</v>
      </c>
      <c r="C14" s="4" t="s">
        <v>47</v>
      </c>
      <c r="D14" s="5" t="s">
        <v>67</v>
      </c>
    </row>
    <row r="15" spans="1:5" ht="16.5" x14ac:dyDescent="0.25">
      <c r="A15" s="120"/>
      <c r="B15" s="2" t="s">
        <v>68</v>
      </c>
      <c r="C15" s="4" t="s">
        <v>47</v>
      </c>
      <c r="D15" s="5" t="s">
        <v>69</v>
      </c>
    </row>
    <row r="16" spans="1:5" ht="16.5" x14ac:dyDescent="0.25">
      <c r="A16" s="120"/>
      <c r="B16" s="5" t="s">
        <v>70</v>
      </c>
      <c r="C16" s="3" t="s">
        <v>47</v>
      </c>
      <c r="D16" s="2" t="s">
        <v>71</v>
      </c>
    </row>
    <row r="17" spans="1:4" ht="16.5" x14ac:dyDescent="0.25">
      <c r="A17" s="120"/>
      <c r="B17" s="2" t="s">
        <v>72</v>
      </c>
      <c r="C17" s="3" t="s">
        <v>47</v>
      </c>
      <c r="D17" s="6" t="s">
        <v>73</v>
      </c>
    </row>
    <row r="18" spans="1:4" ht="16.5" x14ac:dyDescent="0.25">
      <c r="A18" s="120"/>
      <c r="B18" s="6" t="s">
        <v>74</v>
      </c>
      <c r="C18" s="3" t="s">
        <v>47</v>
      </c>
      <c r="D18" s="2" t="s">
        <v>75</v>
      </c>
    </row>
    <row r="19" spans="1:4" ht="16.5" x14ac:dyDescent="0.3">
      <c r="A19" s="120"/>
      <c r="B19" s="2" t="s">
        <v>76</v>
      </c>
      <c r="C19" s="3" t="s">
        <v>47</v>
      </c>
      <c r="D19" s="7" t="s">
        <v>67</v>
      </c>
    </row>
    <row r="20" spans="1:4" ht="16.5" x14ac:dyDescent="0.3">
      <c r="A20" s="120"/>
      <c r="B20" s="8" t="s">
        <v>77</v>
      </c>
      <c r="C20" s="3" t="s">
        <v>47</v>
      </c>
      <c r="D20" s="2" t="s">
        <v>75</v>
      </c>
    </row>
    <row r="21" spans="1:4" ht="16.5" x14ac:dyDescent="0.25">
      <c r="A21" s="120"/>
      <c r="B21" s="2" t="s">
        <v>78</v>
      </c>
      <c r="C21" s="3" t="s">
        <v>47</v>
      </c>
      <c r="D21" s="2" t="s">
        <v>79</v>
      </c>
    </row>
    <row r="22" spans="1:4" ht="16.5" x14ac:dyDescent="0.25">
      <c r="A22" s="120"/>
      <c r="B22" s="2" t="s">
        <v>80</v>
      </c>
      <c r="C22" s="3" t="s">
        <v>47</v>
      </c>
      <c r="D22" s="2" t="s">
        <v>81</v>
      </c>
    </row>
    <row r="23" spans="1:4" ht="16.5" x14ac:dyDescent="0.25">
      <c r="A23" s="120"/>
      <c r="B23" s="2" t="s">
        <v>82</v>
      </c>
      <c r="C23" s="3" t="s">
        <v>60</v>
      </c>
      <c r="D23" s="2" t="s">
        <v>83</v>
      </c>
    </row>
    <row r="24" spans="1:4" ht="16.5" x14ac:dyDescent="0.25">
      <c r="A24" s="120"/>
      <c r="B24" s="9" t="s">
        <v>84</v>
      </c>
      <c r="C24" s="3" t="s">
        <v>47</v>
      </c>
      <c r="D24" s="2" t="s">
        <v>85</v>
      </c>
    </row>
    <row r="25" spans="1:4" ht="16.5" x14ac:dyDescent="0.25">
      <c r="A25" s="122" t="s">
        <v>25</v>
      </c>
      <c r="B25" s="9" t="s">
        <v>86</v>
      </c>
      <c r="C25" s="3" t="s">
        <v>47</v>
      </c>
      <c r="D25" s="2" t="s">
        <v>85</v>
      </c>
    </row>
    <row r="26" spans="1:4" ht="16.5" x14ac:dyDescent="0.25">
      <c r="A26" s="122"/>
      <c r="B26" s="2" t="s">
        <v>87</v>
      </c>
      <c r="C26" s="3" t="s">
        <v>47</v>
      </c>
      <c r="D26" s="2" t="s">
        <v>88</v>
      </c>
    </row>
    <row r="27" spans="1:4" ht="16.5" x14ac:dyDescent="0.3">
      <c r="A27" s="122"/>
      <c r="B27" s="8" t="s">
        <v>89</v>
      </c>
      <c r="C27" s="3" t="s">
        <v>47</v>
      </c>
      <c r="D27" s="2" t="s">
        <v>48</v>
      </c>
    </row>
    <row r="28" spans="1:4" ht="16.5" x14ac:dyDescent="0.25">
      <c r="A28" s="122"/>
      <c r="B28" s="2" t="s">
        <v>90</v>
      </c>
      <c r="C28" s="3" t="s">
        <v>47</v>
      </c>
      <c r="D28" s="2" t="s">
        <v>91</v>
      </c>
    </row>
    <row r="29" spans="1:4" ht="16.5" x14ac:dyDescent="0.25">
      <c r="A29" s="122"/>
      <c r="B29" s="2" t="s">
        <v>90</v>
      </c>
      <c r="C29" s="3" t="s">
        <v>47</v>
      </c>
      <c r="D29" s="2" t="s">
        <v>92</v>
      </c>
    </row>
    <row r="30" spans="1:4" ht="16.5" x14ac:dyDescent="0.25">
      <c r="A30" s="123"/>
      <c r="B30" s="2" t="s">
        <v>93</v>
      </c>
      <c r="C30" s="3" t="s">
        <v>60</v>
      </c>
      <c r="D30" s="2" t="s">
        <v>94</v>
      </c>
    </row>
    <row r="31" spans="1:4" ht="16.5" x14ac:dyDescent="0.25">
      <c r="A31" s="119" t="s">
        <v>26</v>
      </c>
      <c r="B31" s="2" t="s">
        <v>95</v>
      </c>
      <c r="C31" s="3" t="s">
        <v>47</v>
      </c>
      <c r="D31" s="2" t="s">
        <v>96</v>
      </c>
    </row>
    <row r="32" spans="1:4" ht="16.5" x14ac:dyDescent="0.25">
      <c r="A32" s="120"/>
      <c r="B32" s="2" t="s">
        <v>97</v>
      </c>
      <c r="C32" s="3" t="s">
        <v>47</v>
      </c>
      <c r="D32" s="2" t="s">
        <v>98</v>
      </c>
    </row>
    <row r="33" spans="1:4" ht="16.5" x14ac:dyDescent="0.25">
      <c r="A33" s="120"/>
      <c r="B33" s="2" t="s">
        <v>99</v>
      </c>
      <c r="C33" s="3" t="s">
        <v>47</v>
      </c>
      <c r="D33" s="2" t="s">
        <v>100</v>
      </c>
    </row>
    <row r="34" spans="1:4" ht="16.5" x14ac:dyDescent="0.25">
      <c r="A34" s="120"/>
      <c r="B34" s="2" t="s">
        <v>101</v>
      </c>
      <c r="C34" s="3" t="s">
        <v>47</v>
      </c>
      <c r="D34" s="2" t="s">
        <v>102</v>
      </c>
    </row>
    <row r="35" spans="1:4" ht="16.5" x14ac:dyDescent="0.25">
      <c r="A35" s="120"/>
      <c r="B35" s="2" t="s">
        <v>103</v>
      </c>
      <c r="C35" s="3" t="s">
        <v>47</v>
      </c>
      <c r="D35" s="10" t="s">
        <v>102</v>
      </c>
    </row>
    <row r="36" spans="1:4" ht="16.5" x14ac:dyDescent="0.25">
      <c r="A36" s="120"/>
      <c r="B36" s="11" t="s">
        <v>104</v>
      </c>
      <c r="C36" s="12" t="s">
        <v>47</v>
      </c>
      <c r="D36" s="13" t="s">
        <v>105</v>
      </c>
    </row>
    <row r="37" spans="1:4" ht="16.5" x14ac:dyDescent="0.25">
      <c r="A37" s="120"/>
      <c r="B37" s="13" t="s">
        <v>107</v>
      </c>
      <c r="C37" s="12" t="s">
        <v>47</v>
      </c>
      <c r="D37" s="13" t="s">
        <v>108</v>
      </c>
    </row>
    <row r="38" spans="1:4" ht="16.5" x14ac:dyDescent="0.25">
      <c r="A38" s="120"/>
      <c r="B38" s="13" t="s">
        <v>110</v>
      </c>
      <c r="C38" s="3" t="s">
        <v>47</v>
      </c>
      <c r="D38" s="2" t="s">
        <v>96</v>
      </c>
    </row>
    <row r="39" spans="1:4" ht="16.5" x14ac:dyDescent="0.25">
      <c r="A39" s="121"/>
      <c r="B39" s="2" t="s">
        <v>111</v>
      </c>
      <c r="C39" s="3" t="s">
        <v>47</v>
      </c>
      <c r="D39" s="2" t="s">
        <v>112</v>
      </c>
    </row>
    <row r="40" spans="1:4" ht="16.5" x14ac:dyDescent="0.25">
      <c r="A40" s="118" t="s">
        <v>30</v>
      </c>
      <c r="B40" s="2" t="s">
        <v>113</v>
      </c>
      <c r="C40" s="3" t="s">
        <v>60</v>
      </c>
      <c r="D40" s="2" t="s">
        <v>114</v>
      </c>
    </row>
    <row r="41" spans="1:4" ht="16.5" x14ac:dyDescent="0.25">
      <c r="A41" s="118"/>
      <c r="B41" s="14" t="s">
        <v>115</v>
      </c>
      <c r="C41" s="3" t="s">
        <v>60</v>
      </c>
      <c r="D41" s="2" t="s">
        <v>114</v>
      </c>
    </row>
    <row r="42" spans="1:4" ht="16.5" x14ac:dyDescent="0.25">
      <c r="A42" s="15" t="s">
        <v>28</v>
      </c>
      <c r="B42" s="14" t="s">
        <v>106</v>
      </c>
      <c r="C42" s="3" t="s">
        <v>47</v>
      </c>
      <c r="D42" s="2" t="s">
        <v>116</v>
      </c>
    </row>
    <row r="43" spans="1:4" ht="16.5" x14ac:dyDescent="0.25">
      <c r="A43" s="118" t="s">
        <v>117</v>
      </c>
      <c r="B43" s="2" t="s">
        <v>109</v>
      </c>
      <c r="C43" s="3" t="s">
        <v>47</v>
      </c>
      <c r="D43" s="2" t="s">
        <v>118</v>
      </c>
    </row>
    <row r="44" spans="1:4" ht="16.5" x14ac:dyDescent="0.3">
      <c r="A44" s="118"/>
      <c r="B44" s="2" t="s">
        <v>119</v>
      </c>
      <c r="C44" s="16" t="s">
        <v>47</v>
      </c>
      <c r="D44" s="13" t="s">
        <v>120</v>
      </c>
    </row>
    <row r="45" spans="1:4" ht="16.5" x14ac:dyDescent="0.3">
      <c r="A45" s="118"/>
      <c r="B45" s="13" t="s">
        <v>121</v>
      </c>
      <c r="C45" s="16" t="s">
        <v>47</v>
      </c>
      <c r="D45" s="2" t="s">
        <v>118</v>
      </c>
    </row>
  </sheetData>
  <mergeCells count="6">
    <mergeCell ref="A40:A41"/>
    <mergeCell ref="A43:A45"/>
    <mergeCell ref="A2:A9"/>
    <mergeCell ref="A31:A39"/>
    <mergeCell ref="A25:A30"/>
    <mergeCell ref="A10:A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6"/>
  <sheetViews>
    <sheetView zoomScale="85" zoomScaleNormal="85" workbookViewId="0">
      <selection activeCell="B12" sqref="B12"/>
    </sheetView>
  </sheetViews>
  <sheetFormatPr baseColWidth="10" defaultRowHeight="15" x14ac:dyDescent="0.25"/>
  <cols>
    <col min="2" max="2" width="45" customWidth="1"/>
    <col min="3" max="3" width="33.85546875" customWidth="1"/>
    <col min="4" max="4" width="28.85546875" customWidth="1"/>
    <col min="7" max="9" width="15.85546875" customWidth="1"/>
    <col min="10" max="10" width="17.140625" customWidth="1"/>
    <col min="11" max="11" width="16.140625" customWidth="1"/>
    <col min="12" max="12" width="18.42578125" customWidth="1"/>
    <col min="13" max="13" width="47" customWidth="1"/>
    <col min="14" max="14" width="6" customWidth="1"/>
    <col min="15" max="15" width="40.7109375" customWidth="1"/>
    <col min="16" max="16" width="18.85546875" customWidth="1"/>
  </cols>
  <sheetData>
    <row r="1" spans="1:16" ht="15.75" thickBot="1" x14ac:dyDescent="0.3">
      <c r="A1" s="17"/>
      <c r="B1" s="17"/>
      <c r="C1" s="17"/>
      <c r="D1" s="18"/>
      <c r="E1" s="17"/>
      <c r="F1" s="17"/>
      <c r="G1" s="124" t="s">
        <v>126</v>
      </c>
      <c r="H1" s="124"/>
      <c r="I1" s="124"/>
      <c r="J1" s="17"/>
      <c r="K1" s="17"/>
      <c r="L1" s="17"/>
      <c r="M1" s="17"/>
    </row>
    <row r="2" spans="1:16" ht="16.5" thickBot="1" x14ac:dyDescent="0.3">
      <c r="A2" s="17"/>
      <c r="B2" s="19"/>
      <c r="C2" s="156" t="s">
        <v>122</v>
      </c>
      <c r="D2" s="157"/>
      <c r="E2" s="17"/>
      <c r="F2" s="17"/>
      <c r="G2" s="26">
        <v>1</v>
      </c>
      <c r="H2" s="127" t="s">
        <v>307</v>
      </c>
      <c r="I2" s="127"/>
      <c r="J2" s="17"/>
      <c r="K2" s="17"/>
      <c r="L2" s="17"/>
      <c r="M2" s="17"/>
      <c r="P2">
        <v>2</v>
      </c>
    </row>
    <row r="3" spans="1:16" ht="15.75" thickBot="1" x14ac:dyDescent="0.3">
      <c r="A3" s="17"/>
      <c r="B3" s="20" t="s">
        <v>123</v>
      </c>
      <c r="C3" s="20" t="s">
        <v>124</v>
      </c>
      <c r="D3" s="21" t="s">
        <v>125</v>
      </c>
      <c r="E3" s="17"/>
      <c r="F3" s="17"/>
      <c r="G3" s="26">
        <v>2</v>
      </c>
      <c r="H3" s="127" t="s">
        <v>308</v>
      </c>
      <c r="I3" s="127"/>
      <c r="J3" s="63" t="s">
        <v>291</v>
      </c>
      <c r="K3" s="22" t="s">
        <v>294</v>
      </c>
      <c r="L3" s="17"/>
      <c r="M3" s="63" t="s">
        <v>329</v>
      </c>
      <c r="O3" s="22" t="s">
        <v>301</v>
      </c>
      <c r="P3" s="22" t="s">
        <v>297</v>
      </c>
    </row>
    <row r="4" spans="1:16" x14ac:dyDescent="0.25">
      <c r="A4" s="17"/>
      <c r="B4" s="23" t="s">
        <v>127</v>
      </c>
      <c r="C4" s="24" t="s">
        <v>128</v>
      </c>
      <c r="D4" s="25" t="s">
        <v>129</v>
      </c>
      <c r="E4" s="17"/>
      <c r="F4" s="17"/>
      <c r="G4" s="26">
        <v>3</v>
      </c>
      <c r="H4" s="127" t="s">
        <v>309</v>
      </c>
      <c r="I4" s="127"/>
      <c r="J4" s="64" t="s">
        <v>290</v>
      </c>
      <c r="K4" s="26" t="s">
        <v>295</v>
      </c>
      <c r="L4" s="17" t="s">
        <v>322</v>
      </c>
      <c r="M4" s="57" t="s">
        <v>289</v>
      </c>
      <c r="O4" s="61" t="s">
        <v>303</v>
      </c>
      <c r="P4" s="61" t="s">
        <v>298</v>
      </c>
    </row>
    <row r="5" spans="1:16" ht="18.75" customHeight="1" x14ac:dyDescent="0.25">
      <c r="A5" s="17"/>
      <c r="B5" s="27" t="s">
        <v>130</v>
      </c>
      <c r="C5" s="24" t="s">
        <v>131</v>
      </c>
      <c r="D5" s="25" t="s">
        <v>129</v>
      </c>
      <c r="E5" s="17"/>
      <c r="F5" s="17"/>
      <c r="G5" s="26">
        <v>4</v>
      </c>
      <c r="H5" s="127" t="s">
        <v>310</v>
      </c>
      <c r="I5" s="127"/>
      <c r="J5" s="64" t="s">
        <v>292</v>
      </c>
      <c r="K5" s="26" t="s">
        <v>296</v>
      </c>
      <c r="L5" s="17" t="s">
        <v>323</v>
      </c>
      <c r="M5" s="57" t="s">
        <v>330</v>
      </c>
      <c r="O5" s="60" t="s">
        <v>302</v>
      </c>
      <c r="P5" s="60" t="s">
        <v>299</v>
      </c>
    </row>
    <row r="6" spans="1:16" ht="18.75" customHeight="1" x14ac:dyDescent="0.25">
      <c r="A6" s="17"/>
      <c r="B6" s="27" t="s">
        <v>132</v>
      </c>
      <c r="C6" s="24" t="s">
        <v>133</v>
      </c>
      <c r="D6" s="25" t="s">
        <v>129</v>
      </c>
      <c r="E6" s="17"/>
      <c r="F6" s="17"/>
      <c r="G6" s="26">
        <v>5</v>
      </c>
      <c r="H6" s="127" t="s">
        <v>311</v>
      </c>
      <c r="I6" s="127"/>
      <c r="J6" s="64" t="s">
        <v>293</v>
      </c>
      <c r="K6" s="17"/>
      <c r="L6" s="17"/>
      <c r="M6" s="57" t="s">
        <v>332</v>
      </c>
      <c r="O6" s="62" t="s">
        <v>304</v>
      </c>
      <c r="P6" s="62" t="s">
        <v>300</v>
      </c>
    </row>
    <row r="7" spans="1:16" x14ac:dyDescent="0.25">
      <c r="A7" s="17"/>
      <c r="B7" s="27" t="s">
        <v>134</v>
      </c>
      <c r="C7" s="24" t="s">
        <v>135</v>
      </c>
      <c r="D7" s="28" t="s">
        <v>136</v>
      </c>
      <c r="E7" s="17"/>
      <c r="F7" s="17"/>
      <c r="G7" s="124" t="s">
        <v>126</v>
      </c>
      <c r="H7" s="124"/>
      <c r="I7" s="124"/>
      <c r="J7" s="17"/>
      <c r="K7" s="17"/>
      <c r="L7" s="17"/>
      <c r="M7" s="57" t="s">
        <v>333</v>
      </c>
      <c r="O7" s="62" t="s">
        <v>305</v>
      </c>
      <c r="P7" s="62" t="s">
        <v>300</v>
      </c>
    </row>
    <row r="8" spans="1:16" x14ac:dyDescent="0.25">
      <c r="A8" s="17"/>
      <c r="B8" s="29" t="s">
        <v>137</v>
      </c>
      <c r="C8" s="24" t="s">
        <v>138</v>
      </c>
      <c r="D8" s="28" t="s">
        <v>136</v>
      </c>
      <c r="E8" s="17"/>
      <c r="F8" s="17"/>
      <c r="G8" s="26">
        <v>1</v>
      </c>
      <c r="H8" s="127" t="s">
        <v>312</v>
      </c>
      <c r="I8" s="127"/>
      <c r="J8" s="17"/>
      <c r="K8" s="17"/>
      <c r="L8" s="17"/>
      <c r="M8" s="57" t="s">
        <v>334</v>
      </c>
    </row>
    <row r="9" spans="1:16" x14ac:dyDescent="0.25">
      <c r="A9" s="17"/>
      <c r="B9" s="23" t="s">
        <v>139</v>
      </c>
      <c r="C9" s="24" t="s">
        <v>140</v>
      </c>
      <c r="D9" s="30" t="s">
        <v>141</v>
      </c>
      <c r="E9" s="17"/>
      <c r="F9" s="17"/>
      <c r="G9" s="26">
        <v>2</v>
      </c>
      <c r="H9" s="127" t="s">
        <v>313</v>
      </c>
      <c r="I9" s="127"/>
      <c r="J9" s="17"/>
      <c r="K9" s="17"/>
      <c r="L9" s="17"/>
      <c r="M9" s="17"/>
    </row>
    <row r="10" spans="1:16" x14ac:dyDescent="0.25">
      <c r="A10" s="17"/>
      <c r="B10" s="27" t="s">
        <v>142</v>
      </c>
      <c r="C10" s="24" t="s">
        <v>143</v>
      </c>
      <c r="D10" s="31" t="s">
        <v>144</v>
      </c>
      <c r="E10" s="17"/>
      <c r="F10" s="17"/>
      <c r="G10" s="26">
        <v>3</v>
      </c>
      <c r="H10" s="127" t="s">
        <v>314</v>
      </c>
      <c r="I10" s="127"/>
      <c r="J10" s="17"/>
      <c r="K10" s="17"/>
      <c r="L10" s="17"/>
      <c r="M10" s="17"/>
    </row>
    <row r="11" spans="1:16" ht="15" customHeight="1" x14ac:dyDescent="0.25">
      <c r="A11" s="17"/>
      <c r="B11" s="27" t="s">
        <v>145</v>
      </c>
      <c r="C11" s="24" t="s">
        <v>146</v>
      </c>
      <c r="D11" s="25" t="s">
        <v>129</v>
      </c>
      <c r="E11" s="17"/>
      <c r="F11" s="17"/>
      <c r="G11" s="26">
        <v>4</v>
      </c>
      <c r="H11" s="127" t="s">
        <v>315</v>
      </c>
      <c r="I11" s="127"/>
      <c r="J11" s="17"/>
      <c r="K11" s="17"/>
      <c r="L11" s="17"/>
      <c r="M11" s="63" t="s">
        <v>335</v>
      </c>
      <c r="N11" s="125" t="s">
        <v>126</v>
      </c>
      <c r="O11" s="126"/>
    </row>
    <row r="12" spans="1:16" x14ac:dyDescent="0.25">
      <c r="A12" s="17"/>
      <c r="B12" s="27" t="s">
        <v>147</v>
      </c>
      <c r="C12" s="24" t="s">
        <v>148</v>
      </c>
      <c r="D12" s="28" t="s">
        <v>136</v>
      </c>
      <c r="E12" s="17"/>
      <c r="F12" s="17"/>
      <c r="G12" s="26">
        <v>5</v>
      </c>
      <c r="H12" s="127" t="s">
        <v>316</v>
      </c>
      <c r="I12" s="127"/>
      <c r="J12" s="17"/>
      <c r="K12" s="17"/>
      <c r="L12" s="17"/>
      <c r="M12" s="57" t="s">
        <v>336</v>
      </c>
      <c r="N12" s="26">
        <v>1</v>
      </c>
      <c r="O12" s="65" t="s">
        <v>317</v>
      </c>
    </row>
    <row r="13" spans="1:16" ht="15.75" thickBot="1" x14ac:dyDescent="0.3">
      <c r="A13" s="17"/>
      <c r="B13" s="29" t="s">
        <v>149</v>
      </c>
      <c r="C13" s="24" t="s">
        <v>150</v>
      </c>
      <c r="D13" s="28" t="s">
        <v>136</v>
      </c>
      <c r="E13" s="17"/>
      <c r="F13" s="17"/>
      <c r="I13" s="17"/>
      <c r="J13" s="17"/>
      <c r="K13" s="17"/>
      <c r="L13" s="17"/>
      <c r="M13" s="57" t="s">
        <v>337</v>
      </c>
      <c r="N13" s="26">
        <v>2</v>
      </c>
      <c r="O13" s="65" t="s">
        <v>318</v>
      </c>
    </row>
    <row r="14" spans="1:16" ht="19.5" customHeight="1" thickBot="1" x14ac:dyDescent="0.3">
      <c r="A14" s="17"/>
      <c r="B14" s="27" t="s">
        <v>151</v>
      </c>
      <c r="C14" s="24" t="s">
        <v>152</v>
      </c>
      <c r="D14" s="30" t="s">
        <v>141</v>
      </c>
      <c r="E14" s="17"/>
      <c r="F14" s="158" t="s">
        <v>153</v>
      </c>
      <c r="G14" s="161"/>
      <c r="H14" s="163" t="s">
        <v>31</v>
      </c>
      <c r="I14" s="164"/>
      <c r="J14" s="164"/>
      <c r="K14" s="164"/>
      <c r="L14" s="165"/>
      <c r="M14" s="17"/>
      <c r="N14" s="26">
        <v>3</v>
      </c>
      <c r="O14" s="66" t="s">
        <v>319</v>
      </c>
    </row>
    <row r="15" spans="1:16" ht="26.25" thickBot="1" x14ac:dyDescent="0.3">
      <c r="A15" s="17"/>
      <c r="B15" s="27" t="s">
        <v>154</v>
      </c>
      <c r="C15" s="24" t="s">
        <v>155</v>
      </c>
      <c r="D15" s="30" t="s">
        <v>141</v>
      </c>
      <c r="E15" s="17"/>
      <c r="F15" s="159"/>
      <c r="G15" s="162"/>
      <c r="H15" s="32" t="s">
        <v>156</v>
      </c>
      <c r="I15" s="32" t="s">
        <v>157</v>
      </c>
      <c r="J15" s="32" t="s">
        <v>158</v>
      </c>
      <c r="K15" s="32" t="s">
        <v>159</v>
      </c>
      <c r="L15" s="32" t="s">
        <v>160</v>
      </c>
      <c r="M15" s="63" t="s">
        <v>335</v>
      </c>
      <c r="N15" s="26">
        <v>4</v>
      </c>
      <c r="O15" s="65" t="s">
        <v>320</v>
      </c>
    </row>
    <row r="16" spans="1:16" ht="26.25" thickBot="1" x14ac:dyDescent="0.3">
      <c r="A16" s="17"/>
      <c r="B16" s="27" t="s">
        <v>161</v>
      </c>
      <c r="C16" s="24" t="s">
        <v>162</v>
      </c>
      <c r="D16" s="31" t="s">
        <v>144</v>
      </c>
      <c r="E16" s="17"/>
      <c r="F16" s="159"/>
      <c r="G16" s="32" t="s">
        <v>163</v>
      </c>
      <c r="H16" s="33" t="s">
        <v>164</v>
      </c>
      <c r="I16" s="33" t="s">
        <v>164</v>
      </c>
      <c r="J16" s="33" t="s">
        <v>165</v>
      </c>
      <c r="K16" s="34" t="s">
        <v>136</v>
      </c>
      <c r="L16" s="34" t="s">
        <v>136</v>
      </c>
      <c r="M16" s="57" t="s">
        <v>346</v>
      </c>
      <c r="N16" s="26">
        <v>5</v>
      </c>
      <c r="O16" s="65" t="s">
        <v>321</v>
      </c>
    </row>
    <row r="17" spans="1:15" x14ac:dyDescent="0.25">
      <c r="A17" s="17"/>
      <c r="B17" s="27" t="s">
        <v>166</v>
      </c>
      <c r="C17" s="24" t="s">
        <v>167</v>
      </c>
      <c r="D17" s="25" t="s">
        <v>129</v>
      </c>
      <c r="E17" s="17"/>
      <c r="F17" s="159"/>
      <c r="G17" s="152" t="s">
        <v>168</v>
      </c>
      <c r="H17" s="148" t="s">
        <v>141</v>
      </c>
      <c r="I17" s="35" t="s">
        <v>169</v>
      </c>
      <c r="J17" s="150" t="s">
        <v>164</v>
      </c>
      <c r="K17" s="166" t="s">
        <v>136</v>
      </c>
      <c r="L17" s="166" t="s">
        <v>136</v>
      </c>
      <c r="M17" s="57" t="s">
        <v>347</v>
      </c>
      <c r="O17" s="67" t="s">
        <v>342</v>
      </c>
    </row>
    <row r="18" spans="1:15" ht="15.75" thickBot="1" x14ac:dyDescent="0.3">
      <c r="A18" s="17"/>
      <c r="B18" s="29" t="s">
        <v>170</v>
      </c>
      <c r="C18" s="24" t="s">
        <v>171</v>
      </c>
      <c r="D18" s="25" t="s">
        <v>129</v>
      </c>
      <c r="E18" s="17"/>
      <c r="F18" s="159"/>
      <c r="G18" s="153"/>
      <c r="H18" s="149"/>
      <c r="I18" s="36" t="s">
        <v>172</v>
      </c>
      <c r="J18" s="151"/>
      <c r="K18" s="167"/>
      <c r="L18" s="168"/>
      <c r="M18" s="57" t="s">
        <v>340</v>
      </c>
    </row>
    <row r="19" spans="1:15" x14ac:dyDescent="0.25">
      <c r="A19" s="17"/>
      <c r="B19" s="27" t="s">
        <v>173</v>
      </c>
      <c r="C19" s="24" t="s">
        <v>174</v>
      </c>
      <c r="D19" s="37" t="s">
        <v>175</v>
      </c>
      <c r="E19" s="17"/>
      <c r="F19" s="159"/>
      <c r="G19" s="152" t="s">
        <v>176</v>
      </c>
      <c r="H19" s="148" t="s">
        <v>141</v>
      </c>
      <c r="I19" s="148" t="s">
        <v>141</v>
      </c>
      <c r="J19" s="35" t="s">
        <v>169</v>
      </c>
      <c r="K19" s="150" t="s">
        <v>164</v>
      </c>
      <c r="L19" s="150" t="s">
        <v>164</v>
      </c>
      <c r="M19" s="17"/>
    </row>
    <row r="20" spans="1:15" ht="15.75" thickBot="1" x14ac:dyDescent="0.3">
      <c r="A20" s="17"/>
      <c r="B20" s="27" t="s">
        <v>177</v>
      </c>
      <c r="C20" s="24" t="s">
        <v>178</v>
      </c>
      <c r="D20" s="37" t="s">
        <v>175</v>
      </c>
      <c r="E20" s="17"/>
      <c r="F20" s="159"/>
      <c r="G20" s="153"/>
      <c r="H20" s="149"/>
      <c r="I20" s="149"/>
      <c r="J20" s="36" t="s">
        <v>172</v>
      </c>
      <c r="K20" s="151"/>
      <c r="L20" s="151"/>
      <c r="M20" s="17"/>
    </row>
    <row r="21" spans="1:15" x14ac:dyDescent="0.25">
      <c r="A21" s="17"/>
      <c r="B21" s="27" t="s">
        <v>179</v>
      </c>
      <c r="C21" s="24" t="s">
        <v>180</v>
      </c>
      <c r="D21" s="30" t="s">
        <v>141</v>
      </c>
      <c r="E21" s="17"/>
      <c r="F21" s="159"/>
      <c r="G21" s="152" t="s">
        <v>181</v>
      </c>
      <c r="H21" s="154" t="s">
        <v>175</v>
      </c>
      <c r="I21" s="154" t="s">
        <v>175</v>
      </c>
      <c r="J21" s="38" t="s">
        <v>182</v>
      </c>
      <c r="K21" s="35" t="s">
        <v>169</v>
      </c>
      <c r="L21" s="35" t="s">
        <v>169</v>
      </c>
      <c r="M21" s="17"/>
    </row>
    <row r="22" spans="1:15" ht="15.75" thickBot="1" x14ac:dyDescent="0.3">
      <c r="A22" s="17"/>
      <c r="B22" s="27" t="s">
        <v>183</v>
      </c>
      <c r="C22" s="24" t="s">
        <v>184</v>
      </c>
      <c r="D22" s="31" t="s">
        <v>144</v>
      </c>
      <c r="E22" s="17"/>
      <c r="F22" s="159"/>
      <c r="G22" s="153"/>
      <c r="H22" s="155"/>
      <c r="I22" s="155"/>
      <c r="J22" s="39" t="s">
        <v>172</v>
      </c>
      <c r="K22" s="36" t="s">
        <v>172</v>
      </c>
      <c r="L22" s="36" t="s">
        <v>172</v>
      </c>
      <c r="M22" s="17"/>
    </row>
    <row r="23" spans="1:15" x14ac:dyDescent="0.25">
      <c r="A23" s="17"/>
      <c r="B23" s="29" t="s">
        <v>185</v>
      </c>
      <c r="C23" s="24" t="s">
        <v>186</v>
      </c>
      <c r="D23" s="31" t="s">
        <v>144</v>
      </c>
      <c r="E23" s="17"/>
      <c r="F23" s="159"/>
      <c r="G23" s="152" t="s">
        <v>187</v>
      </c>
      <c r="H23" s="154" t="s">
        <v>175</v>
      </c>
      <c r="I23" s="154" t="s">
        <v>175</v>
      </c>
      <c r="J23" s="154" t="s">
        <v>175</v>
      </c>
      <c r="K23" s="148" t="s">
        <v>141</v>
      </c>
      <c r="L23" s="38" t="s">
        <v>182</v>
      </c>
      <c r="M23" s="17"/>
    </row>
    <row r="24" spans="1:15" ht="15.75" thickBot="1" x14ac:dyDescent="0.3">
      <c r="A24" s="17"/>
      <c r="B24" s="27" t="s">
        <v>188</v>
      </c>
      <c r="C24" s="24" t="s">
        <v>189</v>
      </c>
      <c r="D24" s="37" t="s">
        <v>175</v>
      </c>
      <c r="E24" s="17"/>
      <c r="F24" s="160"/>
      <c r="G24" s="153"/>
      <c r="H24" s="155"/>
      <c r="I24" s="155"/>
      <c r="J24" s="155"/>
      <c r="K24" s="149"/>
      <c r="L24" s="39" t="s">
        <v>172</v>
      </c>
      <c r="M24" s="17"/>
    </row>
    <row r="25" spans="1:15" x14ac:dyDescent="0.25">
      <c r="A25" s="17"/>
      <c r="B25" s="27" t="s">
        <v>190</v>
      </c>
      <c r="C25" s="24" t="s">
        <v>191</v>
      </c>
      <c r="D25" s="37" t="s">
        <v>175</v>
      </c>
      <c r="E25" s="17"/>
      <c r="F25" s="17"/>
      <c r="G25" s="18"/>
      <c r="H25" s="17"/>
      <c r="I25" s="17"/>
      <c r="J25" s="17"/>
      <c r="K25" s="17"/>
      <c r="L25" s="17"/>
      <c r="M25" s="17"/>
    </row>
    <row r="26" spans="1:15" x14ac:dyDescent="0.25">
      <c r="A26" s="17"/>
      <c r="B26" s="27" t="s">
        <v>192</v>
      </c>
      <c r="C26" s="24" t="s">
        <v>193</v>
      </c>
      <c r="D26" s="37" t="s">
        <v>175</v>
      </c>
      <c r="E26" s="17"/>
      <c r="F26" s="17"/>
      <c r="G26" s="18"/>
      <c r="H26" s="17"/>
      <c r="I26" s="17"/>
      <c r="J26" s="17"/>
      <c r="K26" s="17"/>
      <c r="L26" s="17"/>
      <c r="M26" s="17"/>
    </row>
    <row r="27" spans="1:15" x14ac:dyDescent="0.25">
      <c r="A27" s="17"/>
      <c r="B27" s="27" t="s">
        <v>194</v>
      </c>
      <c r="C27" s="24" t="s">
        <v>195</v>
      </c>
      <c r="D27" s="30" t="s">
        <v>141</v>
      </c>
      <c r="E27" s="17"/>
      <c r="F27" s="17"/>
      <c r="G27" s="18"/>
      <c r="H27" s="17"/>
      <c r="I27" s="17"/>
      <c r="J27" s="17"/>
      <c r="K27" s="17"/>
      <c r="L27" s="17"/>
      <c r="M27" s="17"/>
    </row>
    <row r="28" spans="1:15" x14ac:dyDescent="0.25">
      <c r="A28" s="17"/>
      <c r="B28" s="29" t="s">
        <v>196</v>
      </c>
      <c r="C28" s="24" t="s">
        <v>197</v>
      </c>
      <c r="D28" s="30" t="s">
        <v>141</v>
      </c>
      <c r="E28" s="17"/>
      <c r="G28" s="18"/>
      <c r="H28" s="17"/>
      <c r="I28" s="17"/>
      <c r="J28" s="17"/>
      <c r="K28" s="17"/>
      <c r="L28" s="17"/>
      <c r="M28" s="17"/>
    </row>
    <row r="29" spans="1:15" x14ac:dyDescent="0.25">
      <c r="A29" s="17"/>
      <c r="B29" s="17"/>
      <c r="C29" s="17"/>
      <c r="D29" s="18"/>
      <c r="E29" s="17"/>
      <c r="G29" s="18"/>
      <c r="H29" s="17"/>
      <c r="I29" s="17"/>
      <c r="J29" s="17"/>
      <c r="K29" s="17"/>
      <c r="L29" s="17"/>
      <c r="M29" s="17"/>
    </row>
    <row r="30" spans="1:15" x14ac:dyDescent="0.25">
      <c r="A30" s="17"/>
      <c r="B30" s="17"/>
      <c r="C30" s="17"/>
      <c r="D30" s="18"/>
      <c r="E30" s="17"/>
      <c r="G30" s="18"/>
      <c r="H30" s="17"/>
      <c r="I30" s="17"/>
      <c r="J30" s="17"/>
      <c r="K30" s="17"/>
      <c r="L30" s="17"/>
      <c r="M30" s="17"/>
    </row>
    <row r="31" spans="1:15" x14ac:dyDescent="0.25">
      <c r="A31" s="17"/>
      <c r="B31" s="17"/>
      <c r="C31" s="17"/>
      <c r="D31" s="18"/>
      <c r="E31" s="17"/>
      <c r="G31" s="18"/>
      <c r="H31" s="17"/>
      <c r="I31" s="17"/>
      <c r="J31" s="17"/>
      <c r="K31" s="17"/>
      <c r="L31" s="17"/>
      <c r="M31" s="17"/>
    </row>
    <row r="32" spans="1:15" x14ac:dyDescent="0.25">
      <c r="A32" s="17"/>
      <c r="B32" s="17"/>
      <c r="C32" s="17"/>
      <c r="D32" s="18"/>
      <c r="E32" s="17"/>
      <c r="G32" s="18"/>
      <c r="H32" s="17"/>
      <c r="I32" s="17"/>
      <c r="J32" s="17"/>
      <c r="K32" s="17"/>
      <c r="L32" s="17"/>
      <c r="M32" s="17"/>
    </row>
    <row r="33" spans="1:13" x14ac:dyDescent="0.25">
      <c r="A33" s="17"/>
      <c r="B33" s="17"/>
      <c r="C33" s="17"/>
      <c r="D33" s="18"/>
      <c r="E33" s="17"/>
      <c r="F33" s="17"/>
      <c r="G33" s="18"/>
      <c r="H33" s="17"/>
      <c r="I33" s="17"/>
      <c r="J33" s="17"/>
      <c r="K33" s="17"/>
      <c r="L33" s="17"/>
      <c r="M33" s="17"/>
    </row>
    <row r="34" spans="1:13" x14ac:dyDescent="0.25">
      <c r="A34" s="17"/>
      <c r="B34" s="17"/>
      <c r="C34" s="17"/>
      <c r="D34" s="18"/>
      <c r="E34" s="17"/>
      <c r="F34" s="17"/>
      <c r="G34" s="18"/>
      <c r="H34" s="17"/>
      <c r="I34" s="17"/>
      <c r="J34" s="17"/>
      <c r="K34" s="17"/>
      <c r="L34" s="17"/>
      <c r="M34" s="17"/>
    </row>
    <row r="35" spans="1:13" x14ac:dyDescent="0.25">
      <c r="A35" s="17"/>
      <c r="B35" s="17"/>
      <c r="C35" s="17"/>
      <c r="D35" s="18"/>
      <c r="E35" s="17"/>
      <c r="F35" s="17"/>
      <c r="G35" s="18"/>
      <c r="H35" s="17"/>
      <c r="I35" s="17"/>
      <c r="J35" s="17"/>
      <c r="K35" s="17"/>
      <c r="L35" s="17"/>
      <c r="M35" s="17"/>
    </row>
    <row r="36" spans="1:13" x14ac:dyDescent="0.25">
      <c r="A36" s="17"/>
      <c r="B36" s="17"/>
      <c r="C36" s="17"/>
      <c r="D36" s="40">
        <v>3</v>
      </c>
      <c r="E36" s="17"/>
      <c r="F36" s="17"/>
      <c r="G36" s="18"/>
      <c r="H36" s="17"/>
      <c r="I36" s="17"/>
      <c r="J36" s="17"/>
      <c r="K36" s="17"/>
      <c r="L36" s="17"/>
      <c r="M36" s="17"/>
    </row>
    <row r="37" spans="1:13" ht="15.75" thickBot="1" x14ac:dyDescent="0.3">
      <c r="A37" s="17"/>
      <c r="B37" s="41"/>
      <c r="C37" s="147" t="s">
        <v>198</v>
      </c>
      <c r="D37" s="147"/>
      <c r="E37" s="17"/>
      <c r="F37" s="17"/>
      <c r="G37" s="18"/>
      <c r="H37" s="17"/>
      <c r="I37" s="17"/>
      <c r="J37" s="17"/>
      <c r="K37" s="17"/>
      <c r="L37" s="17"/>
      <c r="M37" s="17"/>
    </row>
    <row r="38" spans="1:13" ht="16.5" thickBot="1" x14ac:dyDescent="0.3">
      <c r="A38" s="17"/>
      <c r="B38" s="42" t="s">
        <v>199</v>
      </c>
      <c r="C38" s="22" t="s">
        <v>200</v>
      </c>
      <c r="D38" s="22" t="s">
        <v>201</v>
      </c>
      <c r="E38" s="17"/>
      <c r="F38" s="134" t="s">
        <v>202</v>
      </c>
      <c r="G38" s="137"/>
      <c r="H38" s="139" t="s">
        <v>200</v>
      </c>
      <c r="I38" s="140"/>
      <c r="J38" s="140"/>
      <c r="K38" s="140"/>
      <c r="L38" s="141"/>
      <c r="M38" s="17"/>
    </row>
    <row r="39" spans="1:13" ht="16.5" thickBot="1" x14ac:dyDescent="0.3">
      <c r="A39" s="17"/>
      <c r="B39" s="26" t="s">
        <v>203</v>
      </c>
      <c r="C39" s="43" t="s">
        <v>204</v>
      </c>
      <c r="D39" s="44" t="s">
        <v>205</v>
      </c>
      <c r="E39" s="17"/>
      <c r="F39" s="135"/>
      <c r="G39" s="138"/>
      <c r="H39" s="45" t="s">
        <v>206</v>
      </c>
      <c r="I39" s="45" t="s">
        <v>207</v>
      </c>
      <c r="J39" s="45" t="s">
        <v>208</v>
      </c>
      <c r="K39" s="45" t="s">
        <v>209</v>
      </c>
      <c r="L39" s="45" t="s">
        <v>210</v>
      </c>
      <c r="M39" s="17"/>
    </row>
    <row r="40" spans="1:13" ht="15.75" x14ac:dyDescent="0.25">
      <c r="A40" s="17"/>
      <c r="B40" s="26" t="s">
        <v>211</v>
      </c>
      <c r="C40" s="43" t="s">
        <v>212</v>
      </c>
      <c r="D40" s="46" t="s">
        <v>306</v>
      </c>
      <c r="E40" s="17"/>
      <c r="F40" s="135"/>
      <c r="G40" s="47" t="s">
        <v>213</v>
      </c>
      <c r="H40" s="142" t="s">
        <v>214</v>
      </c>
      <c r="I40" s="142" t="s">
        <v>214</v>
      </c>
      <c r="J40" s="132" t="s">
        <v>215</v>
      </c>
      <c r="K40" s="132" t="s">
        <v>215</v>
      </c>
      <c r="L40" s="144" t="s">
        <v>205</v>
      </c>
      <c r="M40" s="17"/>
    </row>
    <row r="41" spans="1:13" ht="16.5" thickBot="1" x14ac:dyDescent="0.3">
      <c r="A41" s="17"/>
      <c r="B41" s="26" t="s">
        <v>216</v>
      </c>
      <c r="C41" s="43" t="s">
        <v>217</v>
      </c>
      <c r="D41" s="46" t="s">
        <v>306</v>
      </c>
      <c r="E41" s="17"/>
      <c r="F41" s="135"/>
      <c r="G41" s="48" t="s">
        <v>214</v>
      </c>
      <c r="H41" s="143"/>
      <c r="I41" s="143"/>
      <c r="J41" s="133"/>
      <c r="K41" s="133"/>
      <c r="L41" s="145"/>
      <c r="M41" s="17"/>
    </row>
    <row r="42" spans="1:13" ht="15.75" x14ac:dyDescent="0.25">
      <c r="A42" s="17"/>
      <c r="B42" s="26" t="s">
        <v>218</v>
      </c>
      <c r="C42" s="43" t="s">
        <v>219</v>
      </c>
      <c r="D42" s="46" t="s">
        <v>306</v>
      </c>
      <c r="E42" s="17"/>
      <c r="F42" s="135"/>
      <c r="G42" s="47" t="s">
        <v>220</v>
      </c>
      <c r="H42" s="142" t="s">
        <v>214</v>
      </c>
      <c r="I42" s="142" t="s">
        <v>214</v>
      </c>
      <c r="J42" s="132" t="s">
        <v>215</v>
      </c>
      <c r="K42" s="144" t="s">
        <v>205</v>
      </c>
      <c r="L42" s="130" t="s">
        <v>172</v>
      </c>
      <c r="M42" s="17"/>
    </row>
    <row r="43" spans="1:13" ht="16.5" thickBot="1" x14ac:dyDescent="0.3">
      <c r="A43" s="17"/>
      <c r="B43" s="26" t="s">
        <v>221</v>
      </c>
      <c r="C43" s="43" t="s">
        <v>222</v>
      </c>
      <c r="D43" s="46" t="s">
        <v>306</v>
      </c>
      <c r="E43" s="17"/>
      <c r="F43" s="135"/>
      <c r="G43" s="48" t="s">
        <v>223</v>
      </c>
      <c r="H43" s="143"/>
      <c r="I43" s="143"/>
      <c r="J43" s="133"/>
      <c r="K43" s="145"/>
      <c r="L43" s="131"/>
      <c r="M43" s="17"/>
    </row>
    <row r="44" spans="1:13" ht="15.75" x14ac:dyDescent="0.25">
      <c r="A44" s="17"/>
      <c r="B44" s="26" t="s">
        <v>224</v>
      </c>
      <c r="C44" s="43" t="s">
        <v>225</v>
      </c>
      <c r="D44" s="49" t="s">
        <v>215</v>
      </c>
      <c r="E44" s="17"/>
      <c r="F44" s="135"/>
      <c r="G44" s="47" t="s">
        <v>169</v>
      </c>
      <c r="H44" s="132" t="s">
        <v>226</v>
      </c>
      <c r="I44" s="132" t="s">
        <v>215</v>
      </c>
      <c r="J44" s="128" t="s">
        <v>205</v>
      </c>
      <c r="K44" s="128" t="s">
        <v>205</v>
      </c>
      <c r="L44" s="130" t="s">
        <v>172</v>
      </c>
      <c r="M44" s="17"/>
    </row>
    <row r="45" spans="1:13" ht="16.5" thickBot="1" x14ac:dyDescent="0.3">
      <c r="A45" s="17"/>
      <c r="B45" s="26" t="s">
        <v>227</v>
      </c>
      <c r="C45" s="43" t="s">
        <v>228</v>
      </c>
      <c r="D45" s="44" t="s">
        <v>205</v>
      </c>
      <c r="E45" s="17"/>
      <c r="F45" s="135"/>
      <c r="G45" s="48" t="s">
        <v>172</v>
      </c>
      <c r="H45" s="146"/>
      <c r="I45" s="133"/>
      <c r="J45" s="129"/>
      <c r="K45" s="129"/>
      <c r="L45" s="131"/>
      <c r="M45" s="17"/>
    </row>
    <row r="46" spans="1:13" ht="15.75" x14ac:dyDescent="0.25">
      <c r="A46" s="17"/>
      <c r="B46" s="26" t="s">
        <v>229</v>
      </c>
      <c r="C46" s="43" t="s">
        <v>230</v>
      </c>
      <c r="D46" s="44" t="s">
        <v>205</v>
      </c>
      <c r="E46" s="17"/>
      <c r="F46" s="135"/>
      <c r="G46" s="47" t="s">
        <v>231</v>
      </c>
      <c r="H46" s="132" t="s">
        <v>215</v>
      </c>
      <c r="I46" s="128" t="s">
        <v>205</v>
      </c>
      <c r="J46" s="128" t="s">
        <v>205</v>
      </c>
      <c r="K46" s="130" t="s">
        <v>172</v>
      </c>
      <c r="L46" s="130" t="s">
        <v>172</v>
      </c>
      <c r="M46" s="17"/>
    </row>
    <row r="47" spans="1:13" ht="16.5" thickBot="1" x14ac:dyDescent="0.3">
      <c r="A47" s="17"/>
      <c r="B47" s="26" t="s">
        <v>232</v>
      </c>
      <c r="C47" s="43" t="s">
        <v>233</v>
      </c>
      <c r="D47" s="46" t="s">
        <v>306</v>
      </c>
      <c r="E47" s="17"/>
      <c r="F47" s="135"/>
      <c r="G47" s="48" t="s">
        <v>172</v>
      </c>
      <c r="H47" s="133"/>
      <c r="I47" s="129"/>
      <c r="J47" s="129"/>
      <c r="K47" s="131"/>
      <c r="L47" s="131"/>
      <c r="M47" s="17"/>
    </row>
    <row r="48" spans="1:13" ht="15.75" x14ac:dyDescent="0.25">
      <c r="A48" s="17"/>
      <c r="B48" s="26" t="s">
        <v>234</v>
      </c>
      <c r="C48" s="43" t="s">
        <v>235</v>
      </c>
      <c r="D48" s="46" t="s">
        <v>306</v>
      </c>
      <c r="E48" s="17"/>
      <c r="F48" s="135"/>
      <c r="G48" s="50" t="s">
        <v>236</v>
      </c>
      <c r="H48" s="128" t="s">
        <v>205</v>
      </c>
      <c r="I48" s="130" t="s">
        <v>172</v>
      </c>
      <c r="J48" s="130" t="s">
        <v>172</v>
      </c>
      <c r="K48" s="130" t="s">
        <v>172</v>
      </c>
      <c r="L48" s="130" t="s">
        <v>172</v>
      </c>
      <c r="M48" s="17"/>
    </row>
    <row r="49" spans="1:13" ht="16.5" thickBot="1" x14ac:dyDescent="0.3">
      <c r="A49" s="17"/>
      <c r="B49" s="26" t="s">
        <v>237</v>
      </c>
      <c r="C49" s="43" t="s">
        <v>238</v>
      </c>
      <c r="D49" s="49" t="s">
        <v>215</v>
      </c>
      <c r="E49" s="17"/>
      <c r="F49" s="136"/>
      <c r="G49" s="51" t="s">
        <v>172</v>
      </c>
      <c r="H49" s="129"/>
      <c r="I49" s="131"/>
      <c r="J49" s="131"/>
      <c r="K49" s="131"/>
      <c r="L49" s="131"/>
      <c r="M49" s="17"/>
    </row>
    <row r="50" spans="1:13" x14ac:dyDescent="0.25">
      <c r="A50" s="17"/>
      <c r="B50" s="26" t="s">
        <v>239</v>
      </c>
      <c r="C50" s="43" t="s">
        <v>240</v>
      </c>
      <c r="D50" s="49" t="s">
        <v>215</v>
      </c>
      <c r="E50" s="17"/>
      <c r="F50" s="17"/>
      <c r="G50" s="18"/>
      <c r="H50" s="17"/>
      <c r="I50" s="17"/>
      <c r="J50" s="17"/>
      <c r="K50" s="17"/>
      <c r="L50" s="17"/>
      <c r="M50" s="17"/>
    </row>
    <row r="51" spans="1:13" x14ac:dyDescent="0.25">
      <c r="A51" s="17"/>
      <c r="B51" s="26" t="s">
        <v>241</v>
      </c>
      <c r="C51" s="43" t="s">
        <v>242</v>
      </c>
      <c r="D51" s="52" t="s">
        <v>205</v>
      </c>
      <c r="E51" s="17"/>
      <c r="F51" s="17"/>
      <c r="G51" s="18"/>
      <c r="H51" s="17"/>
      <c r="I51" s="17"/>
      <c r="J51" s="17"/>
      <c r="K51" s="17"/>
      <c r="L51" s="17"/>
      <c r="M51" s="17"/>
    </row>
    <row r="52" spans="1:13" x14ac:dyDescent="0.25">
      <c r="A52" s="17"/>
      <c r="B52" s="26" t="s">
        <v>243</v>
      </c>
      <c r="C52" s="43" t="s">
        <v>244</v>
      </c>
      <c r="D52" s="52" t="s">
        <v>205</v>
      </c>
      <c r="E52" s="17"/>
      <c r="F52" s="17"/>
      <c r="G52" s="18"/>
      <c r="H52" s="17"/>
      <c r="I52" s="17"/>
      <c r="J52" s="17"/>
      <c r="K52" s="17"/>
      <c r="L52" s="17"/>
      <c r="M52" s="17"/>
    </row>
    <row r="53" spans="1:13" x14ac:dyDescent="0.25">
      <c r="A53" s="17"/>
      <c r="B53" s="26" t="s">
        <v>245</v>
      </c>
      <c r="C53" s="43" t="s">
        <v>246</v>
      </c>
      <c r="D53" s="46" t="s">
        <v>306</v>
      </c>
      <c r="E53" s="17"/>
      <c r="F53" s="17"/>
      <c r="G53" s="18"/>
      <c r="H53" s="17"/>
      <c r="I53" s="17"/>
      <c r="J53" s="17"/>
      <c r="K53" s="17"/>
      <c r="L53" s="17"/>
      <c r="M53" s="17"/>
    </row>
    <row r="54" spans="1:13" x14ac:dyDescent="0.25">
      <c r="A54" s="17"/>
      <c r="B54" s="26" t="s">
        <v>247</v>
      </c>
      <c r="C54" s="43" t="s">
        <v>248</v>
      </c>
      <c r="D54" s="53" t="s">
        <v>214</v>
      </c>
      <c r="E54" s="17"/>
      <c r="F54" s="17"/>
      <c r="G54" s="18"/>
      <c r="H54" s="17"/>
      <c r="I54" s="17"/>
      <c r="J54" s="17"/>
      <c r="K54" s="17"/>
      <c r="L54" s="17"/>
      <c r="M54" s="17"/>
    </row>
    <row r="55" spans="1:13" x14ac:dyDescent="0.25">
      <c r="A55" s="17"/>
      <c r="B55" s="26" t="s">
        <v>249</v>
      </c>
      <c r="C55" s="43" t="s">
        <v>250</v>
      </c>
      <c r="D55" s="53" t="s">
        <v>214</v>
      </c>
      <c r="E55" s="17"/>
      <c r="F55" s="17"/>
      <c r="G55" s="18"/>
      <c r="H55" s="17"/>
      <c r="I55" s="17"/>
      <c r="J55" s="17"/>
      <c r="K55" s="17"/>
      <c r="L55" s="17"/>
      <c r="M55" s="17"/>
    </row>
    <row r="56" spans="1:13" x14ac:dyDescent="0.25">
      <c r="A56" s="17"/>
      <c r="B56" s="26" t="s">
        <v>251</v>
      </c>
      <c r="C56" s="43" t="s">
        <v>252</v>
      </c>
      <c r="D56" s="49" t="s">
        <v>215</v>
      </c>
      <c r="E56" s="17"/>
      <c r="F56" s="17"/>
      <c r="G56" s="18"/>
      <c r="H56" s="17"/>
      <c r="I56" s="17"/>
      <c r="J56" s="17"/>
      <c r="K56" s="17"/>
      <c r="L56" s="17"/>
      <c r="M56" s="17"/>
    </row>
    <row r="57" spans="1:13" x14ac:dyDescent="0.25">
      <c r="A57" s="17"/>
      <c r="B57" s="26" t="s">
        <v>253</v>
      </c>
      <c r="C57" s="43" t="s">
        <v>254</v>
      </c>
      <c r="D57" s="44" t="s">
        <v>205</v>
      </c>
      <c r="E57" s="17"/>
      <c r="F57" s="17"/>
      <c r="G57" s="18"/>
      <c r="H57" s="17"/>
      <c r="I57" s="17"/>
      <c r="J57" s="17"/>
      <c r="K57" s="17"/>
      <c r="L57" s="17"/>
      <c r="M57" s="17"/>
    </row>
    <row r="58" spans="1:13" x14ac:dyDescent="0.25">
      <c r="A58" s="17"/>
      <c r="B58" s="26" t="s">
        <v>255</v>
      </c>
      <c r="C58" s="43" t="s">
        <v>256</v>
      </c>
      <c r="D58" s="46" t="s">
        <v>306</v>
      </c>
      <c r="E58" s="17"/>
      <c r="F58" s="17"/>
      <c r="G58" s="18"/>
      <c r="H58" s="17"/>
      <c r="I58" s="17"/>
      <c r="J58" s="17"/>
      <c r="K58" s="17"/>
      <c r="L58" s="17"/>
      <c r="M58" s="17"/>
    </row>
    <row r="59" spans="1:13" x14ac:dyDescent="0.25">
      <c r="A59" s="17"/>
      <c r="B59" s="26" t="s">
        <v>257</v>
      </c>
      <c r="C59" s="43" t="s">
        <v>258</v>
      </c>
      <c r="D59" s="53" t="s">
        <v>214</v>
      </c>
      <c r="E59" s="17"/>
      <c r="F59" s="17"/>
      <c r="G59" s="18"/>
      <c r="H59" s="17"/>
      <c r="I59" s="17"/>
      <c r="J59" s="17"/>
      <c r="K59" s="17"/>
      <c r="L59" s="17"/>
      <c r="M59" s="17"/>
    </row>
    <row r="60" spans="1:13" ht="30" x14ac:dyDescent="0.25">
      <c r="A60" s="17"/>
      <c r="B60" s="26" t="s">
        <v>259</v>
      </c>
      <c r="C60" s="43" t="s">
        <v>260</v>
      </c>
      <c r="D60" s="53" t="s">
        <v>214</v>
      </c>
      <c r="E60" s="17"/>
      <c r="F60" s="53" t="s">
        <v>214</v>
      </c>
      <c r="G60" s="18"/>
      <c r="H60" s="17"/>
      <c r="I60" s="17"/>
      <c r="J60" s="17"/>
      <c r="K60" s="17"/>
      <c r="L60" s="17"/>
      <c r="M60" s="17"/>
    </row>
    <row r="61" spans="1:13" ht="30" x14ac:dyDescent="0.25">
      <c r="A61" s="17"/>
      <c r="B61" s="26" t="s">
        <v>261</v>
      </c>
      <c r="C61" s="43" t="s">
        <v>262</v>
      </c>
      <c r="D61" s="49" t="s">
        <v>215</v>
      </c>
      <c r="E61" s="17"/>
      <c r="F61" s="49" t="s">
        <v>215</v>
      </c>
      <c r="G61" s="18"/>
      <c r="H61" s="17"/>
      <c r="I61" s="17"/>
      <c r="J61" s="17"/>
      <c r="K61" s="17"/>
      <c r="L61" s="17"/>
      <c r="M61" s="17"/>
    </row>
    <row r="62" spans="1:13" ht="45" x14ac:dyDescent="0.25">
      <c r="A62" s="17"/>
      <c r="B62" s="26" t="s">
        <v>263</v>
      </c>
      <c r="C62" s="43" t="s">
        <v>264</v>
      </c>
      <c r="D62" s="49" t="s">
        <v>215</v>
      </c>
      <c r="E62" s="17"/>
      <c r="F62" s="44" t="s">
        <v>205</v>
      </c>
      <c r="G62" s="18"/>
      <c r="H62" s="17"/>
      <c r="I62" s="17"/>
      <c r="J62" s="17"/>
      <c r="K62" s="17"/>
      <c r="L62" s="17"/>
      <c r="M62" s="17"/>
    </row>
    <row r="63" spans="1:13" x14ac:dyDescent="0.25">
      <c r="A63" s="17"/>
      <c r="B63" s="26" t="s">
        <v>265</v>
      </c>
      <c r="C63" s="43" t="s">
        <v>266</v>
      </c>
      <c r="D63" s="44" t="s">
        <v>205</v>
      </c>
      <c r="E63" s="17"/>
      <c r="F63" s="46" t="s">
        <v>306</v>
      </c>
      <c r="G63" s="18"/>
      <c r="H63" s="17"/>
      <c r="I63" s="17"/>
      <c r="J63" s="17"/>
      <c r="K63" s="17"/>
      <c r="L63" s="17"/>
      <c r="M63" s="17"/>
    </row>
    <row r="64" spans="1:13" x14ac:dyDescent="0.25">
      <c r="A64" s="17"/>
      <c r="B64" s="54"/>
      <c r="C64" s="17"/>
      <c r="D64" s="18"/>
      <c r="E64" s="17"/>
      <c r="F64" s="17"/>
      <c r="G64" s="18"/>
      <c r="H64" s="17"/>
      <c r="I64" s="17"/>
      <c r="J64" s="17"/>
      <c r="K64" s="17"/>
      <c r="L64" s="17"/>
      <c r="M64" s="17"/>
    </row>
    <row r="65" spans="1:13" x14ac:dyDescent="0.25">
      <c r="A65" s="17"/>
      <c r="B65" s="54"/>
      <c r="C65" s="17"/>
      <c r="D65" s="18"/>
      <c r="E65" s="17"/>
      <c r="F65" s="17"/>
      <c r="G65" s="18"/>
      <c r="H65" s="17"/>
      <c r="I65" s="17"/>
      <c r="J65" s="17"/>
      <c r="K65" s="17"/>
      <c r="L65" s="17"/>
      <c r="M65" s="17"/>
    </row>
    <row r="66" spans="1:13" x14ac:dyDescent="0.25">
      <c r="A66" s="17"/>
      <c r="B66" s="17"/>
      <c r="C66" s="17"/>
      <c r="D66" s="18"/>
      <c r="E66" s="17"/>
      <c r="F66" s="17"/>
      <c r="G66" s="18"/>
      <c r="H66" s="17"/>
      <c r="I66" s="17"/>
      <c r="J66" s="17"/>
      <c r="K66" s="17"/>
      <c r="L66" s="17"/>
      <c r="M66" s="17"/>
    </row>
  </sheetData>
  <mergeCells count="64">
    <mergeCell ref="C2:D2"/>
    <mergeCell ref="F14:F24"/>
    <mergeCell ref="G14:G15"/>
    <mergeCell ref="H14:L14"/>
    <mergeCell ref="G17:G18"/>
    <mergeCell ref="H17:H18"/>
    <mergeCell ref="J17:J18"/>
    <mergeCell ref="K17:K18"/>
    <mergeCell ref="L17:L18"/>
    <mergeCell ref="G19:G20"/>
    <mergeCell ref="H8:I8"/>
    <mergeCell ref="H9:I9"/>
    <mergeCell ref="H10:I10"/>
    <mergeCell ref="H4:I4"/>
    <mergeCell ref="H3:I3"/>
    <mergeCell ref="H2:I2"/>
    <mergeCell ref="C37:D37"/>
    <mergeCell ref="H19:H20"/>
    <mergeCell ref="I19:I20"/>
    <mergeCell ref="K19:K20"/>
    <mergeCell ref="L19:L20"/>
    <mergeCell ref="G21:G22"/>
    <mergeCell ref="H21:H22"/>
    <mergeCell ref="I21:I22"/>
    <mergeCell ref="G23:G24"/>
    <mergeCell ref="H23:H24"/>
    <mergeCell ref="I23:I24"/>
    <mergeCell ref="J23:J24"/>
    <mergeCell ref="K23:K24"/>
    <mergeCell ref="F38:F49"/>
    <mergeCell ref="G38:G39"/>
    <mergeCell ref="H38:L38"/>
    <mergeCell ref="H40:H41"/>
    <mergeCell ref="I40:I41"/>
    <mergeCell ref="J40:J41"/>
    <mergeCell ref="K40:K41"/>
    <mergeCell ref="L40:L41"/>
    <mergeCell ref="H42:H43"/>
    <mergeCell ref="I42:I43"/>
    <mergeCell ref="J42:J43"/>
    <mergeCell ref="K42:K43"/>
    <mergeCell ref="L42:L43"/>
    <mergeCell ref="H44:H45"/>
    <mergeCell ref="I44:I45"/>
    <mergeCell ref="J44:J45"/>
    <mergeCell ref="K44:K45"/>
    <mergeCell ref="L44:L45"/>
    <mergeCell ref="H48:H49"/>
    <mergeCell ref="I48:I49"/>
    <mergeCell ref="J48:J49"/>
    <mergeCell ref="K48:K49"/>
    <mergeCell ref="L48:L49"/>
    <mergeCell ref="H46:H47"/>
    <mergeCell ref="I46:I47"/>
    <mergeCell ref="J46:J47"/>
    <mergeCell ref="K46:K47"/>
    <mergeCell ref="L46:L47"/>
    <mergeCell ref="G1:I1"/>
    <mergeCell ref="G7:I7"/>
    <mergeCell ref="N11:O11"/>
    <mergeCell ref="H11:I11"/>
    <mergeCell ref="H12:I12"/>
    <mergeCell ref="H6:I6"/>
    <mergeCell ref="H5:I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6"/>
  <sheetViews>
    <sheetView workbookViewId="0"/>
  </sheetViews>
  <sheetFormatPr baseColWidth="10" defaultRowHeight="15" x14ac:dyDescent="0.25"/>
  <cols>
    <col min="2" max="4" width="11.42578125" style="59"/>
    <col min="5" max="7" width="33.7109375" style="59" customWidth="1"/>
  </cols>
  <sheetData>
    <row r="1" spans="1:8" x14ac:dyDescent="0.25">
      <c r="A1" s="17"/>
      <c r="B1" s="56"/>
      <c r="C1" s="56"/>
      <c r="D1" s="56"/>
      <c r="E1" s="56"/>
      <c r="F1" s="56"/>
      <c r="G1" s="56"/>
      <c r="H1" s="17"/>
    </row>
    <row r="2" spans="1:8" x14ac:dyDescent="0.25">
      <c r="A2" s="17"/>
      <c r="B2" s="56"/>
      <c r="C2" s="56"/>
      <c r="D2" s="56"/>
      <c r="E2" s="56"/>
      <c r="F2" s="56"/>
      <c r="G2" s="56"/>
      <c r="H2" s="17"/>
    </row>
    <row r="3" spans="1:8" x14ac:dyDescent="0.25">
      <c r="A3" s="17"/>
      <c r="B3" s="56"/>
      <c r="C3" s="192" t="s">
        <v>267</v>
      </c>
      <c r="D3" s="192"/>
      <c r="E3" s="192"/>
      <c r="F3" s="192"/>
      <c r="G3" s="192"/>
      <c r="H3" s="17"/>
    </row>
    <row r="4" spans="1:8" x14ac:dyDescent="0.25">
      <c r="A4" s="17"/>
      <c r="B4" s="193" t="s">
        <v>126</v>
      </c>
      <c r="C4" s="57">
        <v>1</v>
      </c>
      <c r="D4" s="55" t="s">
        <v>156</v>
      </c>
      <c r="E4" s="194" t="s">
        <v>268</v>
      </c>
      <c r="F4" s="194"/>
      <c r="G4" s="194"/>
      <c r="H4" s="17"/>
    </row>
    <row r="5" spans="1:8" x14ac:dyDescent="0.25">
      <c r="A5" s="17"/>
      <c r="B5" s="193"/>
      <c r="C5" s="57">
        <v>2</v>
      </c>
      <c r="D5" s="55" t="s">
        <v>157</v>
      </c>
      <c r="E5" s="194" t="s">
        <v>269</v>
      </c>
      <c r="F5" s="194"/>
      <c r="G5" s="194"/>
      <c r="H5" s="17"/>
    </row>
    <row r="6" spans="1:8" x14ac:dyDescent="0.25">
      <c r="A6" s="17"/>
      <c r="B6" s="193"/>
      <c r="C6" s="57">
        <v>3</v>
      </c>
      <c r="D6" s="55" t="s">
        <v>158</v>
      </c>
      <c r="E6" s="194" t="s">
        <v>270</v>
      </c>
      <c r="F6" s="194"/>
      <c r="G6" s="194"/>
      <c r="H6" s="17"/>
    </row>
    <row r="7" spans="1:8" ht="27" x14ac:dyDescent="0.25">
      <c r="A7" s="17"/>
      <c r="B7" s="193"/>
      <c r="C7" s="57">
        <v>4</v>
      </c>
      <c r="D7" s="55" t="s">
        <v>159</v>
      </c>
      <c r="E7" s="194" t="s">
        <v>271</v>
      </c>
      <c r="F7" s="194"/>
      <c r="G7" s="194"/>
      <c r="H7" s="17"/>
    </row>
    <row r="8" spans="1:8" ht="40.5" x14ac:dyDescent="0.25">
      <c r="A8" s="17"/>
      <c r="B8" s="193"/>
      <c r="C8" s="57">
        <v>5</v>
      </c>
      <c r="D8" s="55" t="s">
        <v>160</v>
      </c>
      <c r="E8" s="194" t="s">
        <v>272</v>
      </c>
      <c r="F8" s="194"/>
      <c r="G8" s="194"/>
      <c r="H8" s="17"/>
    </row>
    <row r="9" spans="1:8" x14ac:dyDescent="0.25">
      <c r="A9" s="17"/>
      <c r="B9" s="56"/>
      <c r="C9" s="56"/>
      <c r="D9" s="58"/>
      <c r="E9" s="56"/>
      <c r="F9" s="56"/>
      <c r="G9" s="56"/>
      <c r="H9" s="17"/>
    </row>
    <row r="10" spans="1:8" x14ac:dyDescent="0.25">
      <c r="A10" s="17"/>
      <c r="B10" s="56"/>
      <c r="C10" s="179" t="s">
        <v>273</v>
      </c>
      <c r="D10" s="179"/>
      <c r="E10" s="179"/>
      <c r="F10" s="179"/>
      <c r="G10" s="179"/>
      <c r="H10" s="17"/>
    </row>
    <row r="11" spans="1:8" x14ac:dyDescent="0.25">
      <c r="A11" s="17"/>
      <c r="B11" s="180" t="s">
        <v>126</v>
      </c>
      <c r="C11" s="176">
        <v>5</v>
      </c>
      <c r="D11" s="182" t="s">
        <v>163</v>
      </c>
      <c r="E11" s="174" t="s">
        <v>274</v>
      </c>
      <c r="F11" s="174"/>
      <c r="G11" s="174"/>
      <c r="H11" s="17"/>
    </row>
    <row r="12" spans="1:8" x14ac:dyDescent="0.25">
      <c r="A12" s="17"/>
      <c r="B12" s="181"/>
      <c r="C12" s="176"/>
      <c r="D12" s="182"/>
      <c r="E12" s="174"/>
      <c r="F12" s="174"/>
      <c r="G12" s="174"/>
      <c r="H12" s="17"/>
    </row>
    <row r="13" spans="1:8" x14ac:dyDescent="0.25">
      <c r="A13" s="17"/>
      <c r="B13" s="181"/>
      <c r="C13" s="176"/>
      <c r="D13" s="182"/>
      <c r="E13" s="174"/>
      <c r="F13" s="174"/>
      <c r="G13" s="174"/>
      <c r="H13" s="17"/>
    </row>
    <row r="14" spans="1:8" x14ac:dyDescent="0.25">
      <c r="A14" s="17"/>
      <c r="B14" s="181"/>
      <c r="C14" s="176"/>
      <c r="D14" s="182"/>
      <c r="E14" s="174"/>
      <c r="F14" s="174"/>
      <c r="G14" s="174"/>
      <c r="H14" s="17"/>
    </row>
    <row r="15" spans="1:8" x14ac:dyDescent="0.25">
      <c r="A15" s="17"/>
      <c r="B15" s="181"/>
      <c r="C15" s="176"/>
      <c r="D15" s="182"/>
      <c r="E15" s="174"/>
      <c r="F15" s="174"/>
      <c r="G15" s="174"/>
      <c r="H15" s="17"/>
    </row>
    <row r="16" spans="1:8" x14ac:dyDescent="0.25">
      <c r="A16" s="17"/>
      <c r="B16" s="181"/>
      <c r="C16" s="171">
        <v>4</v>
      </c>
      <c r="D16" s="183" t="s">
        <v>168</v>
      </c>
      <c r="E16" s="186" t="s">
        <v>275</v>
      </c>
      <c r="F16" s="178"/>
      <c r="G16" s="187"/>
      <c r="H16" s="17"/>
    </row>
    <row r="17" spans="1:8" x14ac:dyDescent="0.25">
      <c r="A17" s="17"/>
      <c r="B17" s="181"/>
      <c r="C17" s="172"/>
      <c r="D17" s="184"/>
      <c r="E17" s="188"/>
      <c r="F17" s="169"/>
      <c r="G17" s="189"/>
      <c r="H17" s="17"/>
    </row>
    <row r="18" spans="1:8" x14ac:dyDescent="0.25">
      <c r="A18" s="17"/>
      <c r="B18" s="181"/>
      <c r="C18" s="172"/>
      <c r="D18" s="184"/>
      <c r="E18" s="188"/>
      <c r="F18" s="169"/>
      <c r="G18" s="189"/>
      <c r="H18" s="17"/>
    </row>
    <row r="19" spans="1:8" x14ac:dyDescent="0.25">
      <c r="A19" s="17"/>
      <c r="B19" s="181"/>
      <c r="C19" s="173"/>
      <c r="D19" s="185"/>
      <c r="E19" s="190"/>
      <c r="F19" s="170"/>
      <c r="G19" s="191"/>
      <c r="H19" s="17"/>
    </row>
    <row r="20" spans="1:8" x14ac:dyDescent="0.25">
      <c r="A20" s="17"/>
      <c r="B20" s="181"/>
      <c r="C20" s="182">
        <v>3</v>
      </c>
      <c r="D20" s="182" t="s">
        <v>176</v>
      </c>
      <c r="E20" s="174" t="s">
        <v>276</v>
      </c>
      <c r="F20" s="174"/>
      <c r="G20" s="174"/>
      <c r="H20" s="17"/>
    </row>
    <row r="21" spans="1:8" x14ac:dyDescent="0.25">
      <c r="A21" s="17"/>
      <c r="B21" s="181"/>
      <c r="C21" s="182"/>
      <c r="D21" s="182"/>
      <c r="E21" s="174"/>
      <c r="F21" s="174"/>
      <c r="G21" s="174"/>
      <c r="H21" s="17"/>
    </row>
    <row r="22" spans="1:8" x14ac:dyDescent="0.25">
      <c r="A22" s="17"/>
      <c r="B22" s="181"/>
      <c r="C22" s="182"/>
      <c r="D22" s="182"/>
      <c r="E22" s="174"/>
      <c r="F22" s="174"/>
      <c r="G22" s="174"/>
      <c r="H22" s="17"/>
    </row>
    <row r="23" spans="1:8" x14ac:dyDescent="0.25">
      <c r="A23" s="17"/>
      <c r="B23" s="181"/>
      <c r="C23" s="182"/>
      <c r="D23" s="182"/>
      <c r="E23" s="174"/>
      <c r="F23" s="174"/>
      <c r="G23" s="174"/>
      <c r="H23" s="17"/>
    </row>
    <row r="24" spans="1:8" x14ac:dyDescent="0.25">
      <c r="A24" s="17"/>
      <c r="B24" s="181"/>
      <c r="C24" s="182"/>
      <c r="D24" s="182"/>
      <c r="E24" s="174"/>
      <c r="F24" s="174"/>
      <c r="G24" s="174"/>
      <c r="H24" s="17"/>
    </row>
    <row r="25" spans="1:8" x14ac:dyDescent="0.25">
      <c r="A25" s="17"/>
      <c r="B25" s="181"/>
      <c r="C25" s="182">
        <v>2</v>
      </c>
      <c r="D25" s="182" t="s">
        <v>181</v>
      </c>
      <c r="E25" s="169" t="s">
        <v>277</v>
      </c>
      <c r="F25" s="169"/>
      <c r="G25" s="169"/>
      <c r="H25" s="17"/>
    </row>
    <row r="26" spans="1:8" x14ac:dyDescent="0.25">
      <c r="A26" s="17"/>
      <c r="B26" s="181"/>
      <c r="C26" s="182"/>
      <c r="D26" s="182"/>
      <c r="E26" s="169"/>
      <c r="F26" s="169"/>
      <c r="G26" s="169"/>
      <c r="H26" s="17"/>
    </row>
    <row r="27" spans="1:8" x14ac:dyDescent="0.25">
      <c r="A27" s="17"/>
      <c r="B27" s="181"/>
      <c r="C27" s="182"/>
      <c r="D27" s="182"/>
      <c r="E27" s="169"/>
      <c r="F27" s="169"/>
      <c r="G27" s="169"/>
      <c r="H27" s="17"/>
    </row>
    <row r="28" spans="1:8" x14ac:dyDescent="0.25">
      <c r="A28" s="17"/>
      <c r="B28" s="181"/>
      <c r="C28" s="182"/>
      <c r="D28" s="182"/>
      <c r="E28" s="170"/>
      <c r="F28" s="170"/>
      <c r="G28" s="170"/>
      <c r="H28" s="17"/>
    </row>
    <row r="29" spans="1:8" x14ac:dyDescent="0.25">
      <c r="A29" s="17"/>
      <c r="B29" s="181"/>
      <c r="C29" s="182">
        <v>1</v>
      </c>
      <c r="D29" s="182" t="s">
        <v>187</v>
      </c>
      <c r="E29" s="169" t="s">
        <v>278</v>
      </c>
      <c r="F29" s="169"/>
      <c r="G29" s="169"/>
      <c r="H29" s="17"/>
    </row>
    <row r="30" spans="1:8" x14ac:dyDescent="0.25">
      <c r="A30" s="17"/>
      <c r="B30" s="181"/>
      <c r="C30" s="182"/>
      <c r="D30" s="182"/>
      <c r="E30" s="169"/>
      <c r="F30" s="169"/>
      <c r="G30" s="169"/>
      <c r="H30" s="17"/>
    </row>
    <row r="31" spans="1:8" x14ac:dyDescent="0.25">
      <c r="A31" s="17"/>
      <c r="B31" s="181"/>
      <c r="C31" s="182"/>
      <c r="D31" s="182"/>
      <c r="E31" s="169"/>
      <c r="F31" s="169"/>
      <c r="G31" s="169"/>
      <c r="H31" s="17"/>
    </row>
    <row r="32" spans="1:8" x14ac:dyDescent="0.25">
      <c r="A32" s="17"/>
      <c r="B32" s="181"/>
      <c r="C32" s="182"/>
      <c r="D32" s="182"/>
      <c r="E32" s="170"/>
      <c r="F32" s="170"/>
      <c r="G32" s="170"/>
      <c r="H32" s="17"/>
    </row>
    <row r="33" spans="1:8" x14ac:dyDescent="0.25">
      <c r="A33" s="17"/>
      <c r="B33" s="56"/>
      <c r="C33" s="56"/>
      <c r="D33" s="58"/>
      <c r="E33" s="56"/>
      <c r="F33" s="56"/>
      <c r="G33" s="56"/>
      <c r="H33" s="17"/>
    </row>
    <row r="34" spans="1:8" x14ac:dyDescent="0.25">
      <c r="A34" s="17"/>
      <c r="B34" s="56"/>
      <c r="C34" s="56"/>
      <c r="D34" s="58"/>
      <c r="E34" s="56"/>
      <c r="F34" s="56"/>
      <c r="G34" s="56"/>
      <c r="H34" s="17"/>
    </row>
    <row r="35" spans="1:8" ht="17.25" customHeight="1" x14ac:dyDescent="0.25">
      <c r="A35" s="17"/>
      <c r="B35" s="56"/>
      <c r="C35" s="175" t="s">
        <v>34</v>
      </c>
      <c r="D35" s="175"/>
      <c r="E35" s="175"/>
      <c r="F35" s="175"/>
      <c r="G35" s="175"/>
      <c r="H35" s="17"/>
    </row>
    <row r="36" spans="1:8" x14ac:dyDescent="0.25">
      <c r="A36" s="17"/>
      <c r="B36" s="56">
        <v>1</v>
      </c>
      <c r="C36" s="176" t="s">
        <v>279</v>
      </c>
      <c r="D36" s="177" t="s">
        <v>284</v>
      </c>
      <c r="E36" s="177"/>
      <c r="F36" s="177"/>
      <c r="G36" s="177"/>
      <c r="H36" s="17"/>
    </row>
    <row r="37" spans="1:8" x14ac:dyDescent="0.25">
      <c r="A37" s="17"/>
      <c r="B37" s="56">
        <v>2</v>
      </c>
      <c r="C37" s="176"/>
      <c r="D37" s="177"/>
      <c r="E37" s="177"/>
      <c r="F37" s="177"/>
      <c r="G37" s="177"/>
      <c r="H37" s="17"/>
    </row>
    <row r="38" spans="1:8" x14ac:dyDescent="0.25">
      <c r="A38" s="17"/>
      <c r="B38" s="56">
        <v>3</v>
      </c>
      <c r="C38" s="176"/>
      <c r="D38" s="177"/>
      <c r="E38" s="177"/>
      <c r="F38" s="177"/>
      <c r="G38" s="177"/>
      <c r="H38" s="17"/>
    </row>
    <row r="39" spans="1:8" x14ac:dyDescent="0.25">
      <c r="A39" s="17"/>
      <c r="B39" s="56">
        <v>4</v>
      </c>
      <c r="C39" s="176"/>
      <c r="D39" s="177"/>
      <c r="E39" s="177"/>
      <c r="F39" s="177"/>
      <c r="G39" s="177"/>
      <c r="H39" s="17"/>
    </row>
    <row r="40" spans="1:8" ht="20.25" customHeight="1" x14ac:dyDescent="0.25">
      <c r="A40" s="17"/>
      <c r="B40" s="56">
        <v>5</v>
      </c>
      <c r="C40" s="176"/>
      <c r="D40" s="177"/>
      <c r="E40" s="177"/>
      <c r="F40" s="177"/>
      <c r="G40" s="177"/>
      <c r="H40" s="17"/>
    </row>
    <row r="41" spans="1:8" x14ac:dyDescent="0.25">
      <c r="A41" s="17"/>
      <c r="B41" s="56"/>
      <c r="C41" s="176" t="s">
        <v>280</v>
      </c>
      <c r="D41" s="178" t="s">
        <v>285</v>
      </c>
      <c r="E41" s="178"/>
      <c r="F41" s="178"/>
      <c r="G41" s="178"/>
      <c r="H41" s="17"/>
    </row>
    <row r="42" spans="1:8" x14ac:dyDescent="0.25">
      <c r="A42" s="17"/>
      <c r="B42" s="56"/>
      <c r="C42" s="176"/>
      <c r="D42" s="169"/>
      <c r="E42" s="169"/>
      <c r="F42" s="169"/>
      <c r="G42" s="169"/>
      <c r="H42" s="17"/>
    </row>
    <row r="43" spans="1:8" x14ac:dyDescent="0.25">
      <c r="A43" s="17"/>
      <c r="B43" s="56"/>
      <c r="C43" s="176"/>
      <c r="D43" s="169"/>
      <c r="E43" s="169"/>
      <c r="F43" s="169"/>
      <c r="G43" s="169"/>
      <c r="H43" s="17"/>
    </row>
    <row r="44" spans="1:8" x14ac:dyDescent="0.25">
      <c r="A44" s="17"/>
      <c r="B44" s="56"/>
      <c r="C44" s="176"/>
      <c r="D44" s="169"/>
      <c r="E44" s="169"/>
      <c r="F44" s="169"/>
      <c r="G44" s="169"/>
      <c r="H44" s="17"/>
    </row>
    <row r="45" spans="1:8" x14ac:dyDescent="0.25">
      <c r="A45" s="17"/>
      <c r="B45" s="56"/>
      <c r="C45" s="176"/>
      <c r="D45" s="169"/>
      <c r="E45" s="169"/>
      <c r="F45" s="169"/>
      <c r="G45" s="169"/>
      <c r="H45" s="17"/>
    </row>
    <row r="46" spans="1:8" x14ac:dyDescent="0.25">
      <c r="A46" s="17"/>
      <c r="B46" s="56"/>
      <c r="C46" s="176"/>
      <c r="D46" s="169"/>
      <c r="E46" s="169"/>
      <c r="F46" s="169"/>
      <c r="G46" s="169"/>
      <c r="H46" s="17"/>
    </row>
    <row r="47" spans="1:8" x14ac:dyDescent="0.25">
      <c r="A47" s="17"/>
      <c r="B47" s="56"/>
      <c r="C47" s="176"/>
      <c r="D47" s="169"/>
      <c r="E47" s="169"/>
      <c r="F47" s="169"/>
      <c r="G47" s="169"/>
      <c r="H47" s="17"/>
    </row>
    <row r="48" spans="1:8" x14ac:dyDescent="0.25">
      <c r="A48" s="17"/>
      <c r="B48" s="56"/>
      <c r="C48" s="176"/>
      <c r="D48" s="169"/>
      <c r="E48" s="169"/>
      <c r="F48" s="169"/>
      <c r="G48" s="169"/>
      <c r="H48" s="17"/>
    </row>
    <row r="49" spans="1:8" x14ac:dyDescent="0.25">
      <c r="A49" s="17"/>
      <c r="B49" s="56"/>
      <c r="C49" s="176" t="s">
        <v>281</v>
      </c>
      <c r="D49" s="177" t="s">
        <v>286</v>
      </c>
      <c r="E49" s="177"/>
      <c r="F49" s="177"/>
      <c r="G49" s="177"/>
      <c r="H49" s="17"/>
    </row>
    <row r="50" spans="1:8" x14ac:dyDescent="0.25">
      <c r="A50" s="17"/>
      <c r="B50" s="56"/>
      <c r="C50" s="176"/>
      <c r="D50" s="177"/>
      <c r="E50" s="177"/>
      <c r="F50" s="177"/>
      <c r="G50" s="177"/>
      <c r="H50" s="17"/>
    </row>
    <row r="51" spans="1:8" x14ac:dyDescent="0.25">
      <c r="A51" s="17"/>
      <c r="B51" s="56"/>
      <c r="C51" s="176"/>
      <c r="D51" s="177"/>
      <c r="E51" s="177"/>
      <c r="F51" s="177"/>
      <c r="G51" s="177"/>
      <c r="H51" s="17"/>
    </row>
    <row r="52" spans="1:8" x14ac:dyDescent="0.25">
      <c r="A52" s="17"/>
      <c r="B52" s="56"/>
      <c r="C52" s="176"/>
      <c r="D52" s="177"/>
      <c r="E52" s="177"/>
      <c r="F52" s="177"/>
      <c r="G52" s="177"/>
      <c r="H52" s="17"/>
    </row>
    <row r="53" spans="1:8" x14ac:dyDescent="0.25">
      <c r="A53" s="17"/>
      <c r="B53" s="56"/>
      <c r="C53" s="176"/>
      <c r="D53" s="177"/>
      <c r="E53" s="177"/>
      <c r="F53" s="177"/>
      <c r="G53" s="177"/>
      <c r="H53" s="17"/>
    </row>
    <row r="54" spans="1:8" x14ac:dyDescent="0.25">
      <c r="A54" s="17"/>
      <c r="B54" s="56"/>
      <c r="C54" s="176"/>
      <c r="D54" s="177"/>
      <c r="E54" s="177"/>
      <c r="F54" s="177"/>
      <c r="G54" s="177"/>
      <c r="H54" s="17"/>
    </row>
    <row r="55" spans="1:8" x14ac:dyDescent="0.25">
      <c r="A55" s="17"/>
      <c r="B55" s="56"/>
      <c r="C55" s="176"/>
      <c r="D55" s="177"/>
      <c r="E55" s="177"/>
      <c r="F55" s="177"/>
      <c r="G55" s="177"/>
      <c r="H55" s="17"/>
    </row>
    <row r="56" spans="1:8" x14ac:dyDescent="0.25">
      <c r="A56" s="17"/>
      <c r="B56" s="56"/>
      <c r="C56" s="176"/>
      <c r="D56" s="177"/>
      <c r="E56" s="177"/>
      <c r="F56" s="177"/>
      <c r="G56" s="177"/>
      <c r="H56" s="17"/>
    </row>
    <row r="57" spans="1:8" x14ac:dyDescent="0.25">
      <c r="A57" s="17"/>
      <c r="B57" s="56"/>
      <c r="C57" s="176"/>
      <c r="D57" s="177"/>
      <c r="E57" s="177"/>
      <c r="F57" s="177"/>
      <c r="G57" s="177"/>
      <c r="H57" s="17"/>
    </row>
    <row r="58" spans="1:8" x14ac:dyDescent="0.25">
      <c r="A58" s="17"/>
      <c r="B58" s="56"/>
      <c r="C58" s="176"/>
      <c r="D58" s="177"/>
      <c r="E58" s="177"/>
      <c r="F58" s="177"/>
      <c r="G58" s="177"/>
      <c r="H58" s="17"/>
    </row>
    <row r="59" spans="1:8" x14ac:dyDescent="0.25">
      <c r="A59" s="17"/>
      <c r="B59" s="56"/>
      <c r="C59" s="171" t="s">
        <v>282</v>
      </c>
      <c r="D59" s="174" t="s">
        <v>287</v>
      </c>
      <c r="E59" s="174"/>
      <c r="F59" s="174"/>
      <c r="G59" s="174"/>
      <c r="H59" s="17"/>
    </row>
    <row r="60" spans="1:8" x14ac:dyDescent="0.25">
      <c r="A60" s="17"/>
      <c r="B60" s="56"/>
      <c r="C60" s="172"/>
      <c r="D60" s="174"/>
      <c r="E60" s="174"/>
      <c r="F60" s="174"/>
      <c r="G60" s="174"/>
      <c r="H60" s="17"/>
    </row>
    <row r="61" spans="1:8" x14ac:dyDescent="0.25">
      <c r="A61" s="17"/>
      <c r="B61" s="56"/>
      <c r="C61" s="172"/>
      <c r="D61" s="174"/>
      <c r="E61" s="174"/>
      <c r="F61" s="174"/>
      <c r="G61" s="174"/>
      <c r="H61" s="17"/>
    </row>
    <row r="62" spans="1:8" x14ac:dyDescent="0.25">
      <c r="A62" s="17"/>
      <c r="B62" s="56"/>
      <c r="C62" s="172"/>
      <c r="D62" s="174"/>
      <c r="E62" s="174"/>
      <c r="F62" s="174"/>
      <c r="G62" s="174"/>
      <c r="H62" s="17"/>
    </row>
    <row r="63" spans="1:8" x14ac:dyDescent="0.25">
      <c r="A63" s="17"/>
      <c r="B63" s="56"/>
      <c r="C63" s="172"/>
      <c r="D63" s="174"/>
      <c r="E63" s="174"/>
      <c r="F63" s="174"/>
      <c r="G63" s="174"/>
      <c r="H63" s="17"/>
    </row>
    <row r="64" spans="1:8" x14ac:dyDescent="0.25">
      <c r="A64" s="17"/>
      <c r="B64" s="56"/>
      <c r="C64" s="172"/>
      <c r="D64" s="174"/>
      <c r="E64" s="174"/>
      <c r="F64" s="174"/>
      <c r="G64" s="174"/>
      <c r="H64" s="17"/>
    </row>
    <row r="65" spans="1:8" x14ac:dyDescent="0.25">
      <c r="A65" s="17"/>
      <c r="B65" s="56"/>
      <c r="C65" s="172"/>
      <c r="D65" s="174"/>
      <c r="E65" s="174"/>
      <c r="F65" s="174"/>
      <c r="G65" s="174"/>
      <c r="H65" s="17"/>
    </row>
    <row r="66" spans="1:8" x14ac:dyDescent="0.25">
      <c r="A66" s="17"/>
      <c r="B66" s="56"/>
      <c r="C66" s="173"/>
      <c r="D66" s="174"/>
      <c r="E66" s="174"/>
      <c r="F66" s="174"/>
      <c r="G66" s="174"/>
      <c r="H66" s="17"/>
    </row>
    <row r="67" spans="1:8" x14ac:dyDescent="0.25">
      <c r="A67" s="17"/>
      <c r="B67" s="56"/>
      <c r="C67" s="171" t="s">
        <v>283</v>
      </c>
      <c r="D67" s="174" t="s">
        <v>288</v>
      </c>
      <c r="E67" s="174"/>
      <c r="F67" s="174"/>
      <c r="G67" s="174"/>
      <c r="H67" s="17"/>
    </row>
    <row r="68" spans="1:8" x14ac:dyDescent="0.25">
      <c r="A68" s="17"/>
      <c r="B68" s="56"/>
      <c r="C68" s="172"/>
      <c r="D68" s="174"/>
      <c r="E68" s="174"/>
      <c r="F68" s="174"/>
      <c r="G68" s="174"/>
      <c r="H68" s="17"/>
    </row>
    <row r="69" spans="1:8" x14ac:dyDescent="0.25">
      <c r="A69" s="17"/>
      <c r="B69" s="56"/>
      <c r="C69" s="172"/>
      <c r="D69" s="174"/>
      <c r="E69" s="174"/>
      <c r="F69" s="174"/>
      <c r="G69" s="174"/>
      <c r="H69" s="17"/>
    </row>
    <row r="70" spans="1:8" x14ac:dyDescent="0.25">
      <c r="A70" s="17"/>
      <c r="B70" s="56"/>
      <c r="C70" s="172"/>
      <c r="D70" s="174"/>
      <c r="E70" s="174"/>
      <c r="F70" s="174"/>
      <c r="G70" s="174"/>
      <c r="H70" s="17"/>
    </row>
    <row r="71" spans="1:8" x14ac:dyDescent="0.25">
      <c r="A71" s="17"/>
      <c r="B71" s="56"/>
      <c r="C71" s="172"/>
      <c r="D71" s="174"/>
      <c r="E71" s="174"/>
      <c r="F71" s="174"/>
      <c r="G71" s="174"/>
      <c r="H71" s="17"/>
    </row>
    <row r="72" spans="1:8" x14ac:dyDescent="0.25">
      <c r="A72" s="17"/>
      <c r="B72" s="56"/>
      <c r="C72" s="172"/>
      <c r="D72" s="174"/>
      <c r="E72" s="174"/>
      <c r="F72" s="174"/>
      <c r="G72" s="174"/>
      <c r="H72" s="17"/>
    </row>
    <row r="73" spans="1:8" x14ac:dyDescent="0.25">
      <c r="A73" s="17"/>
      <c r="B73" s="56"/>
      <c r="C73" s="172"/>
      <c r="D73" s="174"/>
      <c r="E73" s="174"/>
      <c r="F73" s="174"/>
      <c r="G73" s="174"/>
      <c r="H73" s="17"/>
    </row>
    <row r="74" spans="1:8" x14ac:dyDescent="0.25">
      <c r="A74" s="17"/>
      <c r="B74" s="56"/>
      <c r="C74" s="173"/>
      <c r="D74" s="174"/>
      <c r="E74" s="174"/>
      <c r="F74" s="174"/>
      <c r="G74" s="174"/>
      <c r="H74" s="17"/>
    </row>
    <row r="75" spans="1:8" x14ac:dyDescent="0.25">
      <c r="A75" s="17"/>
      <c r="B75" s="56"/>
      <c r="C75" s="56"/>
      <c r="D75" s="58"/>
      <c r="E75" s="56"/>
      <c r="F75" s="56"/>
      <c r="G75" s="56"/>
      <c r="H75" s="17"/>
    </row>
    <row r="76" spans="1:8" x14ac:dyDescent="0.25">
      <c r="A76" s="17"/>
      <c r="B76" s="56"/>
      <c r="C76" s="56"/>
      <c r="D76" s="58"/>
      <c r="E76" s="56"/>
      <c r="F76" s="56"/>
      <c r="G76" s="56"/>
      <c r="H76" s="17"/>
    </row>
  </sheetData>
  <mergeCells count="35">
    <mergeCell ref="C3:G3"/>
    <mergeCell ref="B4:B8"/>
    <mergeCell ref="E4:G4"/>
    <mergeCell ref="E5:G5"/>
    <mergeCell ref="E6:G6"/>
    <mergeCell ref="E7:G7"/>
    <mergeCell ref="E8:G8"/>
    <mergeCell ref="C10:G10"/>
    <mergeCell ref="B11:B32"/>
    <mergeCell ref="C11:C15"/>
    <mergeCell ref="D11:D15"/>
    <mergeCell ref="E11:G15"/>
    <mergeCell ref="C16:C19"/>
    <mergeCell ref="D16:D19"/>
    <mergeCell ref="E16:G19"/>
    <mergeCell ref="C20:C24"/>
    <mergeCell ref="D20:D24"/>
    <mergeCell ref="E20:G24"/>
    <mergeCell ref="C25:C28"/>
    <mergeCell ref="D25:D28"/>
    <mergeCell ref="E25:G28"/>
    <mergeCell ref="C29:C32"/>
    <mergeCell ref="D29:D32"/>
    <mergeCell ref="E29:G32"/>
    <mergeCell ref="C59:C66"/>
    <mergeCell ref="D59:G66"/>
    <mergeCell ref="C67:C74"/>
    <mergeCell ref="D67:G74"/>
    <mergeCell ref="C35:G35"/>
    <mergeCell ref="C36:C40"/>
    <mergeCell ref="D36:G40"/>
    <mergeCell ref="C41:C48"/>
    <mergeCell ref="D41:G48"/>
    <mergeCell ref="C49:C58"/>
    <mergeCell ref="D49:G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MATRIZ 2024</vt:lpstr>
      <vt:lpstr>AAeIA</vt:lpstr>
      <vt:lpstr>VALORACIÓN </vt:lpstr>
      <vt:lpstr>ESCALAS </vt:lpstr>
      <vt:lpstr>'MATRIZ 2024'!Títulos_a_imprimir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dc:creator>
  <cp:lastModifiedBy>USUARIO</cp:lastModifiedBy>
  <cp:lastPrinted>2024-07-02T18:38:15Z</cp:lastPrinted>
  <dcterms:created xsi:type="dcterms:W3CDTF">2018-09-10T13:46:01Z</dcterms:created>
  <dcterms:modified xsi:type="dcterms:W3CDTF">2024-07-02T19:15:30Z</dcterms:modified>
</cp:coreProperties>
</file>