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1_ARCHIVOS\VIVIANA SEG AL PÁCIENTE\PROGRAMA SEGURIDAD DEL PACIENTE\2023\INFORMES\7. REPORTES SEGURIDAD DEL PACIENTE\"/>
    </mc:Choice>
  </mc:AlternateContent>
  <bookViews>
    <workbookView xWindow="0" yWindow="0" windowWidth="28800" windowHeight="11835" activeTab="1"/>
  </bookViews>
  <sheets>
    <sheet name="CARGOS" sheetId="1" r:id="rId1"/>
    <sheet name="SERVICIOS"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 l="1"/>
  <c r="E42" i="1"/>
  <c r="E39" i="1" l="1"/>
  <c r="E40" i="1"/>
  <c r="E43" i="1"/>
  <c r="D7" i="1"/>
  <c r="D8" i="1"/>
  <c r="D9" i="1"/>
  <c r="D10" i="1"/>
  <c r="D11" i="1"/>
  <c r="D12" i="1"/>
  <c r="D13" i="1"/>
  <c r="D14" i="1"/>
  <c r="D15" i="1"/>
  <c r="D16" i="1"/>
  <c r="D17" i="1"/>
  <c r="D18" i="1"/>
  <c r="D6" i="1"/>
  <c r="D8" i="2" l="1"/>
  <c r="D9" i="2"/>
  <c r="D10" i="2"/>
  <c r="D11" i="2"/>
  <c r="D12" i="2"/>
  <c r="D13" i="2"/>
  <c r="D14" i="2"/>
  <c r="D15" i="2"/>
  <c r="D16" i="2"/>
  <c r="D17" i="2"/>
  <c r="D18" i="2"/>
  <c r="D19" i="2"/>
  <c r="D20" i="2"/>
  <c r="D21" i="2"/>
  <c r="D22" i="2"/>
  <c r="D23" i="2"/>
  <c r="D24" i="2"/>
  <c r="D25" i="2"/>
  <c r="D26" i="2"/>
  <c r="D27" i="2"/>
  <c r="D7" i="2"/>
  <c r="C28" i="2"/>
  <c r="D28" i="2" l="1"/>
  <c r="C19" i="1"/>
  <c r="D19" i="1" l="1"/>
  <c r="E54" i="2"/>
  <c r="E53" i="2"/>
  <c r="E38" i="1" l="1"/>
  <c r="E57" i="2"/>
  <c r="E50" i="2"/>
  <c r="E51" i="2"/>
  <c r="E52" i="2"/>
  <c r="E49" i="2"/>
  <c r="E55" i="2"/>
  <c r="E56" i="2"/>
  <c r="E35" i="1"/>
  <c r="E29" i="1"/>
  <c r="E31" i="1"/>
  <c r="E32" i="1"/>
  <c r="E33" i="1"/>
  <c r="E30" i="1" l="1"/>
  <c r="E37" i="1"/>
  <c r="E36" i="1"/>
  <c r="E28" i="1"/>
  <c r="E34" i="1"/>
  <c r="E40" i="2"/>
  <c r="E41" i="2"/>
  <c r="E47" i="2"/>
  <c r="E36" i="2"/>
  <c r="E39" i="2"/>
  <c r="E37" i="2"/>
  <c r="E42" i="2"/>
  <c r="E48" i="2"/>
  <c r="E46" i="2"/>
  <c r="E45" i="2"/>
  <c r="E43" i="2"/>
  <c r="E44" i="2"/>
  <c r="E38" i="2"/>
</calcChain>
</file>

<file path=xl/sharedStrings.xml><?xml version="1.0" encoding="utf-8"?>
<sst xmlns="http://schemas.openxmlformats.org/spreadsheetml/2006/main" count="144" uniqueCount="61">
  <si>
    <t>N°</t>
  </si>
  <si>
    <t>REPORTANTE</t>
  </si>
  <si>
    <t>CANTIDAD</t>
  </si>
  <si>
    <t>%</t>
  </si>
  <si>
    <t>Enfermera</t>
  </si>
  <si>
    <t>Aux. Enfermería</t>
  </si>
  <si>
    <t>Anónimo</t>
  </si>
  <si>
    <t>Auditoría</t>
  </si>
  <si>
    <t>Externos</t>
  </si>
  <si>
    <t>Médico</t>
  </si>
  <si>
    <t>Nutricionista</t>
  </si>
  <si>
    <t>Terapéutas</t>
  </si>
  <si>
    <t>Coordinaciones</t>
  </si>
  <si>
    <t>Química farmacéutica</t>
  </si>
  <si>
    <t>Bacteriologa</t>
  </si>
  <si>
    <t>Psicología</t>
  </si>
  <si>
    <t>Tec. Imagenología</t>
  </si>
  <si>
    <t>Instrum. Quirúrgico</t>
  </si>
  <si>
    <t>TOTAL</t>
  </si>
  <si>
    <t>DIFERENCIA</t>
  </si>
  <si>
    <t>COMPARATIVO</t>
  </si>
  <si>
    <t>Disminuye</t>
  </si>
  <si>
    <t>Aumenta</t>
  </si>
  <si>
    <t>Se mantiene</t>
  </si>
  <si>
    <t>OBSERVACIONES</t>
  </si>
  <si>
    <t>Auditoría médica</t>
  </si>
  <si>
    <t>Cirugía general</t>
  </si>
  <si>
    <t>C. Externa</t>
  </si>
  <si>
    <t>Cuidado básico</t>
  </si>
  <si>
    <t>Cuidado intermedio adulto</t>
  </si>
  <si>
    <t>Esp. 4° piso UC</t>
  </si>
  <si>
    <t>Esp. 5° piso</t>
  </si>
  <si>
    <t>Ginecología</t>
  </si>
  <si>
    <t>Hemodiálsis</t>
  </si>
  <si>
    <t>Ayudas diagnósticas</t>
  </si>
  <si>
    <t>Esp. quirúrgicas</t>
  </si>
  <si>
    <t>Laboratorio</t>
  </si>
  <si>
    <t>Medicina interna</t>
  </si>
  <si>
    <t>Oncología</t>
  </si>
  <si>
    <t>Quirófano</t>
  </si>
  <si>
    <t>Sala de partos</t>
  </si>
  <si>
    <t>UCIA</t>
  </si>
  <si>
    <t>UCIN</t>
  </si>
  <si>
    <t>Urgencias</t>
  </si>
  <si>
    <t>Nutrición</t>
  </si>
  <si>
    <t>Aux. Patología</t>
  </si>
  <si>
    <t>Tec. Radioterapia</t>
  </si>
  <si>
    <t>Rehabilitación</t>
  </si>
  <si>
    <t xml:space="preserve">Externos </t>
  </si>
  <si>
    <t>% I TRIM
2023</t>
  </si>
  <si>
    <t>En el periodo abril a junio de 2023, en relación al primer trimestre:
1. Se mantiene la tendencia de reporte en los servicios de quirófano y urgencias, pasando el quirófano a ocupar el primer lugar, con el 53% del total de los reportes realizados.
2. Incrementa el reporte realizado por parte del servicio de urgencias.
3. Incrementa el reporte realizado desde la unidad de cuidado intensivo adulto 
4. Incrementa el reporte realizado por auditoría médica
5. Para este periodo continúa siendo relevante el aporte realizado por las entidades externas, que corresponden a EPS que utilizan el programa prygea para realizar reportes que se identifican mediante concurrencia,  aclarando que los eventos que se reportan por entes externos, si han sido previamente reportados por personal del HUDN son descartados como repetidos y se prioriza el reporte interno.
6. Noe incluye el seguimiento a reportes realizados por parte de laboratorio clínico mediante seguimiento interno al proceso, considerando que se tiene en cuenta los reportantes en prygea para identificar el porcentaje real de incrmento en el reporte en los servicios.</t>
  </si>
  <si>
    <t xml:space="preserve">1. Al comparar los datos del primer y segundo trimestre 2023, se evidencia que en 16 áreas de la institución incrementa el porcentaje de reportes, lo cual corresponde al 73% del total de áreas.
2. En 6 servicios disminuye el porcentaje de reportes, corresponde al 27%.
3. Durante el primer trimestre de 2023 se presenta un incremento importante en quirófano, auditoría médica, especialidades 4° piso UCIA, ginecología, UCIN. </t>
  </si>
  <si>
    <t>% I TRIM 
2023</t>
  </si>
  <si>
    <t>% II TRIM 
2023</t>
  </si>
  <si>
    <t>En el periodo abril a junio de 2023
1. El personal de enfermería (profesional y auxiliar) abarca el 35% de los reportes realizados en la institución, constituyéndose en la principal fuente de reporte en prygea.
2. Se mantiene con un incremento en la tendencia de los reportes que se realizan de manera anónima.
3. La interrelación con el área de auditoría médica continúa siendo importante y aumenta el porcentaje de los reportes en seguridad del paciente.
4. La búsqueda de los eventos en seguridad del paciente identificados por las áreas de vigilancia epidemiológica y programa de cuidado de piel, no se incluye en este reporte considerando que se toma como base los reportes realizado en prygea.
5. Se mantiene la interrelación con aseguradoras, con las cuales se fortalece el uso de prygea para reportes, ante lo cual si se identifica que el reporte se encuentra repetido se anula el realizado por la aseguradora y se deja para revisión el reporte institucional.
Para la vigencia 2023, los reportes realizados mediante oficio por parte de la aseguradora que no se encuentran reportados en prygea, se cargan al programa como reportados por externos.
Es importante aclarar que se realiza revisión previa y si los reportes ya han sido realizados de manera institucional se da prioridad al reporte interno.
6. Desde el primer trimestre de 2023 desde laboratorio se entrega informe de seguimiento a eventos leves e incidentes identificados en su proceso, estos se incluyen en el ranking global e informe presentado al comité de seguridad del paciente; sin embargo no se incluyen en este reporte considerando que se genera el informe con los reportes realizados en prygea.</t>
  </si>
  <si>
    <t>Téc. Radioterapia</t>
  </si>
  <si>
    <t xml:space="preserve">1. Un total de 9 reportantes aumenta la cantidad de reportes para el segundro trimestre de 2023 en comparación con el primer periodo de la vigencia, para un total de 53%, siendo signicatifo el incremento en reportes por parte del personal auxiliar de enfermería, auditoría médica y aumenta el reporte anónimo al sistema.
2. El 35% de los cargos disminuyen la cantidad de reportes lo cual corresponde a 6 de los cargos que realizan reportes, siendo mas significativa la disminución en el reporte por parte del personal profesional en enfermería. </t>
  </si>
  <si>
    <t>REPORTES REALIZADOS EN PRYGEA POR SERVICIOS II TRIMESTRE 2023</t>
  </si>
  <si>
    <t>COMPARATIVO REPORTES REALIZADOS EN PRYGEA POR SERVICIOS I y II TRIM 2023</t>
  </si>
  <si>
    <t>REPORTES REALIZADOS EN PRYGEA II TRIM 2023 POR CARGOS</t>
  </si>
  <si>
    <t>COMPARATIVO REPORTES REALIZADOS EN PRYGEA POR CARGO I y II TRIM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</si>
</sst>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sz val="12"/>
      <color indexed="8"/>
      <name val="Franklin Gothic Medium"/>
      <family val="2"/>
    </font>
    <font>
      <b/>
      <sz val="12"/>
      <color indexed="8"/>
      <name val="Franklin Gothic Medium"/>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7">
    <xf numFmtId="0" fontId="0" fillId="0" borderId="0" xfId="0"/>
    <xf numFmtId="0" fontId="1" fillId="0" borderId="0" xfId="0" applyFont="1" applyFill="1"/>
    <xf numFmtId="0" fontId="2" fillId="0" borderId="1" xfId="0" applyFont="1" applyFill="1" applyBorder="1" applyAlignment="1">
      <alignment horizontal="center" vertical="center" wrapText="1"/>
    </xf>
    <xf numFmtId="0" fontId="1" fillId="0" borderId="1" xfId="0" applyFont="1" applyFill="1" applyBorder="1"/>
    <xf numFmtId="1" fontId="1" fillId="0" borderId="1" xfId="0" applyNumberFormat="1" applyFont="1" applyFill="1" applyBorder="1"/>
    <xf numFmtId="164" fontId="1" fillId="0" borderId="1" xfId="0" applyNumberFormat="1" applyFont="1" applyFill="1" applyBorder="1"/>
    <xf numFmtId="0" fontId="2" fillId="0" borderId="1" xfId="0" applyFont="1" applyFill="1" applyBorder="1"/>
    <xf numFmtId="2" fontId="1" fillId="0" borderId="1" xfId="0" applyNumberFormat="1" applyFont="1" applyFill="1" applyBorder="1"/>
    <xf numFmtId="0" fontId="1" fillId="0" borderId="2" xfId="0" applyFont="1" applyFill="1" applyBorder="1"/>
    <xf numFmtId="0" fontId="1" fillId="0" borderId="3" xfId="0" applyFont="1" applyFill="1" applyBorder="1"/>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0" fontId="2" fillId="0" borderId="1" xfId="0" applyFont="1" applyFill="1" applyBorder="1" applyAlignment="1">
      <alignment vertical="center" wrapText="1"/>
    </xf>
    <xf numFmtId="164" fontId="2" fillId="0" borderId="1" xfId="0" applyNumberFormat="1" applyFont="1" applyFill="1" applyBorder="1" applyAlignment="1">
      <alignment vertical="center" wrapText="1"/>
    </xf>
    <xf numFmtId="0" fontId="1" fillId="0" borderId="0" xfId="0" applyFont="1" applyFill="1" applyAlignment="1">
      <alignment wrapText="1"/>
    </xf>
    <xf numFmtId="164" fontId="2" fillId="0" borderId="1" xfId="0" applyNumberFormat="1" applyFont="1" applyFill="1" applyBorder="1"/>
    <xf numFmtId="0" fontId="1" fillId="0" borderId="1" xfId="0" applyFont="1" applyFill="1" applyBorder="1" applyAlignment="1">
      <alignment horizontal="left" vertical="center" wrapText="1"/>
    </xf>
    <xf numFmtId="0" fontId="1" fillId="0" borderId="1" xfId="0" applyFont="1" applyFill="1"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xf>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xf>
    <xf numFmtId="0" fontId="2" fillId="0"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19050</xdr:rowOff>
    </xdr:from>
    <xdr:to>
      <xdr:col>0</xdr:col>
      <xdr:colOff>691573</xdr:colOff>
      <xdr:row>3</xdr:row>
      <xdr:rowOff>152400</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050"/>
          <a:ext cx="577273" cy="552450"/>
        </a:xfrm>
        <a:prstGeom prst="rect">
          <a:avLst/>
        </a:prstGeom>
        <a:solidFill>
          <a:srgbClr val="000000"/>
        </a:solidFill>
        <a:ln>
          <a:noFill/>
        </a:ln>
        <a:effectLst/>
        <a:extLs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114300</xdr:colOff>
      <xdr:row>23</xdr:row>
      <xdr:rowOff>19050</xdr:rowOff>
    </xdr:from>
    <xdr:to>
      <xdr:col>0</xdr:col>
      <xdr:colOff>691573</xdr:colOff>
      <xdr:row>25</xdr:row>
      <xdr:rowOff>152400</xdr:rowOff>
    </xdr:to>
    <xdr:pic>
      <xdr:nvPicPr>
        <xdr:cNvPr id="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050"/>
          <a:ext cx="577273" cy="552450"/>
        </a:xfrm>
        <a:prstGeom prst="rect">
          <a:avLst/>
        </a:prstGeom>
        <a:solidFill>
          <a:srgbClr val="000000"/>
        </a:solidFill>
        <a:ln>
          <a:noFill/>
        </a:ln>
        <a:effectLst/>
        <a:extLs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xdr:row>
      <xdr:rowOff>133351</xdr:rowOff>
    </xdr:from>
    <xdr:to>
      <xdr:col>0</xdr:col>
      <xdr:colOff>681517</xdr:colOff>
      <xdr:row>4</xdr:row>
      <xdr:rowOff>84345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52451"/>
          <a:ext cx="595792" cy="503444"/>
        </a:xfrm>
        <a:prstGeom prst="rect">
          <a:avLst/>
        </a:prstGeom>
        <a:solidFill>
          <a:srgbClr val="000000"/>
        </a:solidFill>
        <a:ln>
          <a:noFill/>
        </a:ln>
        <a:effectLst/>
        <a:extLs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114300</xdr:colOff>
      <xdr:row>31</xdr:row>
      <xdr:rowOff>19050</xdr:rowOff>
    </xdr:from>
    <xdr:to>
      <xdr:col>0</xdr:col>
      <xdr:colOff>691573</xdr:colOff>
      <xdr:row>33</xdr:row>
      <xdr:rowOff>152400</xdr:rowOff>
    </xdr:to>
    <xdr:pic>
      <xdr:nvPicPr>
        <xdr:cNvPr id="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773900"/>
          <a:ext cx="577273" cy="552450"/>
        </a:xfrm>
        <a:prstGeom prst="rect">
          <a:avLst/>
        </a:prstGeom>
        <a:solidFill>
          <a:srgbClr val="000000"/>
        </a:solidFill>
        <a:ln>
          <a:noFill/>
        </a:ln>
        <a:effectLst/>
        <a:extLs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5"/>
  <sheetViews>
    <sheetView topLeftCell="A22" workbookViewId="0">
      <selection activeCell="J27" sqref="J27"/>
    </sheetView>
  </sheetViews>
  <sheetFormatPr baseColWidth="10" defaultRowHeight="16.5" x14ac:dyDescent="0.3"/>
  <cols>
    <col min="1" max="1" width="11.42578125" style="1"/>
    <col min="2" max="2" width="37.85546875" style="1" customWidth="1"/>
    <col min="3" max="4" width="12.5703125" style="1" bestFit="1" customWidth="1"/>
    <col min="5" max="5" width="17.7109375" style="1" customWidth="1"/>
    <col min="6" max="6" width="20.42578125" style="1" customWidth="1"/>
    <col min="7" max="257" width="11.42578125" style="1"/>
    <col min="258" max="258" width="37.85546875" style="1" customWidth="1"/>
    <col min="259" max="260" width="12.5703125" style="1" bestFit="1" customWidth="1"/>
    <col min="261" max="513" width="11.42578125" style="1"/>
    <col min="514" max="514" width="37.85546875" style="1" customWidth="1"/>
    <col min="515" max="516" width="12.5703125" style="1" bestFit="1" customWidth="1"/>
    <col min="517" max="769" width="11.42578125" style="1"/>
    <col min="770" max="770" width="37.85546875" style="1" customWidth="1"/>
    <col min="771" max="772" width="12.5703125" style="1" bestFit="1" customWidth="1"/>
    <col min="773" max="1025" width="11.42578125" style="1"/>
    <col min="1026" max="1026" width="37.85546875" style="1" customWidth="1"/>
    <col min="1027" max="1028" width="12.5703125" style="1" bestFit="1" customWidth="1"/>
    <col min="1029" max="1281" width="11.42578125" style="1"/>
    <col min="1282" max="1282" width="37.85546875" style="1" customWidth="1"/>
    <col min="1283" max="1284" width="12.5703125" style="1" bestFit="1" customWidth="1"/>
    <col min="1285" max="1537" width="11.42578125" style="1"/>
    <col min="1538" max="1538" width="37.85546875" style="1" customWidth="1"/>
    <col min="1539" max="1540" width="12.5703125" style="1" bestFit="1" customWidth="1"/>
    <col min="1541" max="1793" width="11.42578125" style="1"/>
    <col min="1794" max="1794" width="37.85546875" style="1" customWidth="1"/>
    <col min="1795" max="1796" width="12.5703125" style="1" bestFit="1" customWidth="1"/>
    <col min="1797" max="2049" width="11.42578125" style="1"/>
    <col min="2050" max="2050" width="37.85546875" style="1" customWidth="1"/>
    <col min="2051" max="2052" width="12.5703125" style="1" bestFit="1" customWidth="1"/>
    <col min="2053" max="2305" width="11.42578125" style="1"/>
    <col min="2306" max="2306" width="37.85546875" style="1" customWidth="1"/>
    <col min="2307" max="2308" width="12.5703125" style="1" bestFit="1" customWidth="1"/>
    <col min="2309" max="2561" width="11.42578125" style="1"/>
    <col min="2562" max="2562" width="37.85546875" style="1" customWidth="1"/>
    <col min="2563" max="2564" width="12.5703125" style="1" bestFit="1" customWidth="1"/>
    <col min="2565" max="2817" width="11.42578125" style="1"/>
    <col min="2818" max="2818" width="37.85546875" style="1" customWidth="1"/>
    <col min="2819" max="2820" width="12.5703125" style="1" bestFit="1" customWidth="1"/>
    <col min="2821" max="3073" width="11.42578125" style="1"/>
    <col min="3074" max="3074" width="37.85546875" style="1" customWidth="1"/>
    <col min="3075" max="3076" width="12.5703125" style="1" bestFit="1" customWidth="1"/>
    <col min="3077" max="3329" width="11.42578125" style="1"/>
    <col min="3330" max="3330" width="37.85546875" style="1" customWidth="1"/>
    <col min="3331" max="3332" width="12.5703125" style="1" bestFit="1" customWidth="1"/>
    <col min="3333" max="3585" width="11.42578125" style="1"/>
    <col min="3586" max="3586" width="37.85546875" style="1" customWidth="1"/>
    <col min="3587" max="3588" width="12.5703125" style="1" bestFit="1" customWidth="1"/>
    <col min="3589" max="3841" width="11.42578125" style="1"/>
    <col min="3842" max="3842" width="37.85546875" style="1" customWidth="1"/>
    <col min="3843" max="3844" width="12.5703125" style="1" bestFit="1" customWidth="1"/>
    <col min="3845" max="4097" width="11.42578125" style="1"/>
    <col min="4098" max="4098" width="37.85546875" style="1" customWidth="1"/>
    <col min="4099" max="4100" width="12.5703125" style="1" bestFit="1" customWidth="1"/>
    <col min="4101" max="4353" width="11.42578125" style="1"/>
    <col min="4354" max="4354" width="37.85546875" style="1" customWidth="1"/>
    <col min="4355" max="4356" width="12.5703125" style="1" bestFit="1" customWidth="1"/>
    <col min="4357" max="4609" width="11.42578125" style="1"/>
    <col min="4610" max="4610" width="37.85546875" style="1" customWidth="1"/>
    <col min="4611" max="4612" width="12.5703125" style="1" bestFit="1" customWidth="1"/>
    <col min="4613" max="4865" width="11.42578125" style="1"/>
    <col min="4866" max="4866" width="37.85546875" style="1" customWidth="1"/>
    <col min="4867" max="4868" width="12.5703125" style="1" bestFit="1" customWidth="1"/>
    <col min="4869" max="5121" width="11.42578125" style="1"/>
    <col min="5122" max="5122" width="37.85546875" style="1" customWidth="1"/>
    <col min="5123" max="5124" width="12.5703125" style="1" bestFit="1" customWidth="1"/>
    <col min="5125" max="5377" width="11.42578125" style="1"/>
    <col min="5378" max="5378" width="37.85546875" style="1" customWidth="1"/>
    <col min="5379" max="5380" width="12.5703125" style="1" bestFit="1" customWidth="1"/>
    <col min="5381" max="5633" width="11.42578125" style="1"/>
    <col min="5634" max="5634" width="37.85546875" style="1" customWidth="1"/>
    <col min="5635" max="5636" width="12.5703125" style="1" bestFit="1" customWidth="1"/>
    <col min="5637" max="5889" width="11.42578125" style="1"/>
    <col min="5890" max="5890" width="37.85546875" style="1" customWidth="1"/>
    <col min="5891" max="5892" width="12.5703125" style="1" bestFit="1" customWidth="1"/>
    <col min="5893" max="6145" width="11.42578125" style="1"/>
    <col min="6146" max="6146" width="37.85546875" style="1" customWidth="1"/>
    <col min="6147" max="6148" width="12.5703125" style="1" bestFit="1" customWidth="1"/>
    <col min="6149" max="6401" width="11.42578125" style="1"/>
    <col min="6402" max="6402" width="37.85546875" style="1" customWidth="1"/>
    <col min="6403" max="6404" width="12.5703125" style="1" bestFit="1" customWidth="1"/>
    <col min="6405" max="6657" width="11.42578125" style="1"/>
    <col min="6658" max="6658" width="37.85546875" style="1" customWidth="1"/>
    <col min="6659" max="6660" width="12.5703125" style="1" bestFit="1" customWidth="1"/>
    <col min="6661" max="6913" width="11.42578125" style="1"/>
    <col min="6914" max="6914" width="37.85546875" style="1" customWidth="1"/>
    <col min="6915" max="6916" width="12.5703125" style="1" bestFit="1" customWidth="1"/>
    <col min="6917" max="7169" width="11.42578125" style="1"/>
    <col min="7170" max="7170" width="37.85546875" style="1" customWidth="1"/>
    <col min="7171" max="7172" width="12.5703125" style="1" bestFit="1" customWidth="1"/>
    <col min="7173" max="7425" width="11.42578125" style="1"/>
    <col min="7426" max="7426" width="37.85546875" style="1" customWidth="1"/>
    <col min="7427" max="7428" width="12.5703125" style="1" bestFit="1" customWidth="1"/>
    <col min="7429" max="7681" width="11.42578125" style="1"/>
    <col min="7682" max="7682" width="37.85546875" style="1" customWidth="1"/>
    <col min="7683" max="7684" width="12.5703125" style="1" bestFit="1" customWidth="1"/>
    <col min="7685" max="7937" width="11.42578125" style="1"/>
    <col min="7938" max="7938" width="37.85546875" style="1" customWidth="1"/>
    <col min="7939" max="7940" width="12.5703125" style="1" bestFit="1" customWidth="1"/>
    <col min="7941" max="8193" width="11.42578125" style="1"/>
    <col min="8194" max="8194" width="37.85546875" style="1" customWidth="1"/>
    <col min="8195" max="8196" width="12.5703125" style="1" bestFit="1" customWidth="1"/>
    <col min="8197" max="8449" width="11.42578125" style="1"/>
    <col min="8450" max="8450" width="37.85546875" style="1" customWidth="1"/>
    <col min="8451" max="8452" width="12.5703125" style="1" bestFit="1" customWidth="1"/>
    <col min="8453" max="8705" width="11.42578125" style="1"/>
    <col min="8706" max="8706" width="37.85546875" style="1" customWidth="1"/>
    <col min="8707" max="8708" width="12.5703125" style="1" bestFit="1" customWidth="1"/>
    <col min="8709" max="8961" width="11.42578125" style="1"/>
    <col min="8962" max="8962" width="37.85546875" style="1" customWidth="1"/>
    <col min="8963" max="8964" width="12.5703125" style="1" bestFit="1" customWidth="1"/>
    <col min="8965" max="9217" width="11.42578125" style="1"/>
    <col min="9218" max="9218" width="37.85546875" style="1" customWidth="1"/>
    <col min="9219" max="9220" width="12.5703125" style="1" bestFit="1" customWidth="1"/>
    <col min="9221" max="9473" width="11.42578125" style="1"/>
    <col min="9474" max="9474" width="37.85546875" style="1" customWidth="1"/>
    <col min="9475" max="9476" width="12.5703125" style="1" bestFit="1" customWidth="1"/>
    <col min="9477" max="9729" width="11.42578125" style="1"/>
    <col min="9730" max="9730" width="37.85546875" style="1" customWidth="1"/>
    <col min="9731" max="9732" width="12.5703125" style="1" bestFit="1" customWidth="1"/>
    <col min="9733" max="9985" width="11.42578125" style="1"/>
    <col min="9986" max="9986" width="37.85546875" style="1" customWidth="1"/>
    <col min="9987" max="9988" width="12.5703125" style="1" bestFit="1" customWidth="1"/>
    <col min="9989" max="10241" width="11.42578125" style="1"/>
    <col min="10242" max="10242" width="37.85546875" style="1" customWidth="1"/>
    <col min="10243" max="10244" width="12.5703125" style="1" bestFit="1" customWidth="1"/>
    <col min="10245" max="10497" width="11.42578125" style="1"/>
    <col min="10498" max="10498" width="37.85546875" style="1" customWidth="1"/>
    <col min="10499" max="10500" width="12.5703125" style="1" bestFit="1" customWidth="1"/>
    <col min="10501" max="10753" width="11.42578125" style="1"/>
    <col min="10754" max="10754" width="37.85546875" style="1" customWidth="1"/>
    <col min="10755" max="10756" width="12.5703125" style="1" bestFit="1" customWidth="1"/>
    <col min="10757" max="11009" width="11.42578125" style="1"/>
    <col min="11010" max="11010" width="37.85546875" style="1" customWidth="1"/>
    <col min="11011" max="11012" width="12.5703125" style="1" bestFit="1" customWidth="1"/>
    <col min="11013" max="11265" width="11.42578125" style="1"/>
    <col min="11266" max="11266" width="37.85546875" style="1" customWidth="1"/>
    <col min="11267" max="11268" width="12.5703125" style="1" bestFit="1" customWidth="1"/>
    <col min="11269" max="11521" width="11.42578125" style="1"/>
    <col min="11522" max="11522" width="37.85546875" style="1" customWidth="1"/>
    <col min="11523" max="11524" width="12.5703125" style="1" bestFit="1" customWidth="1"/>
    <col min="11525" max="11777" width="11.42578125" style="1"/>
    <col min="11778" max="11778" width="37.85546875" style="1" customWidth="1"/>
    <col min="11779" max="11780" width="12.5703125" style="1" bestFit="1" customWidth="1"/>
    <col min="11781" max="12033" width="11.42578125" style="1"/>
    <col min="12034" max="12034" width="37.85546875" style="1" customWidth="1"/>
    <col min="12035" max="12036" width="12.5703125" style="1" bestFit="1" customWidth="1"/>
    <col min="12037" max="12289" width="11.42578125" style="1"/>
    <col min="12290" max="12290" width="37.85546875" style="1" customWidth="1"/>
    <col min="12291" max="12292" width="12.5703125" style="1" bestFit="1" customWidth="1"/>
    <col min="12293" max="12545" width="11.42578125" style="1"/>
    <col min="12546" max="12546" width="37.85546875" style="1" customWidth="1"/>
    <col min="12547" max="12548" width="12.5703125" style="1" bestFit="1" customWidth="1"/>
    <col min="12549" max="12801" width="11.42578125" style="1"/>
    <col min="12802" max="12802" width="37.85546875" style="1" customWidth="1"/>
    <col min="12803" max="12804" width="12.5703125" style="1" bestFit="1" customWidth="1"/>
    <col min="12805" max="13057" width="11.42578125" style="1"/>
    <col min="13058" max="13058" width="37.85546875" style="1" customWidth="1"/>
    <col min="13059" max="13060" width="12.5703125" style="1" bestFit="1" customWidth="1"/>
    <col min="13061" max="13313" width="11.42578125" style="1"/>
    <col min="13314" max="13314" width="37.85546875" style="1" customWidth="1"/>
    <col min="13315" max="13316" width="12.5703125" style="1" bestFit="1" customWidth="1"/>
    <col min="13317" max="13569" width="11.42578125" style="1"/>
    <col min="13570" max="13570" width="37.85546875" style="1" customWidth="1"/>
    <col min="13571" max="13572" width="12.5703125" style="1" bestFit="1" customWidth="1"/>
    <col min="13573" max="13825" width="11.42578125" style="1"/>
    <col min="13826" max="13826" width="37.85546875" style="1" customWidth="1"/>
    <col min="13827" max="13828" width="12.5703125" style="1" bestFit="1" customWidth="1"/>
    <col min="13829" max="14081" width="11.42578125" style="1"/>
    <col min="14082" max="14082" width="37.85546875" style="1" customWidth="1"/>
    <col min="14083" max="14084" width="12.5703125" style="1" bestFit="1" customWidth="1"/>
    <col min="14085" max="14337" width="11.42578125" style="1"/>
    <col min="14338" max="14338" width="37.85546875" style="1" customWidth="1"/>
    <col min="14339" max="14340" width="12.5703125" style="1" bestFit="1" customWidth="1"/>
    <col min="14341" max="14593" width="11.42578125" style="1"/>
    <col min="14594" max="14594" width="37.85546875" style="1" customWidth="1"/>
    <col min="14595" max="14596" width="12.5703125" style="1" bestFit="1" customWidth="1"/>
    <col min="14597" max="14849" width="11.42578125" style="1"/>
    <col min="14850" max="14850" width="37.85546875" style="1" customWidth="1"/>
    <col min="14851" max="14852" width="12.5703125" style="1" bestFit="1" customWidth="1"/>
    <col min="14853" max="15105" width="11.42578125" style="1"/>
    <col min="15106" max="15106" width="37.85546875" style="1" customWidth="1"/>
    <col min="15107" max="15108" width="12.5703125" style="1" bestFit="1" customWidth="1"/>
    <col min="15109" max="15361" width="11.42578125" style="1"/>
    <col min="15362" max="15362" width="37.85546875" style="1" customWidth="1"/>
    <col min="15363" max="15364" width="12.5703125" style="1" bestFit="1" customWidth="1"/>
    <col min="15365" max="15617" width="11.42578125" style="1"/>
    <col min="15618" max="15618" width="37.85546875" style="1" customWidth="1"/>
    <col min="15619" max="15620" width="12.5703125" style="1" bestFit="1" customWidth="1"/>
    <col min="15621" max="15873" width="11.42578125" style="1"/>
    <col min="15874" max="15874" width="37.85546875" style="1" customWidth="1"/>
    <col min="15875" max="15876" width="12.5703125" style="1" bestFit="1" customWidth="1"/>
    <col min="15877" max="16129" width="11.42578125" style="1"/>
    <col min="16130" max="16130" width="37.85546875" style="1" customWidth="1"/>
    <col min="16131" max="16132" width="12.5703125" style="1" bestFit="1" customWidth="1"/>
    <col min="16133" max="16384" width="11.42578125" style="1"/>
  </cols>
  <sheetData>
    <row r="2" spans="1:4" ht="16.5" customHeight="1" x14ac:dyDescent="0.3">
      <c r="A2" s="20"/>
      <c r="B2" s="23" t="s">
        <v>59</v>
      </c>
      <c r="C2" s="24"/>
      <c r="D2" s="25"/>
    </row>
    <row r="3" spans="1:4" x14ac:dyDescent="0.3">
      <c r="A3" s="21"/>
      <c r="B3" s="26"/>
      <c r="C3" s="27"/>
      <c r="D3" s="28"/>
    </row>
    <row r="4" spans="1:4" x14ac:dyDescent="0.3">
      <c r="A4" s="22"/>
      <c r="B4" s="29"/>
      <c r="C4" s="30"/>
      <c r="D4" s="31"/>
    </row>
    <row r="5" spans="1:4" x14ac:dyDescent="0.3">
      <c r="A5" s="2" t="s">
        <v>0</v>
      </c>
      <c r="B5" s="2" t="s">
        <v>1</v>
      </c>
      <c r="C5" s="2" t="s">
        <v>2</v>
      </c>
      <c r="D5" s="2" t="s">
        <v>3</v>
      </c>
    </row>
    <row r="6" spans="1:4" x14ac:dyDescent="0.3">
      <c r="A6" s="10">
        <v>1</v>
      </c>
      <c r="B6" s="10" t="s">
        <v>4</v>
      </c>
      <c r="C6" s="10">
        <v>228</v>
      </c>
      <c r="D6" s="11">
        <f>(C6*100)/730</f>
        <v>31.232876712328768</v>
      </c>
    </row>
    <row r="7" spans="1:4" x14ac:dyDescent="0.3">
      <c r="A7" s="10">
        <v>2</v>
      </c>
      <c r="B7" s="10" t="s">
        <v>5</v>
      </c>
      <c r="C7" s="10">
        <v>208</v>
      </c>
      <c r="D7" s="11">
        <f t="shared" ref="D7:D18" si="0">(C7*100)/730</f>
        <v>28.493150684931507</v>
      </c>
    </row>
    <row r="8" spans="1:4" x14ac:dyDescent="0.3">
      <c r="A8" s="10">
        <v>3</v>
      </c>
      <c r="B8" s="10" t="s">
        <v>6</v>
      </c>
      <c r="C8" s="10">
        <v>179</v>
      </c>
      <c r="D8" s="11">
        <f t="shared" si="0"/>
        <v>24.520547945205479</v>
      </c>
    </row>
    <row r="9" spans="1:4" x14ac:dyDescent="0.3">
      <c r="A9" s="10">
        <v>4</v>
      </c>
      <c r="B9" s="10" t="s">
        <v>7</v>
      </c>
      <c r="C9" s="10">
        <v>51</v>
      </c>
      <c r="D9" s="11">
        <f t="shared" si="0"/>
        <v>6.9863013698630141</v>
      </c>
    </row>
    <row r="10" spans="1:4" x14ac:dyDescent="0.3">
      <c r="A10" s="10">
        <v>5</v>
      </c>
      <c r="B10" s="10" t="s">
        <v>8</v>
      </c>
      <c r="C10" s="10">
        <v>32</v>
      </c>
      <c r="D10" s="11">
        <f t="shared" si="0"/>
        <v>4.3835616438356162</v>
      </c>
    </row>
    <row r="11" spans="1:4" x14ac:dyDescent="0.3">
      <c r="A11" s="10">
        <v>6</v>
      </c>
      <c r="B11" s="10" t="s">
        <v>9</v>
      </c>
      <c r="C11" s="10">
        <v>9</v>
      </c>
      <c r="D11" s="11">
        <f t="shared" si="0"/>
        <v>1.2328767123287672</v>
      </c>
    </row>
    <row r="12" spans="1:4" x14ac:dyDescent="0.3">
      <c r="A12" s="10">
        <v>7</v>
      </c>
      <c r="B12" s="10" t="s">
        <v>11</v>
      </c>
      <c r="C12" s="10">
        <v>6</v>
      </c>
      <c r="D12" s="11">
        <f t="shared" si="0"/>
        <v>0.82191780821917804</v>
      </c>
    </row>
    <row r="13" spans="1:4" x14ac:dyDescent="0.3">
      <c r="A13" s="10">
        <v>8</v>
      </c>
      <c r="B13" s="10" t="s">
        <v>16</v>
      </c>
      <c r="C13" s="10">
        <v>6</v>
      </c>
      <c r="D13" s="11">
        <f t="shared" si="0"/>
        <v>0.82191780821917804</v>
      </c>
    </row>
    <row r="14" spans="1:4" x14ac:dyDescent="0.3">
      <c r="A14" s="10">
        <v>9</v>
      </c>
      <c r="B14" s="10" t="s">
        <v>12</v>
      </c>
      <c r="C14" s="10">
        <v>5</v>
      </c>
      <c r="D14" s="11">
        <f t="shared" si="0"/>
        <v>0.68493150684931503</v>
      </c>
    </row>
    <row r="15" spans="1:4" x14ac:dyDescent="0.3">
      <c r="A15" s="10">
        <v>10</v>
      </c>
      <c r="B15" s="10" t="s">
        <v>10</v>
      </c>
      <c r="C15" s="10">
        <v>3</v>
      </c>
      <c r="D15" s="11">
        <f t="shared" si="0"/>
        <v>0.41095890410958902</v>
      </c>
    </row>
    <row r="16" spans="1:4" x14ac:dyDescent="0.3">
      <c r="A16" s="10">
        <v>11</v>
      </c>
      <c r="B16" s="10" t="s">
        <v>46</v>
      </c>
      <c r="C16" s="10">
        <v>1</v>
      </c>
      <c r="D16" s="11">
        <f t="shared" si="0"/>
        <v>0.13698630136986301</v>
      </c>
    </row>
    <row r="17" spans="1:6" x14ac:dyDescent="0.3">
      <c r="A17" s="10">
        <v>12</v>
      </c>
      <c r="B17" s="10" t="s">
        <v>45</v>
      </c>
      <c r="C17" s="10">
        <v>1</v>
      </c>
      <c r="D17" s="11">
        <f t="shared" si="0"/>
        <v>0.13698630136986301</v>
      </c>
    </row>
    <row r="18" spans="1:6" x14ac:dyDescent="0.3">
      <c r="A18" s="10">
        <v>13</v>
      </c>
      <c r="B18" s="10" t="s">
        <v>17</v>
      </c>
      <c r="C18" s="10">
        <v>1</v>
      </c>
      <c r="D18" s="11">
        <f t="shared" si="0"/>
        <v>0.13698630136986301</v>
      </c>
    </row>
    <row r="19" spans="1:6" x14ac:dyDescent="0.3">
      <c r="A19" s="18" t="s">
        <v>18</v>
      </c>
      <c r="B19" s="18"/>
      <c r="C19" s="12">
        <f>SUM(C6:C18)</f>
        <v>730</v>
      </c>
      <c r="D19" s="13">
        <f>SUM(D6:D18)</f>
        <v>99.999999999999986</v>
      </c>
    </row>
    <row r="20" spans="1:6" x14ac:dyDescent="0.3">
      <c r="A20" s="19" t="s">
        <v>24</v>
      </c>
      <c r="B20" s="19"/>
      <c r="C20" s="19"/>
      <c r="D20" s="19"/>
    </row>
    <row r="21" spans="1:6" ht="409.5" customHeight="1" x14ac:dyDescent="0.3">
      <c r="A21" s="32" t="s">
        <v>54</v>
      </c>
      <c r="B21" s="32"/>
      <c r="C21" s="32"/>
      <c r="D21" s="32"/>
    </row>
    <row r="22" spans="1:6" ht="56.25" customHeight="1" x14ac:dyDescent="0.3">
      <c r="A22" s="33"/>
      <c r="B22" s="33"/>
      <c r="C22" s="33"/>
      <c r="D22" s="33"/>
    </row>
    <row r="24" spans="1:6" ht="16.5" customHeight="1" x14ac:dyDescent="0.3">
      <c r="A24" s="17"/>
      <c r="B24" s="18" t="s">
        <v>60</v>
      </c>
      <c r="C24" s="18"/>
      <c r="D24" s="18"/>
      <c r="E24" s="18"/>
      <c r="F24" s="18"/>
    </row>
    <row r="25" spans="1:6" x14ac:dyDescent="0.3">
      <c r="A25" s="17"/>
      <c r="B25" s="18"/>
      <c r="C25" s="18"/>
      <c r="D25" s="18"/>
      <c r="E25" s="18"/>
      <c r="F25" s="18"/>
    </row>
    <row r="26" spans="1:6" x14ac:dyDescent="0.3">
      <c r="A26" s="17"/>
      <c r="B26" s="18"/>
      <c r="C26" s="18"/>
      <c r="D26" s="18"/>
      <c r="E26" s="18"/>
      <c r="F26" s="18"/>
    </row>
    <row r="27" spans="1:6" ht="33" x14ac:dyDescent="0.3">
      <c r="A27" s="2" t="s">
        <v>0</v>
      </c>
      <c r="B27" s="2" t="s">
        <v>1</v>
      </c>
      <c r="C27" s="2" t="s">
        <v>52</v>
      </c>
      <c r="D27" s="2" t="s">
        <v>53</v>
      </c>
      <c r="E27" s="2" t="s">
        <v>19</v>
      </c>
      <c r="F27" s="2" t="s">
        <v>20</v>
      </c>
    </row>
    <row r="28" spans="1:6" x14ac:dyDescent="0.3">
      <c r="A28" s="3">
        <v>1</v>
      </c>
      <c r="B28" s="3" t="s">
        <v>4</v>
      </c>
      <c r="C28" s="5">
        <v>33.715925394548066</v>
      </c>
      <c r="D28" s="5">
        <v>31.2</v>
      </c>
      <c r="E28" s="5">
        <f>D28-C28</f>
        <v>-2.5159253945480664</v>
      </c>
      <c r="F28" s="4" t="s">
        <v>21</v>
      </c>
    </row>
    <row r="29" spans="1:6" x14ac:dyDescent="0.3">
      <c r="A29" s="3">
        <v>2</v>
      </c>
      <c r="B29" s="3" t="s">
        <v>5</v>
      </c>
      <c r="C29" s="5">
        <v>26.398852223816355</v>
      </c>
      <c r="D29" s="5">
        <v>28.5</v>
      </c>
      <c r="E29" s="5">
        <f t="shared" ref="E29:E35" si="1">D29-C29</f>
        <v>2.1011477761836446</v>
      </c>
      <c r="F29" s="4" t="s">
        <v>22</v>
      </c>
    </row>
    <row r="30" spans="1:6" x14ac:dyDescent="0.3">
      <c r="A30" s="3">
        <v>3</v>
      </c>
      <c r="B30" s="3" t="s">
        <v>6</v>
      </c>
      <c r="C30" s="5">
        <v>19.942611190817789</v>
      </c>
      <c r="D30" s="5">
        <v>24.5</v>
      </c>
      <c r="E30" s="5">
        <f t="shared" si="1"/>
        <v>4.5573888091822106</v>
      </c>
      <c r="F30" s="4" t="s">
        <v>22</v>
      </c>
    </row>
    <row r="31" spans="1:6" x14ac:dyDescent="0.3">
      <c r="A31" s="3">
        <v>5</v>
      </c>
      <c r="B31" s="3" t="s">
        <v>7</v>
      </c>
      <c r="C31" s="5">
        <v>5.7388809182209473</v>
      </c>
      <c r="D31" s="5">
        <v>7</v>
      </c>
      <c r="E31" s="5">
        <f t="shared" si="1"/>
        <v>1.2611190817790527</v>
      </c>
      <c r="F31" s="4" t="s">
        <v>22</v>
      </c>
    </row>
    <row r="32" spans="1:6" x14ac:dyDescent="0.3">
      <c r="A32" s="3">
        <v>6</v>
      </c>
      <c r="B32" s="3" t="s">
        <v>8</v>
      </c>
      <c r="C32" s="5">
        <v>2.8694404591104736</v>
      </c>
      <c r="D32" s="5">
        <v>4.4000000000000004</v>
      </c>
      <c r="E32" s="5">
        <f t="shared" si="1"/>
        <v>1.5305595408895267</v>
      </c>
      <c r="F32" s="4" t="s">
        <v>22</v>
      </c>
    </row>
    <row r="33" spans="1:6" x14ac:dyDescent="0.3">
      <c r="A33" s="3">
        <v>7</v>
      </c>
      <c r="B33" s="3" t="s">
        <v>10</v>
      </c>
      <c r="C33" s="5">
        <v>1.5781922525107603</v>
      </c>
      <c r="D33" s="5">
        <v>0.4</v>
      </c>
      <c r="E33" s="5">
        <f t="shared" si="1"/>
        <v>-1.1781922525107604</v>
      </c>
      <c r="F33" s="4" t="s">
        <v>21</v>
      </c>
    </row>
    <row r="34" spans="1:6" x14ac:dyDescent="0.3">
      <c r="A34" s="3">
        <v>8</v>
      </c>
      <c r="B34" s="3" t="s">
        <v>9</v>
      </c>
      <c r="C34" s="5">
        <v>1.2912482065997131</v>
      </c>
      <c r="D34" s="5">
        <v>1.2</v>
      </c>
      <c r="E34" s="5">
        <f t="shared" si="1"/>
        <v>-9.1248206599713111E-2</v>
      </c>
      <c r="F34" s="4" t="s">
        <v>21</v>
      </c>
    </row>
    <row r="35" spans="1:6" x14ac:dyDescent="0.3">
      <c r="A35" s="3">
        <v>9</v>
      </c>
      <c r="B35" s="3" t="s">
        <v>11</v>
      </c>
      <c r="C35" s="5">
        <v>0.43041606886657102</v>
      </c>
      <c r="D35" s="5">
        <v>0.8</v>
      </c>
      <c r="E35" s="5">
        <f t="shared" si="1"/>
        <v>0.36958393113342902</v>
      </c>
      <c r="F35" s="5" t="s">
        <v>22</v>
      </c>
    </row>
    <row r="36" spans="1:6" x14ac:dyDescent="0.3">
      <c r="A36" s="3">
        <v>10</v>
      </c>
      <c r="B36" s="3" t="s">
        <v>12</v>
      </c>
      <c r="C36" s="5">
        <v>0.43041606886657102</v>
      </c>
      <c r="D36" s="5">
        <v>0.7</v>
      </c>
      <c r="E36" s="5">
        <f t="shared" ref="E36:E43" si="2">D36-C36</f>
        <v>0.26958393113342893</v>
      </c>
      <c r="F36" s="5" t="s">
        <v>22</v>
      </c>
    </row>
    <row r="37" spans="1:6" x14ac:dyDescent="0.3">
      <c r="A37" s="3">
        <v>11</v>
      </c>
      <c r="B37" s="3" t="s">
        <v>15</v>
      </c>
      <c r="C37" s="5">
        <v>0.28694404591104733</v>
      </c>
      <c r="D37" s="5">
        <v>0</v>
      </c>
      <c r="E37" s="5">
        <f t="shared" si="2"/>
        <v>-0.28694404591104733</v>
      </c>
      <c r="F37" s="5" t="s">
        <v>21</v>
      </c>
    </row>
    <row r="38" spans="1:6" x14ac:dyDescent="0.3">
      <c r="A38" s="3">
        <v>12</v>
      </c>
      <c r="B38" s="3" t="s">
        <v>16</v>
      </c>
      <c r="C38" s="5">
        <v>0.28694404591104733</v>
      </c>
      <c r="D38" s="5">
        <v>0.8</v>
      </c>
      <c r="E38" s="5">
        <f t="shared" si="2"/>
        <v>0.51305595408895277</v>
      </c>
      <c r="F38" s="5" t="s">
        <v>22</v>
      </c>
    </row>
    <row r="39" spans="1:6" x14ac:dyDescent="0.3">
      <c r="A39" s="3">
        <v>13</v>
      </c>
      <c r="B39" s="3" t="s">
        <v>13</v>
      </c>
      <c r="C39" s="5">
        <v>0.14347202295552366</v>
      </c>
      <c r="D39" s="5">
        <v>0</v>
      </c>
      <c r="E39" s="5">
        <f t="shared" si="2"/>
        <v>-0.14347202295552366</v>
      </c>
      <c r="F39" s="5" t="s">
        <v>21</v>
      </c>
    </row>
    <row r="40" spans="1:6" x14ac:dyDescent="0.3">
      <c r="A40" s="3">
        <v>14</v>
      </c>
      <c r="B40" s="3" t="s">
        <v>14</v>
      </c>
      <c r="C40" s="5">
        <v>0.14347202295552366</v>
      </c>
      <c r="D40" s="5">
        <v>0</v>
      </c>
      <c r="E40" s="5">
        <f t="shared" si="2"/>
        <v>-0.14347202295552366</v>
      </c>
      <c r="F40" s="5" t="s">
        <v>21</v>
      </c>
    </row>
    <row r="41" spans="1:6" x14ac:dyDescent="0.3">
      <c r="A41" s="3">
        <v>15</v>
      </c>
      <c r="B41" s="3" t="s">
        <v>45</v>
      </c>
      <c r="C41" s="5">
        <v>0</v>
      </c>
      <c r="D41" s="5">
        <v>0.1</v>
      </c>
      <c r="E41" s="5">
        <f t="shared" si="2"/>
        <v>0.1</v>
      </c>
      <c r="F41" s="5" t="s">
        <v>22</v>
      </c>
    </row>
    <row r="42" spans="1:6" x14ac:dyDescent="0.3">
      <c r="A42" s="3">
        <v>16</v>
      </c>
      <c r="B42" s="3" t="s">
        <v>55</v>
      </c>
      <c r="C42" s="5">
        <v>0</v>
      </c>
      <c r="D42" s="5">
        <v>0.1</v>
      </c>
      <c r="E42" s="5">
        <f t="shared" si="2"/>
        <v>0.1</v>
      </c>
      <c r="F42" s="5" t="s">
        <v>22</v>
      </c>
    </row>
    <row r="43" spans="1:6" x14ac:dyDescent="0.3">
      <c r="A43" s="3">
        <v>17</v>
      </c>
      <c r="B43" s="3" t="s">
        <v>17</v>
      </c>
      <c r="C43" s="5">
        <v>0.14347202295552366</v>
      </c>
      <c r="D43" s="5">
        <v>0.1</v>
      </c>
      <c r="E43" s="5">
        <f t="shared" si="2"/>
        <v>-4.3472022955523659E-2</v>
      </c>
      <c r="F43" s="5" t="s">
        <v>23</v>
      </c>
    </row>
    <row r="44" spans="1:6" x14ac:dyDescent="0.3">
      <c r="A44" s="19" t="s">
        <v>24</v>
      </c>
      <c r="B44" s="19"/>
      <c r="C44" s="19"/>
      <c r="D44" s="19"/>
      <c r="E44" s="19"/>
      <c r="F44" s="19"/>
    </row>
    <row r="45" spans="1:6" ht="99.75" customHeight="1" x14ac:dyDescent="0.3">
      <c r="A45" s="16" t="s">
        <v>56</v>
      </c>
      <c r="B45" s="16"/>
      <c r="C45" s="16"/>
      <c r="D45" s="16"/>
      <c r="E45" s="16"/>
      <c r="F45" s="16"/>
    </row>
  </sheetData>
  <sortState ref="A6:D21">
    <sortCondition descending="1" ref="C6"/>
  </sortState>
  <mergeCells count="9">
    <mergeCell ref="A45:F45"/>
    <mergeCell ref="A24:A26"/>
    <mergeCell ref="B24:F26"/>
    <mergeCell ref="A20:D20"/>
    <mergeCell ref="A2:A4"/>
    <mergeCell ref="B2:D4"/>
    <mergeCell ref="A19:B19"/>
    <mergeCell ref="A21:D22"/>
    <mergeCell ref="A44:F44"/>
  </mergeCells>
  <pageMargins left="0.25" right="0.25" top="0.75" bottom="0.75" header="0.3" footer="0.3"/>
  <pageSetup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59"/>
  <sheetViews>
    <sheetView tabSelected="1" topLeftCell="A31" workbookViewId="0">
      <selection activeCell="B32" sqref="A32:F57"/>
    </sheetView>
  </sheetViews>
  <sheetFormatPr baseColWidth="10" defaultRowHeight="16.5" x14ac:dyDescent="0.3"/>
  <cols>
    <col min="1" max="1" width="11.42578125" style="1"/>
    <col min="2" max="2" width="37.85546875" style="1" customWidth="1"/>
    <col min="3" max="4" width="12.5703125" style="1" bestFit="1" customWidth="1"/>
    <col min="5" max="5" width="17.7109375" style="1" customWidth="1"/>
    <col min="6" max="6" width="20.42578125" style="1" customWidth="1"/>
    <col min="7" max="257" width="11.42578125" style="1"/>
    <col min="258" max="258" width="37.85546875" style="1" customWidth="1"/>
    <col min="259" max="260" width="12.5703125" style="1" bestFit="1" customWidth="1"/>
    <col min="261" max="513" width="11.42578125" style="1"/>
    <col min="514" max="514" width="37.85546875" style="1" customWidth="1"/>
    <col min="515" max="516" width="12.5703125" style="1" bestFit="1" customWidth="1"/>
    <col min="517" max="769" width="11.42578125" style="1"/>
    <col min="770" max="770" width="37.85546875" style="1" customWidth="1"/>
    <col min="771" max="772" width="12.5703125" style="1" bestFit="1" customWidth="1"/>
    <col min="773" max="1025" width="11.42578125" style="1"/>
    <col min="1026" max="1026" width="37.85546875" style="1" customWidth="1"/>
    <col min="1027" max="1028" width="12.5703125" style="1" bestFit="1" customWidth="1"/>
    <col min="1029" max="1281" width="11.42578125" style="1"/>
    <col min="1282" max="1282" width="37.85546875" style="1" customWidth="1"/>
    <col min="1283" max="1284" width="12.5703125" style="1" bestFit="1" customWidth="1"/>
    <col min="1285" max="1537" width="11.42578125" style="1"/>
    <col min="1538" max="1538" width="37.85546875" style="1" customWidth="1"/>
    <col min="1539" max="1540" width="12.5703125" style="1" bestFit="1" customWidth="1"/>
    <col min="1541" max="1793" width="11.42578125" style="1"/>
    <col min="1794" max="1794" width="37.85546875" style="1" customWidth="1"/>
    <col min="1795" max="1796" width="12.5703125" style="1" bestFit="1" customWidth="1"/>
    <col min="1797" max="2049" width="11.42578125" style="1"/>
    <col min="2050" max="2050" width="37.85546875" style="1" customWidth="1"/>
    <col min="2051" max="2052" width="12.5703125" style="1" bestFit="1" customWidth="1"/>
    <col min="2053" max="2305" width="11.42578125" style="1"/>
    <col min="2306" max="2306" width="37.85546875" style="1" customWidth="1"/>
    <col min="2307" max="2308" width="12.5703125" style="1" bestFit="1" customWidth="1"/>
    <col min="2309" max="2561" width="11.42578125" style="1"/>
    <col min="2562" max="2562" width="37.85546875" style="1" customWidth="1"/>
    <col min="2563" max="2564" width="12.5703125" style="1" bestFit="1" customWidth="1"/>
    <col min="2565" max="2817" width="11.42578125" style="1"/>
    <col min="2818" max="2818" width="37.85546875" style="1" customWidth="1"/>
    <col min="2819" max="2820" width="12.5703125" style="1" bestFit="1" customWidth="1"/>
    <col min="2821" max="3073" width="11.42578125" style="1"/>
    <col min="3074" max="3074" width="37.85546875" style="1" customWidth="1"/>
    <col min="3075" max="3076" width="12.5703125" style="1" bestFit="1" customWidth="1"/>
    <col min="3077" max="3329" width="11.42578125" style="1"/>
    <col min="3330" max="3330" width="37.85546875" style="1" customWidth="1"/>
    <col min="3331" max="3332" width="12.5703125" style="1" bestFit="1" customWidth="1"/>
    <col min="3333" max="3585" width="11.42578125" style="1"/>
    <col min="3586" max="3586" width="37.85546875" style="1" customWidth="1"/>
    <col min="3587" max="3588" width="12.5703125" style="1" bestFit="1" customWidth="1"/>
    <col min="3589" max="3841" width="11.42578125" style="1"/>
    <col min="3842" max="3842" width="37.85546875" style="1" customWidth="1"/>
    <col min="3843" max="3844" width="12.5703125" style="1" bestFit="1" customWidth="1"/>
    <col min="3845" max="4097" width="11.42578125" style="1"/>
    <col min="4098" max="4098" width="37.85546875" style="1" customWidth="1"/>
    <col min="4099" max="4100" width="12.5703125" style="1" bestFit="1" customWidth="1"/>
    <col min="4101" max="4353" width="11.42578125" style="1"/>
    <col min="4354" max="4354" width="37.85546875" style="1" customWidth="1"/>
    <col min="4355" max="4356" width="12.5703125" style="1" bestFit="1" customWidth="1"/>
    <col min="4357" max="4609" width="11.42578125" style="1"/>
    <col min="4610" max="4610" width="37.85546875" style="1" customWidth="1"/>
    <col min="4611" max="4612" width="12.5703125" style="1" bestFit="1" customWidth="1"/>
    <col min="4613" max="4865" width="11.42578125" style="1"/>
    <col min="4866" max="4866" width="37.85546875" style="1" customWidth="1"/>
    <col min="4867" max="4868" width="12.5703125" style="1" bestFit="1" customWidth="1"/>
    <col min="4869" max="5121" width="11.42578125" style="1"/>
    <col min="5122" max="5122" width="37.85546875" style="1" customWidth="1"/>
    <col min="5123" max="5124" width="12.5703125" style="1" bestFit="1" customWidth="1"/>
    <col min="5125" max="5377" width="11.42578125" style="1"/>
    <col min="5378" max="5378" width="37.85546875" style="1" customWidth="1"/>
    <col min="5379" max="5380" width="12.5703125" style="1" bestFit="1" customWidth="1"/>
    <col min="5381" max="5633" width="11.42578125" style="1"/>
    <col min="5634" max="5634" width="37.85546875" style="1" customWidth="1"/>
    <col min="5635" max="5636" width="12.5703125" style="1" bestFit="1" customWidth="1"/>
    <col min="5637" max="5889" width="11.42578125" style="1"/>
    <col min="5890" max="5890" width="37.85546875" style="1" customWidth="1"/>
    <col min="5891" max="5892" width="12.5703125" style="1" bestFit="1" customWidth="1"/>
    <col min="5893" max="6145" width="11.42578125" style="1"/>
    <col min="6146" max="6146" width="37.85546875" style="1" customWidth="1"/>
    <col min="6147" max="6148" width="12.5703125" style="1" bestFit="1" customWidth="1"/>
    <col min="6149" max="6401" width="11.42578125" style="1"/>
    <col min="6402" max="6402" width="37.85546875" style="1" customWidth="1"/>
    <col min="6403" max="6404" width="12.5703125" style="1" bestFit="1" customWidth="1"/>
    <col min="6405" max="6657" width="11.42578125" style="1"/>
    <col min="6658" max="6658" width="37.85546875" style="1" customWidth="1"/>
    <col min="6659" max="6660" width="12.5703125" style="1" bestFit="1" customWidth="1"/>
    <col min="6661" max="6913" width="11.42578125" style="1"/>
    <col min="6914" max="6914" width="37.85546875" style="1" customWidth="1"/>
    <col min="6915" max="6916" width="12.5703125" style="1" bestFit="1" customWidth="1"/>
    <col min="6917" max="7169" width="11.42578125" style="1"/>
    <col min="7170" max="7170" width="37.85546875" style="1" customWidth="1"/>
    <col min="7171" max="7172" width="12.5703125" style="1" bestFit="1" customWidth="1"/>
    <col min="7173" max="7425" width="11.42578125" style="1"/>
    <col min="7426" max="7426" width="37.85546875" style="1" customWidth="1"/>
    <col min="7427" max="7428" width="12.5703125" style="1" bestFit="1" customWidth="1"/>
    <col min="7429" max="7681" width="11.42578125" style="1"/>
    <col min="7682" max="7682" width="37.85546875" style="1" customWidth="1"/>
    <col min="7683" max="7684" width="12.5703125" style="1" bestFit="1" customWidth="1"/>
    <col min="7685" max="7937" width="11.42578125" style="1"/>
    <col min="7938" max="7938" width="37.85546875" style="1" customWidth="1"/>
    <col min="7939" max="7940" width="12.5703125" style="1" bestFit="1" customWidth="1"/>
    <col min="7941" max="8193" width="11.42578125" style="1"/>
    <col min="8194" max="8194" width="37.85546875" style="1" customWidth="1"/>
    <col min="8195" max="8196" width="12.5703125" style="1" bestFit="1" customWidth="1"/>
    <col min="8197" max="8449" width="11.42578125" style="1"/>
    <col min="8450" max="8450" width="37.85546875" style="1" customWidth="1"/>
    <col min="8451" max="8452" width="12.5703125" style="1" bestFit="1" customWidth="1"/>
    <col min="8453" max="8705" width="11.42578125" style="1"/>
    <col min="8706" max="8706" width="37.85546875" style="1" customWidth="1"/>
    <col min="8707" max="8708" width="12.5703125" style="1" bestFit="1" customWidth="1"/>
    <col min="8709" max="8961" width="11.42578125" style="1"/>
    <col min="8962" max="8962" width="37.85546875" style="1" customWidth="1"/>
    <col min="8963" max="8964" width="12.5703125" style="1" bestFit="1" customWidth="1"/>
    <col min="8965" max="9217" width="11.42578125" style="1"/>
    <col min="9218" max="9218" width="37.85546875" style="1" customWidth="1"/>
    <col min="9219" max="9220" width="12.5703125" style="1" bestFit="1" customWidth="1"/>
    <col min="9221" max="9473" width="11.42578125" style="1"/>
    <col min="9474" max="9474" width="37.85546875" style="1" customWidth="1"/>
    <col min="9475" max="9476" width="12.5703125" style="1" bestFit="1" customWidth="1"/>
    <col min="9477" max="9729" width="11.42578125" style="1"/>
    <col min="9730" max="9730" width="37.85546875" style="1" customWidth="1"/>
    <col min="9731" max="9732" width="12.5703125" style="1" bestFit="1" customWidth="1"/>
    <col min="9733" max="9985" width="11.42578125" style="1"/>
    <col min="9986" max="9986" width="37.85546875" style="1" customWidth="1"/>
    <col min="9987" max="9988" width="12.5703125" style="1" bestFit="1" customWidth="1"/>
    <col min="9989" max="10241" width="11.42578125" style="1"/>
    <col min="10242" max="10242" width="37.85546875" style="1" customWidth="1"/>
    <col min="10243" max="10244" width="12.5703125" style="1" bestFit="1" customWidth="1"/>
    <col min="10245" max="10497" width="11.42578125" style="1"/>
    <col min="10498" max="10498" width="37.85546875" style="1" customWidth="1"/>
    <col min="10499" max="10500" width="12.5703125" style="1" bestFit="1" customWidth="1"/>
    <col min="10501" max="10753" width="11.42578125" style="1"/>
    <col min="10754" max="10754" width="37.85546875" style="1" customWidth="1"/>
    <col min="10755" max="10756" width="12.5703125" style="1" bestFit="1" customWidth="1"/>
    <col min="10757" max="11009" width="11.42578125" style="1"/>
    <col min="11010" max="11010" width="37.85546875" style="1" customWidth="1"/>
    <col min="11011" max="11012" width="12.5703125" style="1" bestFit="1" customWidth="1"/>
    <col min="11013" max="11265" width="11.42578125" style="1"/>
    <col min="11266" max="11266" width="37.85546875" style="1" customWidth="1"/>
    <col min="11267" max="11268" width="12.5703125" style="1" bestFit="1" customWidth="1"/>
    <col min="11269" max="11521" width="11.42578125" style="1"/>
    <col min="11522" max="11522" width="37.85546875" style="1" customWidth="1"/>
    <col min="11523" max="11524" width="12.5703125" style="1" bestFit="1" customWidth="1"/>
    <col min="11525" max="11777" width="11.42578125" style="1"/>
    <col min="11778" max="11778" width="37.85546875" style="1" customWidth="1"/>
    <col min="11779" max="11780" width="12.5703125" style="1" bestFit="1" customWidth="1"/>
    <col min="11781" max="12033" width="11.42578125" style="1"/>
    <col min="12034" max="12034" width="37.85546875" style="1" customWidth="1"/>
    <col min="12035" max="12036" width="12.5703125" style="1" bestFit="1" customWidth="1"/>
    <col min="12037" max="12289" width="11.42578125" style="1"/>
    <col min="12290" max="12290" width="37.85546875" style="1" customWidth="1"/>
    <col min="12291" max="12292" width="12.5703125" style="1" bestFit="1" customWidth="1"/>
    <col min="12293" max="12545" width="11.42578125" style="1"/>
    <col min="12546" max="12546" width="37.85546875" style="1" customWidth="1"/>
    <col min="12547" max="12548" width="12.5703125" style="1" bestFit="1" customWidth="1"/>
    <col min="12549" max="12801" width="11.42578125" style="1"/>
    <col min="12802" max="12802" width="37.85546875" style="1" customWidth="1"/>
    <col min="12803" max="12804" width="12.5703125" style="1" bestFit="1" customWidth="1"/>
    <col min="12805" max="13057" width="11.42578125" style="1"/>
    <col min="13058" max="13058" width="37.85546875" style="1" customWidth="1"/>
    <col min="13059" max="13060" width="12.5703125" style="1" bestFit="1" customWidth="1"/>
    <col min="13061" max="13313" width="11.42578125" style="1"/>
    <col min="13314" max="13314" width="37.85546875" style="1" customWidth="1"/>
    <col min="13315" max="13316" width="12.5703125" style="1" bestFit="1" customWidth="1"/>
    <col min="13317" max="13569" width="11.42578125" style="1"/>
    <col min="13570" max="13570" width="37.85546875" style="1" customWidth="1"/>
    <col min="13571" max="13572" width="12.5703125" style="1" bestFit="1" customWidth="1"/>
    <col min="13573" max="13825" width="11.42578125" style="1"/>
    <col min="13826" max="13826" width="37.85546875" style="1" customWidth="1"/>
    <col min="13827" max="13828" width="12.5703125" style="1" bestFit="1" customWidth="1"/>
    <col min="13829" max="14081" width="11.42578125" style="1"/>
    <col min="14082" max="14082" width="37.85546875" style="1" customWidth="1"/>
    <col min="14083" max="14084" width="12.5703125" style="1" bestFit="1" customWidth="1"/>
    <col min="14085" max="14337" width="11.42578125" style="1"/>
    <col min="14338" max="14338" width="37.85546875" style="1" customWidth="1"/>
    <col min="14339" max="14340" width="12.5703125" style="1" bestFit="1" customWidth="1"/>
    <col min="14341" max="14593" width="11.42578125" style="1"/>
    <col min="14594" max="14594" width="37.85546875" style="1" customWidth="1"/>
    <col min="14595" max="14596" width="12.5703125" style="1" bestFit="1" customWidth="1"/>
    <col min="14597" max="14849" width="11.42578125" style="1"/>
    <col min="14850" max="14850" width="37.85546875" style="1" customWidth="1"/>
    <col min="14851" max="14852" width="12.5703125" style="1" bestFit="1" customWidth="1"/>
    <col min="14853" max="15105" width="11.42578125" style="1"/>
    <col min="15106" max="15106" width="37.85546875" style="1" customWidth="1"/>
    <col min="15107" max="15108" width="12.5703125" style="1" bestFit="1" customWidth="1"/>
    <col min="15109" max="15361" width="11.42578125" style="1"/>
    <col min="15362" max="15362" width="37.85546875" style="1" customWidth="1"/>
    <col min="15363" max="15364" width="12.5703125" style="1" bestFit="1" customWidth="1"/>
    <col min="15365" max="15617" width="11.42578125" style="1"/>
    <col min="15618" max="15618" width="37.85546875" style="1" customWidth="1"/>
    <col min="15619" max="15620" width="12.5703125" style="1" bestFit="1" customWidth="1"/>
    <col min="15621" max="15873" width="11.42578125" style="1"/>
    <col min="15874" max="15874" width="37.85546875" style="1" customWidth="1"/>
    <col min="15875" max="15876" width="12.5703125" style="1" bestFit="1" customWidth="1"/>
    <col min="15877" max="16129" width="11.42578125" style="1"/>
    <col min="16130" max="16130" width="37.85546875" style="1" customWidth="1"/>
    <col min="16131" max="16132" width="12.5703125" style="1" bestFit="1" customWidth="1"/>
    <col min="16133" max="16384" width="11.42578125" style="1"/>
  </cols>
  <sheetData>
    <row r="3" spans="1:4" ht="21.75" customHeight="1" x14ac:dyDescent="0.3">
      <c r="A3" s="20"/>
      <c r="B3" s="23" t="s">
        <v>57</v>
      </c>
      <c r="C3" s="24"/>
      <c r="D3" s="25"/>
    </row>
    <row r="4" spans="1:4" ht="21.75" customHeight="1" x14ac:dyDescent="0.3">
      <c r="A4" s="21"/>
      <c r="B4" s="26"/>
      <c r="C4" s="27"/>
      <c r="D4" s="28"/>
    </row>
    <row r="5" spans="1:4" ht="21.75" customHeight="1" x14ac:dyDescent="0.3">
      <c r="A5" s="22"/>
      <c r="B5" s="29"/>
      <c r="C5" s="30"/>
      <c r="D5" s="31"/>
    </row>
    <row r="6" spans="1:4" ht="24.75" customHeight="1" x14ac:dyDescent="0.3">
      <c r="A6" s="2" t="s">
        <v>0</v>
      </c>
      <c r="B6" s="2" t="s">
        <v>1</v>
      </c>
      <c r="C6" s="2" t="s">
        <v>2</v>
      </c>
      <c r="D6" s="2" t="s">
        <v>3</v>
      </c>
    </row>
    <row r="7" spans="1:4" x14ac:dyDescent="0.3">
      <c r="A7" s="3">
        <v>1</v>
      </c>
      <c r="B7" s="3" t="s">
        <v>43</v>
      </c>
      <c r="C7" s="3">
        <v>198</v>
      </c>
      <c r="D7" s="5">
        <f>(C7*100)/730</f>
        <v>27.123287671232877</v>
      </c>
    </row>
    <row r="8" spans="1:4" x14ac:dyDescent="0.3">
      <c r="A8" s="3">
        <v>2</v>
      </c>
      <c r="B8" s="3" t="s">
        <v>39</v>
      </c>
      <c r="C8" s="3">
        <v>193</v>
      </c>
      <c r="D8" s="5">
        <f t="shared" ref="D8:D27" si="0">(C8*100)/730</f>
        <v>26.438356164383563</v>
      </c>
    </row>
    <row r="9" spans="1:4" x14ac:dyDescent="0.3">
      <c r="A9" s="3">
        <v>3</v>
      </c>
      <c r="B9" s="3" t="s">
        <v>41</v>
      </c>
      <c r="C9" s="3">
        <v>61</v>
      </c>
      <c r="D9" s="5">
        <f t="shared" si="0"/>
        <v>8.3561643835616444</v>
      </c>
    </row>
    <row r="10" spans="1:4" x14ac:dyDescent="0.3">
      <c r="A10" s="3">
        <v>4</v>
      </c>
      <c r="B10" s="3" t="s">
        <v>25</v>
      </c>
      <c r="C10" s="3">
        <v>51</v>
      </c>
      <c r="D10" s="5">
        <f t="shared" si="0"/>
        <v>6.9863013698630141</v>
      </c>
    </row>
    <row r="11" spans="1:4" x14ac:dyDescent="0.3">
      <c r="A11" s="3">
        <v>5</v>
      </c>
      <c r="B11" s="3" t="s">
        <v>30</v>
      </c>
      <c r="C11" s="3">
        <v>42</v>
      </c>
      <c r="D11" s="5">
        <f t="shared" si="0"/>
        <v>5.7534246575342465</v>
      </c>
    </row>
    <row r="12" spans="1:4" x14ac:dyDescent="0.3">
      <c r="A12" s="3">
        <v>6</v>
      </c>
      <c r="B12" s="3" t="s">
        <v>42</v>
      </c>
      <c r="C12" s="3">
        <v>32</v>
      </c>
      <c r="D12" s="5">
        <f t="shared" si="0"/>
        <v>4.3835616438356162</v>
      </c>
    </row>
    <row r="13" spans="1:4" x14ac:dyDescent="0.3">
      <c r="A13" s="3">
        <v>7</v>
      </c>
      <c r="B13" s="3" t="s">
        <v>48</v>
      </c>
      <c r="C13" s="3">
        <v>32</v>
      </c>
      <c r="D13" s="5">
        <f t="shared" si="0"/>
        <v>4.3835616438356162</v>
      </c>
    </row>
    <row r="14" spans="1:4" x14ac:dyDescent="0.3">
      <c r="A14" s="3">
        <v>8</v>
      </c>
      <c r="B14" s="3" t="s">
        <v>26</v>
      </c>
      <c r="C14" s="3">
        <v>31</v>
      </c>
      <c r="D14" s="5">
        <f t="shared" si="0"/>
        <v>4.2465753424657535</v>
      </c>
    </row>
    <row r="15" spans="1:4" x14ac:dyDescent="0.3">
      <c r="A15" s="3">
        <v>9</v>
      </c>
      <c r="B15" s="3" t="s">
        <v>36</v>
      </c>
      <c r="C15" s="3">
        <v>1</v>
      </c>
      <c r="D15" s="5">
        <f t="shared" si="0"/>
        <v>0.13698630136986301</v>
      </c>
    </row>
    <row r="16" spans="1:4" x14ac:dyDescent="0.3">
      <c r="A16" s="3">
        <v>10</v>
      </c>
      <c r="B16" s="3" t="s">
        <v>32</v>
      </c>
      <c r="C16" s="3">
        <v>21</v>
      </c>
      <c r="D16" s="5">
        <f t="shared" si="0"/>
        <v>2.8767123287671232</v>
      </c>
    </row>
    <row r="17" spans="1:6" x14ac:dyDescent="0.3">
      <c r="A17" s="3">
        <v>11</v>
      </c>
      <c r="B17" s="3" t="s">
        <v>37</v>
      </c>
      <c r="C17" s="3">
        <v>19</v>
      </c>
      <c r="D17" s="5">
        <f t="shared" si="0"/>
        <v>2.6027397260273974</v>
      </c>
    </row>
    <row r="18" spans="1:6" x14ac:dyDescent="0.3">
      <c r="A18" s="3">
        <v>12</v>
      </c>
      <c r="B18" s="3" t="s">
        <v>31</v>
      </c>
      <c r="C18" s="3">
        <v>13</v>
      </c>
      <c r="D18" s="5">
        <f t="shared" si="0"/>
        <v>1.7808219178082192</v>
      </c>
    </row>
    <row r="19" spans="1:6" x14ac:dyDescent="0.3">
      <c r="A19" s="3">
        <v>13</v>
      </c>
      <c r="B19" s="3" t="s">
        <v>35</v>
      </c>
      <c r="C19" s="3">
        <v>7</v>
      </c>
      <c r="D19" s="5">
        <f t="shared" si="0"/>
        <v>0.95890410958904104</v>
      </c>
    </row>
    <row r="20" spans="1:6" x14ac:dyDescent="0.3">
      <c r="A20" s="3">
        <v>14</v>
      </c>
      <c r="B20" s="3" t="s">
        <v>34</v>
      </c>
      <c r="C20" s="3">
        <v>7</v>
      </c>
      <c r="D20" s="5">
        <f t="shared" si="0"/>
        <v>0.95890410958904104</v>
      </c>
    </row>
    <row r="21" spans="1:6" x14ac:dyDescent="0.3">
      <c r="A21" s="3">
        <v>15</v>
      </c>
      <c r="B21" s="3" t="s">
        <v>28</v>
      </c>
      <c r="C21" s="3">
        <v>5</v>
      </c>
      <c r="D21" s="5">
        <f t="shared" si="0"/>
        <v>0.68493150684931503</v>
      </c>
    </row>
    <row r="22" spans="1:6" x14ac:dyDescent="0.3">
      <c r="A22" s="3">
        <v>16</v>
      </c>
      <c r="B22" s="3" t="s">
        <v>29</v>
      </c>
      <c r="C22" s="3">
        <v>5</v>
      </c>
      <c r="D22" s="5">
        <f t="shared" si="0"/>
        <v>0.68493150684931503</v>
      </c>
    </row>
    <row r="23" spans="1:6" x14ac:dyDescent="0.3">
      <c r="A23" s="3">
        <v>17</v>
      </c>
      <c r="B23" s="3" t="s">
        <v>38</v>
      </c>
      <c r="C23" s="3">
        <v>5</v>
      </c>
      <c r="D23" s="5">
        <f t="shared" si="0"/>
        <v>0.68493150684931503</v>
      </c>
    </row>
    <row r="24" spans="1:6" x14ac:dyDescent="0.3">
      <c r="A24" s="3">
        <v>18</v>
      </c>
      <c r="B24" s="9" t="s">
        <v>33</v>
      </c>
      <c r="C24" s="3">
        <v>3</v>
      </c>
      <c r="D24" s="5">
        <f t="shared" si="0"/>
        <v>0.41095890410958902</v>
      </c>
    </row>
    <row r="25" spans="1:6" x14ac:dyDescent="0.3">
      <c r="A25" s="3">
        <v>19</v>
      </c>
      <c r="B25" s="9" t="s">
        <v>47</v>
      </c>
      <c r="C25" s="3">
        <v>2</v>
      </c>
      <c r="D25" s="5">
        <f t="shared" si="0"/>
        <v>0.27397260273972601</v>
      </c>
    </row>
    <row r="26" spans="1:6" x14ac:dyDescent="0.3">
      <c r="A26" s="3">
        <v>20</v>
      </c>
      <c r="B26" s="9" t="s">
        <v>27</v>
      </c>
      <c r="C26" s="3">
        <v>1</v>
      </c>
      <c r="D26" s="5">
        <f t="shared" si="0"/>
        <v>0.13698630136986301</v>
      </c>
    </row>
    <row r="27" spans="1:6" x14ac:dyDescent="0.3">
      <c r="A27" s="8">
        <v>21</v>
      </c>
      <c r="B27" s="9" t="s">
        <v>40</v>
      </c>
      <c r="C27" s="3">
        <v>1</v>
      </c>
      <c r="D27" s="5">
        <f t="shared" si="0"/>
        <v>0.13698630136986301</v>
      </c>
    </row>
    <row r="28" spans="1:6" ht="25.5" customHeight="1" x14ac:dyDescent="0.3">
      <c r="A28" s="35" t="s">
        <v>18</v>
      </c>
      <c r="B28" s="36"/>
      <c r="C28" s="6">
        <f>SUM(C7:C27)</f>
        <v>730</v>
      </c>
      <c r="D28" s="15">
        <f>SUM(D7:D27)</f>
        <v>100</v>
      </c>
    </row>
    <row r="29" spans="1:6" ht="22.5" customHeight="1" x14ac:dyDescent="0.3">
      <c r="A29" s="34" t="s">
        <v>24</v>
      </c>
      <c r="B29" s="34"/>
      <c r="C29" s="34"/>
      <c r="D29" s="34"/>
    </row>
    <row r="30" spans="1:6" ht="324" customHeight="1" x14ac:dyDescent="0.3">
      <c r="A30" s="16" t="s">
        <v>50</v>
      </c>
      <c r="B30" s="16"/>
      <c r="C30" s="16"/>
      <c r="D30" s="16"/>
      <c r="F30" s="14"/>
    </row>
    <row r="31" spans="1:6" ht="39.75" customHeight="1" x14ac:dyDescent="0.3"/>
    <row r="32" spans="1:6" ht="16.5" customHeight="1" x14ac:dyDescent="0.3">
      <c r="A32" s="17"/>
      <c r="B32" s="18" t="s">
        <v>58</v>
      </c>
      <c r="C32" s="18"/>
      <c r="D32" s="18"/>
      <c r="E32" s="18"/>
      <c r="F32" s="18"/>
    </row>
    <row r="33" spans="1:6" x14ac:dyDescent="0.3">
      <c r="A33" s="17"/>
      <c r="B33" s="18"/>
      <c r="C33" s="18"/>
      <c r="D33" s="18"/>
      <c r="E33" s="18"/>
      <c r="F33" s="18"/>
    </row>
    <row r="34" spans="1:6" x14ac:dyDescent="0.3">
      <c r="A34" s="17"/>
      <c r="B34" s="18"/>
      <c r="C34" s="18"/>
      <c r="D34" s="18"/>
      <c r="E34" s="18"/>
      <c r="F34" s="18"/>
    </row>
    <row r="35" spans="1:6" ht="33" x14ac:dyDescent="0.3">
      <c r="A35" s="2" t="s">
        <v>0</v>
      </c>
      <c r="B35" s="2" t="s">
        <v>1</v>
      </c>
      <c r="C35" s="2" t="s">
        <v>49</v>
      </c>
      <c r="D35" s="2" t="s">
        <v>53</v>
      </c>
      <c r="E35" s="2" t="s">
        <v>19</v>
      </c>
      <c r="F35" s="2" t="s">
        <v>20</v>
      </c>
    </row>
    <row r="36" spans="1:6" x14ac:dyDescent="0.3">
      <c r="A36" s="3">
        <v>1</v>
      </c>
      <c r="B36" s="3" t="s">
        <v>43</v>
      </c>
      <c r="C36" s="5">
        <v>35</v>
      </c>
      <c r="D36" s="5">
        <v>27.123287671232877</v>
      </c>
      <c r="E36" s="5">
        <f>D36-C36</f>
        <v>-7.8767123287671232</v>
      </c>
      <c r="F36" s="5" t="s">
        <v>21</v>
      </c>
    </row>
    <row r="37" spans="1:6" x14ac:dyDescent="0.3">
      <c r="A37" s="3">
        <v>2</v>
      </c>
      <c r="B37" s="3" t="s">
        <v>39</v>
      </c>
      <c r="C37" s="5">
        <v>22.6</v>
      </c>
      <c r="D37" s="5">
        <v>26.438356164383563</v>
      </c>
      <c r="E37" s="5">
        <f t="shared" ref="E37:E57" si="1">D37-C37</f>
        <v>3.838356164383562</v>
      </c>
      <c r="F37" s="5" t="s">
        <v>22</v>
      </c>
    </row>
    <row r="38" spans="1:6" x14ac:dyDescent="0.3">
      <c r="A38" s="3">
        <v>3</v>
      </c>
      <c r="B38" s="3" t="s">
        <v>41</v>
      </c>
      <c r="C38" s="5">
        <v>5.9</v>
      </c>
      <c r="D38" s="5">
        <v>8.3561643835616444</v>
      </c>
      <c r="E38" s="5">
        <f t="shared" si="1"/>
        <v>2.456164383561644</v>
      </c>
      <c r="F38" s="5" t="s">
        <v>22</v>
      </c>
    </row>
    <row r="39" spans="1:6" x14ac:dyDescent="0.3">
      <c r="A39" s="3">
        <v>4</v>
      </c>
      <c r="B39" s="3" t="s">
        <v>25</v>
      </c>
      <c r="C39" s="5">
        <v>3.1</v>
      </c>
      <c r="D39" s="5">
        <v>6.9863013698630141</v>
      </c>
      <c r="E39" s="5">
        <f t="shared" si="1"/>
        <v>3.886301369863014</v>
      </c>
      <c r="F39" s="5" t="s">
        <v>22</v>
      </c>
    </row>
    <row r="40" spans="1:6" x14ac:dyDescent="0.3">
      <c r="A40" s="3">
        <v>5</v>
      </c>
      <c r="B40" s="3" t="s">
        <v>30</v>
      </c>
      <c r="C40" s="5">
        <v>4.8</v>
      </c>
      <c r="D40" s="5">
        <v>5.7534246575342465</v>
      </c>
      <c r="E40" s="5">
        <f t="shared" si="1"/>
        <v>0.95342465753424666</v>
      </c>
      <c r="F40" s="5" t="s">
        <v>22</v>
      </c>
    </row>
    <row r="41" spans="1:6" x14ac:dyDescent="0.3">
      <c r="A41" s="3">
        <v>6</v>
      </c>
      <c r="B41" s="3" t="s">
        <v>42</v>
      </c>
      <c r="C41" s="5">
        <v>2.5</v>
      </c>
      <c r="D41" s="5">
        <v>4.3835616438356162</v>
      </c>
      <c r="E41" s="5">
        <f t="shared" si="1"/>
        <v>1.8835616438356162</v>
      </c>
      <c r="F41" s="5" t="s">
        <v>22</v>
      </c>
    </row>
    <row r="42" spans="1:6" x14ac:dyDescent="0.3">
      <c r="A42" s="3">
        <v>7</v>
      </c>
      <c r="B42" s="3" t="s">
        <v>48</v>
      </c>
      <c r="C42" s="5">
        <v>2.5</v>
      </c>
      <c r="D42" s="5">
        <v>4.3835616438356162</v>
      </c>
      <c r="E42" s="5">
        <f t="shared" si="1"/>
        <v>1.8835616438356162</v>
      </c>
      <c r="F42" s="5" t="s">
        <v>22</v>
      </c>
    </row>
    <row r="43" spans="1:6" x14ac:dyDescent="0.3">
      <c r="A43" s="3">
        <v>8</v>
      </c>
      <c r="B43" s="3" t="s">
        <v>26</v>
      </c>
      <c r="C43" s="5">
        <v>4.5999999999999996</v>
      </c>
      <c r="D43" s="5">
        <v>4.2465753424657535</v>
      </c>
      <c r="E43" s="5">
        <f t="shared" si="1"/>
        <v>-0.35342465753424612</v>
      </c>
      <c r="F43" s="5" t="s">
        <v>21</v>
      </c>
    </row>
    <row r="44" spans="1:6" x14ac:dyDescent="0.3">
      <c r="A44" s="3">
        <v>9</v>
      </c>
      <c r="B44" s="3" t="s">
        <v>36</v>
      </c>
      <c r="C44" s="5">
        <v>1</v>
      </c>
      <c r="D44" s="5">
        <v>0.13698630136986301</v>
      </c>
      <c r="E44" s="5">
        <f t="shared" si="1"/>
        <v>-0.86301369863013699</v>
      </c>
      <c r="F44" s="5" t="s">
        <v>21</v>
      </c>
    </row>
    <row r="45" spans="1:6" x14ac:dyDescent="0.3">
      <c r="A45" s="3">
        <v>10</v>
      </c>
      <c r="B45" s="3" t="s">
        <v>32</v>
      </c>
      <c r="C45" s="5">
        <v>0.8</v>
      </c>
      <c r="D45" s="5">
        <v>2.8767123287671232</v>
      </c>
      <c r="E45" s="5">
        <f t="shared" si="1"/>
        <v>2.0767123287671234</v>
      </c>
      <c r="F45" s="5" t="s">
        <v>22</v>
      </c>
    </row>
    <row r="46" spans="1:6" x14ac:dyDescent="0.3">
      <c r="A46" s="3">
        <v>11</v>
      </c>
      <c r="B46" s="3" t="s">
        <v>37</v>
      </c>
      <c r="C46" s="5">
        <v>2</v>
      </c>
      <c r="D46" s="5">
        <v>2.6027397260273974</v>
      </c>
      <c r="E46" s="5">
        <f t="shared" si="1"/>
        <v>0.60273972602739745</v>
      </c>
      <c r="F46" s="5" t="s">
        <v>22</v>
      </c>
    </row>
    <row r="47" spans="1:6" x14ac:dyDescent="0.3">
      <c r="A47" s="3">
        <v>12</v>
      </c>
      <c r="B47" s="3" t="s">
        <v>31</v>
      </c>
      <c r="C47" s="5">
        <v>2.6</v>
      </c>
      <c r="D47" s="5">
        <v>1.7808219178082192</v>
      </c>
      <c r="E47" s="5">
        <f t="shared" si="1"/>
        <v>-0.8191780821917809</v>
      </c>
      <c r="F47" s="5" t="s">
        <v>21</v>
      </c>
    </row>
    <row r="48" spans="1:6" x14ac:dyDescent="0.3">
      <c r="A48" s="3">
        <v>13</v>
      </c>
      <c r="B48" s="3" t="s">
        <v>35</v>
      </c>
      <c r="C48" s="5">
        <v>0.7</v>
      </c>
      <c r="D48" s="5">
        <v>0.95890410958904104</v>
      </c>
      <c r="E48" s="5">
        <f t="shared" si="1"/>
        <v>0.25890410958904109</v>
      </c>
      <c r="F48" s="5" t="s">
        <v>22</v>
      </c>
    </row>
    <row r="49" spans="1:6" x14ac:dyDescent="0.3">
      <c r="A49" s="3">
        <v>14</v>
      </c>
      <c r="B49" s="3" t="s">
        <v>34</v>
      </c>
      <c r="C49" s="5">
        <v>0.3</v>
      </c>
      <c r="D49" s="5">
        <v>0.95890410958904104</v>
      </c>
      <c r="E49" s="5">
        <f t="shared" si="1"/>
        <v>0.65890410958904111</v>
      </c>
      <c r="F49" s="5" t="s">
        <v>22</v>
      </c>
    </row>
    <row r="50" spans="1:6" x14ac:dyDescent="0.3">
      <c r="A50" s="3">
        <v>15</v>
      </c>
      <c r="B50" s="3" t="s">
        <v>28</v>
      </c>
      <c r="C50" s="5">
        <v>0.5</v>
      </c>
      <c r="D50" s="5">
        <v>0.68493150684931503</v>
      </c>
      <c r="E50" s="5">
        <f t="shared" si="1"/>
        <v>0.18493150684931503</v>
      </c>
      <c r="F50" s="5" t="s">
        <v>22</v>
      </c>
    </row>
    <row r="51" spans="1:6" x14ac:dyDescent="0.3">
      <c r="A51" s="3">
        <v>16</v>
      </c>
      <c r="B51" s="3" t="s">
        <v>29</v>
      </c>
      <c r="C51" s="5">
        <v>0.3</v>
      </c>
      <c r="D51" s="5">
        <v>0.68493150684931503</v>
      </c>
      <c r="E51" s="5">
        <f t="shared" si="1"/>
        <v>0.38493150684931504</v>
      </c>
      <c r="F51" s="5" t="s">
        <v>22</v>
      </c>
    </row>
    <row r="52" spans="1:6" x14ac:dyDescent="0.3">
      <c r="A52" s="3">
        <v>17</v>
      </c>
      <c r="B52" s="3" t="s">
        <v>38</v>
      </c>
      <c r="C52" s="5">
        <v>0.2</v>
      </c>
      <c r="D52" s="5">
        <v>0.68493150684931503</v>
      </c>
      <c r="E52" s="5">
        <f t="shared" si="1"/>
        <v>0.48493150684931502</v>
      </c>
      <c r="F52" s="5" t="s">
        <v>22</v>
      </c>
    </row>
    <row r="53" spans="1:6" x14ac:dyDescent="0.3">
      <c r="A53" s="3">
        <v>18</v>
      </c>
      <c r="B53" s="9" t="s">
        <v>33</v>
      </c>
      <c r="C53" s="5">
        <v>0.3</v>
      </c>
      <c r="D53" s="5">
        <v>0.41095890410958902</v>
      </c>
      <c r="E53" s="5">
        <f t="shared" si="1"/>
        <v>0.11095890410958903</v>
      </c>
      <c r="F53" s="5" t="s">
        <v>22</v>
      </c>
    </row>
    <row r="54" spans="1:6" x14ac:dyDescent="0.3">
      <c r="A54" s="3">
        <v>19</v>
      </c>
      <c r="B54" s="9" t="s">
        <v>47</v>
      </c>
      <c r="C54" s="5">
        <v>0</v>
      </c>
      <c r="D54" s="5">
        <v>0.27397260273972601</v>
      </c>
      <c r="E54" s="5">
        <f t="shared" si="1"/>
        <v>0.27397260273972601</v>
      </c>
      <c r="F54" s="5" t="s">
        <v>22</v>
      </c>
    </row>
    <row r="55" spans="1:6" x14ac:dyDescent="0.3">
      <c r="A55" s="3">
        <v>20</v>
      </c>
      <c r="B55" s="9" t="s">
        <v>27</v>
      </c>
      <c r="C55" s="5">
        <v>0.2</v>
      </c>
      <c r="D55" s="5">
        <v>0.13698630136986301</v>
      </c>
      <c r="E55" s="7">
        <f t="shared" si="1"/>
        <v>-6.3013698630137005E-2</v>
      </c>
      <c r="F55" s="5" t="s">
        <v>21</v>
      </c>
    </row>
    <row r="56" spans="1:6" x14ac:dyDescent="0.3">
      <c r="A56" s="8">
        <v>21</v>
      </c>
      <c r="B56" s="9" t="s">
        <v>40</v>
      </c>
      <c r="C56" s="7">
        <v>0</v>
      </c>
      <c r="D56" s="7">
        <v>0.13698630136986301</v>
      </c>
      <c r="E56" s="5">
        <f t="shared" si="1"/>
        <v>0.13698630136986301</v>
      </c>
      <c r="F56" s="5" t="s">
        <v>22</v>
      </c>
    </row>
    <row r="57" spans="1:6" x14ac:dyDescent="0.3">
      <c r="A57" s="8">
        <v>22</v>
      </c>
      <c r="B57" s="9" t="s">
        <v>44</v>
      </c>
      <c r="C57" s="7">
        <v>0.2</v>
      </c>
      <c r="D57" s="7">
        <v>0</v>
      </c>
      <c r="E57" s="5">
        <f t="shared" si="1"/>
        <v>-0.2</v>
      </c>
      <c r="F57" s="5" t="s">
        <v>21</v>
      </c>
    </row>
    <row r="58" spans="1:6" ht="27" customHeight="1" x14ac:dyDescent="0.3">
      <c r="A58" s="34" t="s">
        <v>24</v>
      </c>
      <c r="B58" s="34"/>
      <c r="C58" s="34"/>
      <c r="D58" s="34"/>
      <c r="E58" s="34"/>
      <c r="F58" s="34"/>
    </row>
    <row r="59" spans="1:6" ht="139.5" customHeight="1" x14ac:dyDescent="0.3">
      <c r="A59" s="16" t="s">
        <v>51</v>
      </c>
      <c r="B59" s="16"/>
      <c r="C59" s="16"/>
      <c r="D59" s="16"/>
      <c r="E59" s="16"/>
      <c r="F59" s="16"/>
    </row>
  </sheetData>
  <sortState ref="A7:D29">
    <sortCondition descending="1" ref="C7"/>
  </sortState>
  <mergeCells count="9">
    <mergeCell ref="A59:F59"/>
    <mergeCell ref="A32:A34"/>
    <mergeCell ref="B32:F34"/>
    <mergeCell ref="A58:F58"/>
    <mergeCell ref="A3:A5"/>
    <mergeCell ref="B3:D5"/>
    <mergeCell ref="A28:B28"/>
    <mergeCell ref="A29:D29"/>
    <mergeCell ref="A30:D30"/>
  </mergeCells>
  <pageMargins left="0.25" right="0.25" top="0.75" bottom="0.75" header="0.3" footer="0.3"/>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CARGOS</vt:lpstr>
      <vt:lpstr>SERVICIOS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2023-08-02T13:01:40Z</cp:lastPrinted>
  <dcterms:created xsi:type="dcterms:W3CDTF">2023-06-13T19:35:34Z</dcterms:created>
  <dcterms:modified xsi:type="dcterms:W3CDTF">2023-09-21T22:56:32Z</dcterms:modified>
</cp:coreProperties>
</file>