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01_ARCHIVOS\VIVIANA SEG AL PÁCIENTE\PROGRAMA SEGURIDAD DEL PACIENTE\2023\INFORMES\7. REPORTES SEGURIDAD DEL PACIENTE\"/>
    </mc:Choice>
  </mc:AlternateContent>
  <bookViews>
    <workbookView xWindow="0" yWindow="0" windowWidth="28800" windowHeight="11835"/>
  </bookViews>
  <sheets>
    <sheet name="CARGOS" sheetId="1" r:id="rId1"/>
    <sheet name="SERVICIOS"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7" i="2" l="1"/>
  <c r="D86" i="2"/>
  <c r="C57" i="2" l="1"/>
  <c r="C27" i="2"/>
  <c r="D26" i="2" s="1"/>
  <c r="D72" i="1"/>
  <c r="D70" i="1"/>
  <c r="D69" i="1"/>
  <c r="D68" i="1"/>
  <c r="D67" i="1"/>
  <c r="D66" i="1"/>
  <c r="E66" i="1" s="1"/>
  <c r="D65" i="1"/>
  <c r="D64" i="1"/>
  <c r="D63" i="1"/>
  <c r="D62" i="1"/>
  <c r="E62" i="1" s="1"/>
  <c r="D61" i="1"/>
  <c r="D60" i="1"/>
  <c r="D59" i="1"/>
  <c r="D58" i="1"/>
  <c r="E58" i="1" s="1"/>
  <c r="E84" i="2"/>
  <c r="E86" i="2"/>
  <c r="E87" i="2"/>
  <c r="D53" i="2"/>
  <c r="D83" i="2" s="1"/>
  <c r="E83" i="2" s="1"/>
  <c r="E59" i="1"/>
  <c r="E60" i="1"/>
  <c r="E61" i="1"/>
  <c r="E63" i="1"/>
  <c r="E64" i="1"/>
  <c r="E65" i="1"/>
  <c r="E67" i="1"/>
  <c r="E68" i="1"/>
  <c r="E69" i="1"/>
  <c r="E70" i="1"/>
  <c r="E71" i="1"/>
  <c r="E72" i="1"/>
  <c r="E73" i="1"/>
  <c r="E74" i="1"/>
  <c r="E75" i="1"/>
  <c r="C49" i="1"/>
  <c r="D48" i="1" s="1"/>
  <c r="D34" i="1"/>
  <c r="C25" i="1"/>
  <c r="D14" i="1" s="1"/>
  <c r="D9" i="2" l="1"/>
  <c r="D15" i="2"/>
  <c r="D16" i="2"/>
  <c r="D17" i="2"/>
  <c r="D18" i="2"/>
  <c r="D7" i="2"/>
  <c r="D19" i="2"/>
  <c r="D8" i="2"/>
  <c r="D20" i="2"/>
  <c r="D21" i="2"/>
  <c r="D10" i="2"/>
  <c r="D22" i="2"/>
  <c r="D11" i="2"/>
  <c r="D23" i="2"/>
  <c r="D12" i="2"/>
  <c r="D24" i="2"/>
  <c r="D13" i="2"/>
  <c r="D25" i="2"/>
  <c r="D14" i="2"/>
  <c r="D43" i="2"/>
  <c r="D45" i="2"/>
  <c r="D49" i="2"/>
  <c r="D80" i="2" s="1"/>
  <c r="E80" i="2" s="1"/>
  <c r="D36" i="2"/>
  <c r="D51" i="2"/>
  <c r="D81" i="2" s="1"/>
  <c r="E81" i="2" s="1"/>
  <c r="D42" i="2"/>
  <c r="D39" i="2"/>
  <c r="D44" i="2"/>
  <c r="D46" i="2"/>
  <c r="D47" i="2"/>
  <c r="D48" i="2"/>
  <c r="D50" i="2"/>
  <c r="D82" i="2" s="1"/>
  <c r="E82" i="2" s="1"/>
  <c r="D37" i="2"/>
  <c r="D54" i="2"/>
  <c r="D79" i="2" s="1"/>
  <c r="E79" i="2" s="1"/>
  <c r="D56" i="2"/>
  <c r="D85" i="2" s="1"/>
  <c r="E85" i="2" s="1"/>
  <c r="D38" i="2"/>
  <c r="D55" i="2"/>
  <c r="D76" i="2" s="1"/>
  <c r="D40" i="2"/>
  <c r="D52" i="2"/>
  <c r="D41" i="2"/>
  <c r="D42" i="1"/>
  <c r="D43" i="1"/>
  <c r="D44" i="1"/>
  <c r="D45" i="1"/>
  <c r="D47" i="1"/>
  <c r="D35" i="1"/>
  <c r="D36" i="1"/>
  <c r="D37" i="1"/>
  <c r="D38" i="1"/>
  <c r="D9" i="1"/>
  <c r="D39" i="1"/>
  <c r="D40" i="1"/>
  <c r="D49" i="1" s="1"/>
  <c r="D41" i="1"/>
  <c r="D10" i="1"/>
  <c r="D11" i="1"/>
  <c r="D12" i="1"/>
  <c r="D13" i="1"/>
  <c r="D15" i="1"/>
  <c r="D17" i="1"/>
  <c r="D18" i="1"/>
  <c r="D21" i="1"/>
  <c r="D46" i="1"/>
  <c r="D22" i="1"/>
  <c r="D23" i="1"/>
  <c r="D24" i="1"/>
  <c r="D16" i="1"/>
  <c r="D7" i="1"/>
  <c r="D19" i="1"/>
  <c r="D8" i="1"/>
  <c r="D20" i="1"/>
  <c r="D70" i="2" l="1"/>
  <c r="E70" i="2" s="1"/>
  <c r="E71" i="2"/>
  <c r="D71" i="2"/>
  <c r="D77" i="2"/>
  <c r="D66" i="2"/>
  <c r="D69" i="2"/>
  <c r="E66" i="2"/>
  <c r="D67" i="2"/>
  <c r="E67" i="2" s="1"/>
  <c r="E75" i="2"/>
  <c r="D27" i="2"/>
  <c r="E72" i="2"/>
  <c r="D72" i="2"/>
  <c r="D78" i="2"/>
  <c r="E78" i="2" s="1"/>
  <c r="E76" i="2"/>
  <c r="D75" i="2"/>
  <c r="E77" i="2"/>
  <c r="D73" i="2"/>
  <c r="E73" i="2" s="1"/>
  <c r="D74" i="2"/>
  <c r="E74" i="2" s="1"/>
  <c r="E69" i="2"/>
  <c r="D68" i="2"/>
  <c r="E68" i="2" s="1"/>
  <c r="D25" i="1"/>
</calcChain>
</file>

<file path=xl/sharedStrings.xml><?xml version="1.0" encoding="utf-8"?>
<sst xmlns="http://schemas.openxmlformats.org/spreadsheetml/2006/main" count="204" uniqueCount="66">
  <si>
    <t>N°</t>
  </si>
  <si>
    <t>REPORTANTE</t>
  </si>
  <si>
    <t>CANTIDAD</t>
  </si>
  <si>
    <t>%</t>
  </si>
  <si>
    <t>Enfermera</t>
  </si>
  <si>
    <t>Aux. Enfermería</t>
  </si>
  <si>
    <t>Anónimo</t>
  </si>
  <si>
    <t>Búsqueda activa</t>
  </si>
  <si>
    <t>Auditoría</t>
  </si>
  <si>
    <t>Externos</t>
  </si>
  <si>
    <t>Médico</t>
  </si>
  <si>
    <t>Nutricionista</t>
  </si>
  <si>
    <t>Terapéutas</t>
  </si>
  <si>
    <t>Coordinaciones</t>
  </si>
  <si>
    <t>Química farmacéutica</t>
  </si>
  <si>
    <t>Bacteriologa</t>
  </si>
  <si>
    <t>Psicología</t>
  </si>
  <si>
    <t>Tec. Imagenología</t>
  </si>
  <si>
    <t>Instrum. Quirúrgico</t>
  </si>
  <si>
    <t>Aux. Laboratorio</t>
  </si>
  <si>
    <t>Fisioterapia</t>
  </si>
  <si>
    <t>Reg. Farmacia</t>
  </si>
  <si>
    <t>TOTAL</t>
  </si>
  <si>
    <t>REPORTES REALIZADOS 2022</t>
  </si>
  <si>
    <t>REPORTES REALIZADOS 2023</t>
  </si>
  <si>
    <t>COMPARATIVO REPORTES REALIZADOS 2022 - I TRIM 2023</t>
  </si>
  <si>
    <t>% 
2022</t>
  </si>
  <si>
    <t>%
2023</t>
  </si>
  <si>
    <t>DIFERENCIA</t>
  </si>
  <si>
    <t>COMPARATIVO</t>
  </si>
  <si>
    <t>Disminuye</t>
  </si>
  <si>
    <t>Aumenta</t>
  </si>
  <si>
    <t>Se mantiene</t>
  </si>
  <si>
    <t>OBSERVACIONES</t>
  </si>
  <si>
    <t>En el periodo enero a diciembre de 2022
1. El personal de enfermería (profesional y auxiliar) abarcan el 63% de los reportes realizados en la institución.
2. El 20% de los reportes se realizan de manera anónima.
3. La interrelación con el área de auditoría médica es de gran importancia en la identificación y reporte de eventos en seguridad del paciente, aportando el 5% de los reportes en seguridad del paciente.
4. Los reportes captados por búsqueda activa corresponden a los identificados por las áreas de vigilancia, epidemiológica y programa de cuidado de piel.
5. Se mantiene la interrelación con aseguradoras, con las cuales se fortalece el uso de prygea para reportes, ante lo cual si se identifica que el reporte se encuentra repetido se anula el realizado por la aseguradora y se deja para revisión el reporte institucional.</t>
  </si>
  <si>
    <t>En el periodo enero a marzo de 2023
1. El personal de enfermería (profesional y auxiliar) abarcan el 60% de los reportes realizados en la institución.
2. Se mantiene con un incremento leve la tendencia de los reportes que se realizan de manera anónima.
3. La interrelación con el área de auditoría médica continúa siendo importante y aumenta el porcentaje de los reportes en seguridad del paciente.
4. La búsqueda actia continúa ocupando un lugar importante aportando el 6.6% de los eventos en seguridad del paciente identificados por las áreas de vigilancia epidemiológica y programa de cuidado de piel.
5. Se mantiene la interrelación con aseguradoras, con las cuales se fortalece el uso de prygea para reportes, ante lo cual si se identifica que el reporte se encuentra repetido se anula el realizado por la aseguradora y se deja para revisión el reporte institucional.
Para la vigencia 2023, los reportes realizados mediante oficio por parte de la aseguradora que no se encuentran reportados en prygea, se cargan al programa como reportados por externos.
6. Para el primer trimestre de 2023 desde laboratorio se entrega informe de seguimiento a eventos leves e incidentes identificados en su proceso, los cuales se incluyen en la presentación del comité de seguridad del paciente se reportan un total de 91 eventos leves y 156 incidentes.</t>
  </si>
  <si>
    <t xml:space="preserve">1. Un total de 7 reportantes aumenta la cantidad de reportes para el primer trimestre de 2023 en comparación con la vigencia 2022, para un total de 39%, siendo signiicatifo el incremento en reportes desde el área de auditoría médica.
2. El 55,6% de los cargos disminuyen la cantidad de reportes lo cual corresponde a 10 de los cargos que realizan reportes, siendo mas significativa la disminución en el reporte por parte del personal profesional en enfermería. </t>
  </si>
  <si>
    <t>Auditoría médica</t>
  </si>
  <si>
    <t>Cirugía general</t>
  </si>
  <si>
    <t>C. Externa</t>
  </si>
  <si>
    <t>Cuidado básico</t>
  </si>
  <si>
    <t>Cuidado intermedio adulto</t>
  </si>
  <si>
    <t>Esp. 4° piso UC</t>
  </si>
  <si>
    <t>Esp. 5° piso</t>
  </si>
  <si>
    <t>Externo</t>
  </si>
  <si>
    <t>Ginecología</t>
  </si>
  <si>
    <t>Hemodiálsis</t>
  </si>
  <si>
    <t>Ayudas diagnósticas</t>
  </si>
  <si>
    <t>Esp. quirúrgicas</t>
  </si>
  <si>
    <t>Laboratorio</t>
  </si>
  <si>
    <t>Medicina interna</t>
  </si>
  <si>
    <t>Oncología</t>
  </si>
  <si>
    <t>Quirófano</t>
  </si>
  <si>
    <t>Sala de partos</t>
  </si>
  <si>
    <t>UCIA</t>
  </si>
  <si>
    <t>UCIN</t>
  </si>
  <si>
    <t>Urgencias</t>
  </si>
  <si>
    <t>Consulta externa</t>
  </si>
  <si>
    <t>Hemodialisis</t>
  </si>
  <si>
    <t>Nutrición</t>
  </si>
  <si>
    <t>REPORTES REALIZADOS POR SERVICIOS I TRIMESTRE 2022</t>
  </si>
  <si>
    <t>REPORTES REALIZADOS POR SERVICIOS I TRIMESTRE 2023</t>
  </si>
  <si>
    <t xml:space="preserve">En el periodo enero a diciembre de 2022
1. Los servicios de urgencias y quirófano abarcan el 58% de los reportes realizados en el aplicativo institucional, lo cual demuestra cultura de seguridad en los servicios.
2. La búsqueda activa realizada por las áreas de vigilancia epidemiológica y el programa de cuidado de piel, continúa siendo una fuente importante de reporte.
3. Los eventos que se reportan por entes externos, si han sido previamente reportados por personal del HUDN son descartados como repetidos y se prioriza el reporte interno. </t>
  </si>
  <si>
    <t>En el periodo enero a marzo de 2023
1. Se mantiene la tendencia de reporte en los servicios de quirófano y urgencias, pasando el quirófano a ocupar el primer lugar, con el 53% del total de los reportes realizados.
2. Toma relevancia el incremento en los reportes realizados por auditoría médica de la institución, con un aporte del 5,7% de los reportes realizados.
3. Para este periodo es relevante el aporte realizado por las entidades externas, que corresponden a EPS que utilizan el programa prygea para realizar reportes que se identifican mediante concurrencia, aportando el 2,9% de los reportes, aclarando que los eventos que se reportan por entes externos, si han sido previamente reportados por personal del HUDN son descartados como repetidos y se prioriza el reporte interno .</t>
  </si>
  <si>
    <t>1. Al comparar los datos del mismo periodo en las vigencias 2022 y 2023, se evidencia que en 12 áreas de la institución incrementa el porcentaje de reportes, lo cual corresponde al 54,5% del total de áreas.
2. En 9 servicios disminuye el porcentaje de reportes, corresponde al 41%.
3. Durante el primer trimestre de 2023 se presenta un incremento importante en quirófano, auditoría médica, especialidades quirúrgicas, especialidades 4° piso UC y cirugía general.
4. Para el primer trimestre del 2023, toman relevancia los reportes realizados por externos que corresponden a EPS que tienen contrato con la entidad y emplean el programa prygea para realizar los reportes identificados mediante auditoría concurrente, siendo los mas frecuentes: infecciones y reingresos.</t>
  </si>
  <si>
    <t>COMPARATIVO REPORTES REALIZADOS POR SERVICIOS 2022 - I TRIM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</si>
</sst>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 x14ac:knownFonts="1">
    <font>
      <sz val="11"/>
      <color theme="1"/>
      <name val="Calibri"/>
      <family val="2"/>
      <scheme val="minor"/>
    </font>
    <font>
      <sz val="12"/>
      <color indexed="8"/>
      <name val="Franklin Gothic Medium"/>
      <family val="2"/>
    </font>
    <font>
      <b/>
      <sz val="12"/>
      <color indexed="8"/>
      <name val="Franklin Gothic Medium"/>
      <family val="2"/>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32">
    <xf numFmtId="0" fontId="0" fillId="0" borderId="0" xfId="0"/>
    <xf numFmtId="0" fontId="1" fillId="0" borderId="0" xfId="0" applyFont="1" applyFill="1"/>
    <xf numFmtId="0" fontId="2" fillId="0" borderId="1" xfId="0" applyFont="1" applyFill="1" applyBorder="1" applyAlignment="1">
      <alignment horizontal="center" vertical="center" wrapText="1"/>
    </xf>
    <xf numFmtId="0" fontId="1" fillId="0" borderId="1" xfId="0" applyFont="1" applyFill="1" applyBorder="1"/>
    <xf numFmtId="1" fontId="1" fillId="0" borderId="1" xfId="0" applyNumberFormat="1" applyFont="1" applyFill="1" applyBorder="1"/>
    <xf numFmtId="164" fontId="1" fillId="0" borderId="1" xfId="0" applyNumberFormat="1" applyFont="1" applyFill="1" applyBorder="1"/>
    <xf numFmtId="0" fontId="2" fillId="0" borderId="1" xfId="0" applyFont="1" applyFill="1" applyBorder="1"/>
    <xf numFmtId="2" fontId="1" fillId="0" borderId="1" xfId="0" applyNumberFormat="1" applyFont="1" applyFill="1" applyBorder="1"/>
    <xf numFmtId="1" fontId="2" fillId="0" borderId="1" xfId="0" applyNumberFormat="1" applyFont="1" applyFill="1" applyBorder="1"/>
    <xf numFmtId="0" fontId="1" fillId="0" borderId="2" xfId="0" applyFont="1" applyFill="1" applyBorder="1"/>
    <xf numFmtId="0" fontId="1" fillId="0" borderId="3" xfId="0" applyFont="1" applyFill="1" applyBorder="1"/>
    <xf numFmtId="0" fontId="2" fillId="0" borderId="1" xfId="0" applyFont="1" applyFill="1" applyBorder="1" applyAlignment="1">
      <alignment horizontal="center"/>
    </xf>
    <xf numFmtId="0" fontId="1" fillId="0" borderId="1" xfId="0" applyFont="1" applyFill="1" applyBorder="1" applyAlignment="1">
      <alignment horizontal="left" vertical="center" wrapText="1"/>
    </xf>
    <xf numFmtId="0" fontId="1" fillId="0" borderId="1" xfId="0" applyFon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right"/>
    </xf>
    <xf numFmtId="0" fontId="2" fillId="0" borderId="3" xfId="0" applyFont="1" applyFill="1" applyBorder="1" applyAlignment="1">
      <alignment horizontal="right"/>
    </xf>
    <xf numFmtId="0" fontId="1" fillId="0" borderId="8" xfId="0" applyFont="1" applyFill="1" applyBorder="1" applyAlignment="1">
      <alignment horizontal="center"/>
    </xf>
    <xf numFmtId="0" fontId="1" fillId="0" borderId="9" xfId="0" applyFont="1" applyFill="1" applyBorder="1" applyAlignment="1">
      <alignment horizontal="center"/>
    </xf>
    <xf numFmtId="0" fontId="1" fillId="0" borderId="10" xfId="0" applyFont="1" applyFill="1" applyBorder="1" applyAlignment="1">
      <alignment horizontal="center"/>
    </xf>
    <xf numFmtId="0" fontId="2" fillId="0" borderId="11"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114300</xdr:colOff>
      <xdr:row>2</xdr:row>
      <xdr:rowOff>19050</xdr:rowOff>
    </xdr:from>
    <xdr:to>
      <xdr:col>0</xdr:col>
      <xdr:colOff>691573</xdr:colOff>
      <xdr:row>4</xdr:row>
      <xdr:rowOff>152400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577273" cy="476250"/>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29</xdr:row>
      <xdr:rowOff>19050</xdr:rowOff>
    </xdr:from>
    <xdr:to>
      <xdr:col>0</xdr:col>
      <xdr:colOff>691573</xdr:colOff>
      <xdr:row>31</xdr:row>
      <xdr:rowOff>152400</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577273" cy="552450"/>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29</xdr:row>
      <xdr:rowOff>19050</xdr:rowOff>
    </xdr:from>
    <xdr:to>
      <xdr:col>0</xdr:col>
      <xdr:colOff>691573</xdr:colOff>
      <xdr:row>31</xdr:row>
      <xdr:rowOff>152400</xdr:rowOff>
    </xdr:to>
    <xdr:pic>
      <xdr:nvPicPr>
        <xdr:cNvPr id="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577273" cy="552450"/>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53</xdr:row>
      <xdr:rowOff>19050</xdr:rowOff>
    </xdr:from>
    <xdr:to>
      <xdr:col>0</xdr:col>
      <xdr:colOff>691573</xdr:colOff>
      <xdr:row>55</xdr:row>
      <xdr:rowOff>152400</xdr:rowOff>
    </xdr:to>
    <xdr:pic>
      <xdr:nvPicPr>
        <xdr:cNvPr id="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050"/>
          <a:ext cx="577273" cy="552450"/>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85725</xdr:colOff>
      <xdr:row>2</xdr:row>
      <xdr:rowOff>209550</xdr:rowOff>
    </xdr:from>
    <xdr:to>
      <xdr:col>0</xdr:col>
      <xdr:colOff>647700</xdr:colOff>
      <xdr:row>4</xdr:row>
      <xdr:rowOff>131969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628650"/>
          <a:ext cx="561975" cy="608219"/>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57150</xdr:colOff>
      <xdr:row>31</xdr:row>
      <xdr:rowOff>114300</xdr:rowOff>
    </xdr:from>
    <xdr:to>
      <xdr:col>0</xdr:col>
      <xdr:colOff>666750</xdr:colOff>
      <xdr:row>33</xdr:row>
      <xdr:rowOff>171878</xdr:rowOff>
    </xdr:to>
    <xdr:pic>
      <xdr:nvPicPr>
        <xdr:cNvPr id="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9906000"/>
          <a:ext cx="609600" cy="743378"/>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0</xdr:col>
      <xdr:colOff>114300</xdr:colOff>
      <xdr:row>61</xdr:row>
      <xdr:rowOff>19050</xdr:rowOff>
    </xdr:from>
    <xdr:to>
      <xdr:col>0</xdr:col>
      <xdr:colOff>691573</xdr:colOff>
      <xdr:row>63</xdr:row>
      <xdr:rowOff>152400</xdr:rowOff>
    </xdr:to>
    <xdr:pic>
      <xdr:nvPicPr>
        <xdr:cNvPr id="5"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9773900"/>
          <a:ext cx="577273" cy="552450"/>
        </a:xfrm>
        <a:prstGeom prst="rect">
          <a:avLst/>
        </a:prstGeom>
        <a:solidFill>
          <a:srgbClr val="000000"/>
        </a:solidFill>
        <a:ln>
          <a:noFill/>
        </a:ln>
        <a:effectLst/>
        <a:extLs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77"/>
  <sheetViews>
    <sheetView tabSelected="1" topLeftCell="A28" workbookViewId="0">
      <selection activeCell="B30" sqref="A30:D49"/>
    </sheetView>
  </sheetViews>
  <sheetFormatPr baseColWidth="10" defaultRowHeight="16.5" x14ac:dyDescent="0.3"/>
  <cols>
    <col min="1" max="1" width="11.42578125" style="1"/>
    <col min="2" max="2" width="37.85546875" style="1" customWidth="1"/>
    <col min="3" max="4" width="12.5703125" style="1" bestFit="1" customWidth="1"/>
    <col min="5" max="5" width="17.7109375" style="1" customWidth="1"/>
    <col min="6" max="6" width="20.42578125" style="1" customWidth="1"/>
    <col min="7" max="257" width="11.42578125" style="1"/>
    <col min="258" max="258" width="37.85546875" style="1" customWidth="1"/>
    <col min="259" max="260" width="12.5703125" style="1" bestFit="1" customWidth="1"/>
    <col min="261" max="513" width="11.42578125" style="1"/>
    <col min="514" max="514" width="37.85546875" style="1" customWidth="1"/>
    <col min="515" max="516" width="12.5703125" style="1" bestFit="1" customWidth="1"/>
    <col min="517" max="769" width="11.42578125" style="1"/>
    <col min="770" max="770" width="37.85546875" style="1" customWidth="1"/>
    <col min="771" max="772" width="12.5703125" style="1" bestFit="1" customWidth="1"/>
    <col min="773" max="1025" width="11.42578125" style="1"/>
    <col min="1026" max="1026" width="37.85546875" style="1" customWidth="1"/>
    <col min="1027" max="1028" width="12.5703125" style="1" bestFit="1" customWidth="1"/>
    <col min="1029" max="1281" width="11.42578125" style="1"/>
    <col min="1282" max="1282" width="37.85546875" style="1" customWidth="1"/>
    <col min="1283" max="1284" width="12.5703125" style="1" bestFit="1" customWidth="1"/>
    <col min="1285" max="1537" width="11.42578125" style="1"/>
    <col min="1538" max="1538" width="37.85546875" style="1" customWidth="1"/>
    <col min="1539" max="1540" width="12.5703125" style="1" bestFit="1" customWidth="1"/>
    <col min="1541" max="1793" width="11.42578125" style="1"/>
    <col min="1794" max="1794" width="37.85546875" style="1" customWidth="1"/>
    <col min="1795" max="1796" width="12.5703125" style="1" bestFit="1" customWidth="1"/>
    <col min="1797" max="2049" width="11.42578125" style="1"/>
    <col min="2050" max="2050" width="37.85546875" style="1" customWidth="1"/>
    <col min="2051" max="2052" width="12.5703125" style="1" bestFit="1" customWidth="1"/>
    <col min="2053" max="2305" width="11.42578125" style="1"/>
    <col min="2306" max="2306" width="37.85546875" style="1" customWidth="1"/>
    <col min="2307" max="2308" width="12.5703125" style="1" bestFit="1" customWidth="1"/>
    <col min="2309" max="2561" width="11.42578125" style="1"/>
    <col min="2562" max="2562" width="37.85546875" style="1" customWidth="1"/>
    <col min="2563" max="2564" width="12.5703125" style="1" bestFit="1" customWidth="1"/>
    <col min="2565" max="2817" width="11.42578125" style="1"/>
    <col min="2818" max="2818" width="37.85546875" style="1" customWidth="1"/>
    <col min="2819" max="2820" width="12.5703125" style="1" bestFit="1" customWidth="1"/>
    <col min="2821" max="3073" width="11.42578125" style="1"/>
    <col min="3074" max="3074" width="37.85546875" style="1" customWidth="1"/>
    <col min="3075" max="3076" width="12.5703125" style="1" bestFit="1" customWidth="1"/>
    <col min="3077" max="3329" width="11.42578125" style="1"/>
    <col min="3330" max="3330" width="37.85546875" style="1" customWidth="1"/>
    <col min="3331" max="3332" width="12.5703125" style="1" bestFit="1" customWidth="1"/>
    <col min="3333" max="3585" width="11.42578125" style="1"/>
    <col min="3586" max="3586" width="37.85546875" style="1" customWidth="1"/>
    <col min="3587" max="3588" width="12.5703125" style="1" bestFit="1" customWidth="1"/>
    <col min="3589" max="3841" width="11.42578125" style="1"/>
    <col min="3842" max="3842" width="37.85546875" style="1" customWidth="1"/>
    <col min="3843" max="3844" width="12.5703125" style="1" bestFit="1" customWidth="1"/>
    <col min="3845" max="4097" width="11.42578125" style="1"/>
    <col min="4098" max="4098" width="37.85546875" style="1" customWidth="1"/>
    <col min="4099" max="4100" width="12.5703125" style="1" bestFit="1" customWidth="1"/>
    <col min="4101" max="4353" width="11.42578125" style="1"/>
    <col min="4354" max="4354" width="37.85546875" style="1" customWidth="1"/>
    <col min="4355" max="4356" width="12.5703125" style="1" bestFit="1" customWidth="1"/>
    <col min="4357" max="4609" width="11.42578125" style="1"/>
    <col min="4610" max="4610" width="37.85546875" style="1" customWidth="1"/>
    <col min="4611" max="4612" width="12.5703125" style="1" bestFit="1" customWidth="1"/>
    <col min="4613" max="4865" width="11.42578125" style="1"/>
    <col min="4866" max="4866" width="37.85546875" style="1" customWidth="1"/>
    <col min="4867" max="4868" width="12.5703125" style="1" bestFit="1" customWidth="1"/>
    <col min="4869" max="5121" width="11.42578125" style="1"/>
    <col min="5122" max="5122" width="37.85546875" style="1" customWidth="1"/>
    <col min="5123" max="5124" width="12.5703125" style="1" bestFit="1" customWidth="1"/>
    <col min="5125" max="5377" width="11.42578125" style="1"/>
    <col min="5378" max="5378" width="37.85546875" style="1" customWidth="1"/>
    <col min="5379" max="5380" width="12.5703125" style="1" bestFit="1" customWidth="1"/>
    <col min="5381" max="5633" width="11.42578125" style="1"/>
    <col min="5634" max="5634" width="37.85546875" style="1" customWidth="1"/>
    <col min="5635" max="5636" width="12.5703125" style="1" bestFit="1" customWidth="1"/>
    <col min="5637" max="5889" width="11.42578125" style="1"/>
    <col min="5890" max="5890" width="37.85546875" style="1" customWidth="1"/>
    <col min="5891" max="5892" width="12.5703125" style="1" bestFit="1" customWidth="1"/>
    <col min="5893" max="6145" width="11.42578125" style="1"/>
    <col min="6146" max="6146" width="37.85546875" style="1" customWidth="1"/>
    <col min="6147" max="6148" width="12.5703125" style="1" bestFit="1" customWidth="1"/>
    <col min="6149" max="6401" width="11.42578125" style="1"/>
    <col min="6402" max="6402" width="37.85546875" style="1" customWidth="1"/>
    <col min="6403" max="6404" width="12.5703125" style="1" bestFit="1" customWidth="1"/>
    <col min="6405" max="6657" width="11.42578125" style="1"/>
    <col min="6658" max="6658" width="37.85546875" style="1" customWidth="1"/>
    <col min="6659" max="6660" width="12.5703125" style="1" bestFit="1" customWidth="1"/>
    <col min="6661" max="6913" width="11.42578125" style="1"/>
    <col min="6914" max="6914" width="37.85546875" style="1" customWidth="1"/>
    <col min="6915" max="6916" width="12.5703125" style="1" bestFit="1" customWidth="1"/>
    <col min="6917" max="7169" width="11.42578125" style="1"/>
    <col min="7170" max="7170" width="37.85546875" style="1" customWidth="1"/>
    <col min="7171" max="7172" width="12.5703125" style="1" bestFit="1" customWidth="1"/>
    <col min="7173" max="7425" width="11.42578125" style="1"/>
    <col min="7426" max="7426" width="37.85546875" style="1" customWidth="1"/>
    <col min="7427" max="7428" width="12.5703125" style="1" bestFit="1" customWidth="1"/>
    <col min="7429" max="7681" width="11.42578125" style="1"/>
    <col min="7682" max="7682" width="37.85546875" style="1" customWidth="1"/>
    <col min="7683" max="7684" width="12.5703125" style="1" bestFit="1" customWidth="1"/>
    <col min="7685" max="7937" width="11.42578125" style="1"/>
    <col min="7938" max="7938" width="37.85546875" style="1" customWidth="1"/>
    <col min="7939" max="7940" width="12.5703125" style="1" bestFit="1" customWidth="1"/>
    <col min="7941" max="8193" width="11.42578125" style="1"/>
    <col min="8194" max="8194" width="37.85546875" style="1" customWidth="1"/>
    <col min="8195" max="8196" width="12.5703125" style="1" bestFit="1" customWidth="1"/>
    <col min="8197" max="8449" width="11.42578125" style="1"/>
    <col min="8450" max="8450" width="37.85546875" style="1" customWidth="1"/>
    <col min="8451" max="8452" width="12.5703125" style="1" bestFit="1" customWidth="1"/>
    <col min="8453" max="8705" width="11.42578125" style="1"/>
    <col min="8706" max="8706" width="37.85546875" style="1" customWidth="1"/>
    <col min="8707" max="8708" width="12.5703125" style="1" bestFit="1" customWidth="1"/>
    <col min="8709" max="8961" width="11.42578125" style="1"/>
    <col min="8962" max="8962" width="37.85546875" style="1" customWidth="1"/>
    <col min="8963" max="8964" width="12.5703125" style="1" bestFit="1" customWidth="1"/>
    <col min="8965" max="9217" width="11.42578125" style="1"/>
    <col min="9218" max="9218" width="37.85546875" style="1" customWidth="1"/>
    <col min="9219" max="9220" width="12.5703125" style="1" bestFit="1" customWidth="1"/>
    <col min="9221" max="9473" width="11.42578125" style="1"/>
    <col min="9474" max="9474" width="37.85546875" style="1" customWidth="1"/>
    <col min="9475" max="9476" width="12.5703125" style="1" bestFit="1" customWidth="1"/>
    <col min="9477" max="9729" width="11.42578125" style="1"/>
    <col min="9730" max="9730" width="37.85546875" style="1" customWidth="1"/>
    <col min="9731" max="9732" width="12.5703125" style="1" bestFit="1" customWidth="1"/>
    <col min="9733" max="9985" width="11.42578125" style="1"/>
    <col min="9986" max="9986" width="37.85546875" style="1" customWidth="1"/>
    <col min="9987" max="9988" width="12.5703125" style="1" bestFit="1" customWidth="1"/>
    <col min="9989" max="10241" width="11.42578125" style="1"/>
    <col min="10242" max="10242" width="37.85546875" style="1" customWidth="1"/>
    <col min="10243" max="10244" width="12.5703125" style="1" bestFit="1" customWidth="1"/>
    <col min="10245" max="10497" width="11.42578125" style="1"/>
    <col min="10498" max="10498" width="37.85546875" style="1" customWidth="1"/>
    <col min="10499" max="10500" width="12.5703125" style="1" bestFit="1" customWidth="1"/>
    <col min="10501" max="10753" width="11.42578125" style="1"/>
    <col min="10754" max="10754" width="37.85546875" style="1" customWidth="1"/>
    <col min="10755" max="10756" width="12.5703125" style="1" bestFit="1" customWidth="1"/>
    <col min="10757" max="11009" width="11.42578125" style="1"/>
    <col min="11010" max="11010" width="37.85546875" style="1" customWidth="1"/>
    <col min="11011" max="11012" width="12.5703125" style="1" bestFit="1" customWidth="1"/>
    <col min="11013" max="11265" width="11.42578125" style="1"/>
    <col min="11266" max="11266" width="37.85546875" style="1" customWidth="1"/>
    <col min="11267" max="11268" width="12.5703125" style="1" bestFit="1" customWidth="1"/>
    <col min="11269" max="11521" width="11.42578125" style="1"/>
    <col min="11522" max="11522" width="37.85546875" style="1" customWidth="1"/>
    <col min="11523" max="11524" width="12.5703125" style="1" bestFit="1" customWidth="1"/>
    <col min="11525" max="11777" width="11.42578125" style="1"/>
    <col min="11778" max="11778" width="37.85546875" style="1" customWidth="1"/>
    <col min="11779" max="11780" width="12.5703125" style="1" bestFit="1" customWidth="1"/>
    <col min="11781" max="12033" width="11.42578125" style="1"/>
    <col min="12034" max="12034" width="37.85546875" style="1" customWidth="1"/>
    <col min="12035" max="12036" width="12.5703125" style="1" bestFit="1" customWidth="1"/>
    <col min="12037" max="12289" width="11.42578125" style="1"/>
    <col min="12290" max="12290" width="37.85546875" style="1" customWidth="1"/>
    <col min="12291" max="12292" width="12.5703125" style="1" bestFit="1" customWidth="1"/>
    <col min="12293" max="12545" width="11.42578125" style="1"/>
    <col min="12546" max="12546" width="37.85546875" style="1" customWidth="1"/>
    <col min="12547" max="12548" width="12.5703125" style="1" bestFit="1" customWidth="1"/>
    <col min="12549" max="12801" width="11.42578125" style="1"/>
    <col min="12802" max="12802" width="37.85546875" style="1" customWidth="1"/>
    <col min="12803" max="12804" width="12.5703125" style="1" bestFit="1" customWidth="1"/>
    <col min="12805" max="13057" width="11.42578125" style="1"/>
    <col min="13058" max="13058" width="37.85546875" style="1" customWidth="1"/>
    <col min="13059" max="13060" width="12.5703125" style="1" bestFit="1" customWidth="1"/>
    <col min="13061" max="13313" width="11.42578125" style="1"/>
    <col min="13314" max="13314" width="37.85546875" style="1" customWidth="1"/>
    <col min="13315" max="13316" width="12.5703125" style="1" bestFit="1" customWidth="1"/>
    <col min="13317" max="13569" width="11.42578125" style="1"/>
    <col min="13570" max="13570" width="37.85546875" style="1" customWidth="1"/>
    <col min="13571" max="13572" width="12.5703125" style="1" bestFit="1" customWidth="1"/>
    <col min="13573" max="13825" width="11.42578125" style="1"/>
    <col min="13826" max="13826" width="37.85546875" style="1" customWidth="1"/>
    <col min="13827" max="13828" width="12.5703125" style="1" bestFit="1" customWidth="1"/>
    <col min="13829" max="14081" width="11.42578125" style="1"/>
    <col min="14082" max="14082" width="37.85546875" style="1" customWidth="1"/>
    <col min="14083" max="14084" width="12.5703125" style="1" bestFit="1" customWidth="1"/>
    <col min="14085" max="14337" width="11.42578125" style="1"/>
    <col min="14338" max="14338" width="37.85546875" style="1" customWidth="1"/>
    <col min="14339" max="14340" width="12.5703125" style="1" bestFit="1" customWidth="1"/>
    <col min="14341" max="14593" width="11.42578125" style="1"/>
    <col min="14594" max="14594" width="37.85546875" style="1" customWidth="1"/>
    <col min="14595" max="14596" width="12.5703125" style="1" bestFit="1" customWidth="1"/>
    <col min="14597" max="14849" width="11.42578125" style="1"/>
    <col min="14850" max="14850" width="37.85546875" style="1" customWidth="1"/>
    <col min="14851" max="14852" width="12.5703125" style="1" bestFit="1" customWidth="1"/>
    <col min="14853" max="15105" width="11.42578125" style="1"/>
    <col min="15106" max="15106" width="37.85546875" style="1" customWidth="1"/>
    <col min="15107" max="15108" width="12.5703125" style="1" bestFit="1" customWidth="1"/>
    <col min="15109" max="15361" width="11.42578125" style="1"/>
    <col min="15362" max="15362" width="37.85546875" style="1" customWidth="1"/>
    <col min="15363" max="15364" width="12.5703125" style="1" bestFit="1" customWidth="1"/>
    <col min="15365" max="15617" width="11.42578125" style="1"/>
    <col min="15618" max="15618" width="37.85546875" style="1" customWidth="1"/>
    <col min="15619" max="15620" width="12.5703125" style="1" bestFit="1" customWidth="1"/>
    <col min="15621" max="15873" width="11.42578125" style="1"/>
    <col min="15874" max="15874" width="37.85546875" style="1" customWidth="1"/>
    <col min="15875" max="15876" width="12.5703125" style="1" bestFit="1" customWidth="1"/>
    <col min="15877" max="16129" width="11.42578125" style="1"/>
    <col min="16130" max="16130" width="37.85546875" style="1" customWidth="1"/>
    <col min="16131" max="16132" width="12.5703125" style="1" bestFit="1" customWidth="1"/>
    <col min="16133" max="16384" width="11.42578125" style="1"/>
  </cols>
  <sheetData>
    <row r="3" spans="1:4" x14ac:dyDescent="0.3">
      <c r="A3" s="13"/>
      <c r="B3" s="14" t="s">
        <v>23</v>
      </c>
      <c r="C3" s="14"/>
      <c r="D3" s="14"/>
    </row>
    <row r="4" spans="1:4" x14ac:dyDescent="0.3">
      <c r="A4" s="13"/>
      <c r="B4" s="14"/>
      <c r="C4" s="14"/>
      <c r="D4" s="14"/>
    </row>
    <row r="5" spans="1:4" x14ac:dyDescent="0.3">
      <c r="A5" s="13"/>
      <c r="B5" s="14"/>
      <c r="C5" s="14"/>
      <c r="D5" s="14"/>
    </row>
    <row r="6" spans="1:4" x14ac:dyDescent="0.3">
      <c r="A6" s="2" t="s">
        <v>0</v>
      </c>
      <c r="B6" s="2" t="s">
        <v>1</v>
      </c>
      <c r="C6" s="2" t="s">
        <v>2</v>
      </c>
      <c r="D6" s="2" t="s">
        <v>3</v>
      </c>
    </row>
    <row r="7" spans="1:4" x14ac:dyDescent="0.3">
      <c r="A7" s="3">
        <v>1</v>
      </c>
      <c r="B7" s="3" t="s">
        <v>4</v>
      </c>
      <c r="C7" s="3">
        <v>961</v>
      </c>
      <c r="D7" s="5">
        <f>(C7*100)/C25</f>
        <v>35.658627087198518</v>
      </c>
    </row>
    <row r="8" spans="1:4" x14ac:dyDescent="0.3">
      <c r="A8" s="3">
        <v>2</v>
      </c>
      <c r="B8" s="3" t="s">
        <v>5</v>
      </c>
      <c r="C8" s="3">
        <v>722</v>
      </c>
      <c r="D8" s="5">
        <f>(C8*100)/C25</f>
        <v>26.790352504638218</v>
      </c>
    </row>
    <row r="9" spans="1:4" x14ac:dyDescent="0.3">
      <c r="A9" s="3">
        <v>3</v>
      </c>
      <c r="B9" s="3" t="s">
        <v>6</v>
      </c>
      <c r="C9" s="3">
        <v>534</v>
      </c>
      <c r="D9" s="5">
        <f>(C9*100)/C25</f>
        <v>19.814471243042671</v>
      </c>
    </row>
    <row r="10" spans="1:4" ht="16.5" customHeight="1" x14ac:dyDescent="0.3">
      <c r="A10" s="3">
        <v>4</v>
      </c>
      <c r="B10" s="3" t="s">
        <v>7</v>
      </c>
      <c r="C10" s="3">
        <v>161</v>
      </c>
      <c r="D10" s="5">
        <f>(C10*100)/C25</f>
        <v>5.9740259740259738</v>
      </c>
    </row>
    <row r="11" spans="1:4" x14ac:dyDescent="0.3">
      <c r="A11" s="3">
        <v>5</v>
      </c>
      <c r="B11" s="3" t="s">
        <v>8</v>
      </c>
      <c r="C11" s="3">
        <v>125</v>
      </c>
      <c r="D11" s="5">
        <f>(C11*100)/C25</f>
        <v>4.6382189239332092</v>
      </c>
    </row>
    <row r="12" spans="1:4" x14ac:dyDescent="0.3">
      <c r="A12" s="3">
        <v>6</v>
      </c>
      <c r="B12" s="3" t="s">
        <v>9</v>
      </c>
      <c r="C12" s="3">
        <v>55</v>
      </c>
      <c r="D12" s="5">
        <f>(C12*100)/C25</f>
        <v>2.0408163265306123</v>
      </c>
    </row>
    <row r="13" spans="1:4" x14ac:dyDescent="0.3">
      <c r="A13" s="3">
        <v>7</v>
      </c>
      <c r="B13" s="3" t="s">
        <v>10</v>
      </c>
      <c r="C13" s="3">
        <v>41</v>
      </c>
      <c r="D13" s="5">
        <f>(C13*100)/C25</f>
        <v>1.5213358070500929</v>
      </c>
    </row>
    <row r="14" spans="1:4" x14ac:dyDescent="0.3">
      <c r="A14" s="3">
        <v>8</v>
      </c>
      <c r="B14" s="3" t="s">
        <v>11</v>
      </c>
      <c r="C14" s="3">
        <v>33</v>
      </c>
      <c r="D14" s="5">
        <f>(C14*100)/C25</f>
        <v>1.2244897959183674</v>
      </c>
    </row>
    <row r="15" spans="1:4" x14ac:dyDescent="0.3">
      <c r="A15" s="3">
        <v>9</v>
      </c>
      <c r="B15" s="3" t="s">
        <v>12</v>
      </c>
      <c r="C15" s="3">
        <v>16</v>
      </c>
      <c r="D15" s="5">
        <f>(C15*100)/C25</f>
        <v>0.59369202226345086</v>
      </c>
    </row>
    <row r="16" spans="1:4" x14ac:dyDescent="0.3">
      <c r="A16" s="3">
        <v>10</v>
      </c>
      <c r="B16" s="3" t="s">
        <v>13</v>
      </c>
      <c r="C16" s="3">
        <v>15</v>
      </c>
      <c r="D16" s="5">
        <f>(C16*100)/C25</f>
        <v>0.5565862708719852</v>
      </c>
    </row>
    <row r="17" spans="1:4" x14ac:dyDescent="0.3">
      <c r="A17" s="3">
        <v>11</v>
      </c>
      <c r="B17" s="3" t="s">
        <v>14</v>
      </c>
      <c r="C17" s="3">
        <v>9</v>
      </c>
      <c r="D17" s="5">
        <f>(C17*100)/C25</f>
        <v>0.33395176252319109</v>
      </c>
    </row>
    <row r="18" spans="1:4" x14ac:dyDescent="0.3">
      <c r="A18" s="3">
        <v>12</v>
      </c>
      <c r="B18" s="3" t="s">
        <v>15</v>
      </c>
      <c r="C18" s="3">
        <v>7</v>
      </c>
      <c r="D18" s="5">
        <f>(C18*100)/C25</f>
        <v>0.25974025974025972</v>
      </c>
    </row>
    <row r="19" spans="1:4" x14ac:dyDescent="0.3">
      <c r="A19" s="3">
        <v>13</v>
      </c>
      <c r="B19" s="3" t="s">
        <v>16</v>
      </c>
      <c r="C19" s="3">
        <v>4</v>
      </c>
      <c r="D19" s="5">
        <f>(C19*100)/C25</f>
        <v>0.14842300556586271</v>
      </c>
    </row>
    <row r="20" spans="1:4" x14ac:dyDescent="0.3">
      <c r="A20" s="3">
        <v>14</v>
      </c>
      <c r="B20" s="3" t="s">
        <v>17</v>
      </c>
      <c r="C20" s="3">
        <v>4</v>
      </c>
      <c r="D20" s="5">
        <f>(C20*100)/C25</f>
        <v>0.14842300556586271</v>
      </c>
    </row>
    <row r="21" spans="1:4" x14ac:dyDescent="0.3">
      <c r="A21" s="3">
        <v>15</v>
      </c>
      <c r="B21" s="3" t="s">
        <v>18</v>
      </c>
      <c r="C21" s="3">
        <v>3</v>
      </c>
      <c r="D21" s="5">
        <f>(C21*100)/C25</f>
        <v>0.11131725417439703</v>
      </c>
    </row>
    <row r="22" spans="1:4" x14ac:dyDescent="0.3">
      <c r="A22" s="3">
        <v>16</v>
      </c>
      <c r="B22" s="3" t="s">
        <v>19</v>
      </c>
      <c r="C22" s="3">
        <v>2</v>
      </c>
      <c r="D22" s="5">
        <f>(C22*100)/C25</f>
        <v>7.4211502782931357E-2</v>
      </c>
    </row>
    <row r="23" spans="1:4" x14ac:dyDescent="0.3">
      <c r="A23" s="3">
        <v>17</v>
      </c>
      <c r="B23" s="3" t="s">
        <v>20</v>
      </c>
      <c r="C23" s="3">
        <v>2</v>
      </c>
      <c r="D23" s="5">
        <f>(C23*100)/C25</f>
        <v>7.4211502782931357E-2</v>
      </c>
    </row>
    <row r="24" spans="1:4" x14ac:dyDescent="0.3">
      <c r="A24" s="3">
        <v>18</v>
      </c>
      <c r="B24" s="3" t="s">
        <v>21</v>
      </c>
      <c r="C24" s="3">
        <v>1</v>
      </c>
      <c r="D24" s="7">
        <f>(C24*100)/C25</f>
        <v>3.7105751391465679E-2</v>
      </c>
    </row>
    <row r="25" spans="1:4" x14ac:dyDescent="0.3">
      <c r="A25" s="15" t="s">
        <v>22</v>
      </c>
      <c r="B25" s="16"/>
      <c r="C25" s="6">
        <f>SUM(C7:C24)</f>
        <v>2695</v>
      </c>
      <c r="D25" s="6">
        <f>SUM(D7:D24)</f>
        <v>100</v>
      </c>
    </row>
    <row r="26" spans="1:4" x14ac:dyDescent="0.3">
      <c r="A26" s="11" t="s">
        <v>33</v>
      </c>
      <c r="B26" s="11"/>
      <c r="C26" s="11"/>
      <c r="D26" s="11"/>
    </row>
    <row r="27" spans="1:4" ht="248.25" customHeight="1" x14ac:dyDescent="0.3">
      <c r="A27" s="12" t="s">
        <v>34</v>
      </c>
      <c r="B27" s="12"/>
      <c r="C27" s="12"/>
      <c r="D27" s="12"/>
    </row>
    <row r="29" spans="1:4" ht="84" customHeight="1" x14ac:dyDescent="0.3"/>
    <row r="30" spans="1:4" ht="16.5" customHeight="1" x14ac:dyDescent="0.3">
      <c r="A30" s="13"/>
      <c r="B30" s="14" t="s">
        <v>24</v>
      </c>
      <c r="C30" s="14"/>
      <c r="D30" s="14"/>
    </row>
    <row r="31" spans="1:4" x14ac:dyDescent="0.3">
      <c r="A31" s="13"/>
      <c r="B31" s="14"/>
      <c r="C31" s="14"/>
      <c r="D31" s="14"/>
    </row>
    <row r="32" spans="1:4" x14ac:dyDescent="0.3">
      <c r="A32" s="13"/>
      <c r="B32" s="14"/>
      <c r="C32" s="14"/>
      <c r="D32" s="14"/>
    </row>
    <row r="33" spans="1:4" x14ac:dyDescent="0.3">
      <c r="A33" s="2" t="s">
        <v>0</v>
      </c>
      <c r="B33" s="2" t="s">
        <v>1</v>
      </c>
      <c r="C33" s="2" t="s">
        <v>2</v>
      </c>
      <c r="D33" s="2" t="s">
        <v>3</v>
      </c>
    </row>
    <row r="34" spans="1:4" x14ac:dyDescent="0.3">
      <c r="A34" s="3">
        <v>1</v>
      </c>
      <c r="B34" s="3" t="s">
        <v>4</v>
      </c>
      <c r="C34" s="3">
        <v>235</v>
      </c>
      <c r="D34" s="5">
        <f>(C34*100)/C49</f>
        <v>33.715925394548066</v>
      </c>
    </row>
    <row r="35" spans="1:4" x14ac:dyDescent="0.3">
      <c r="A35" s="3">
        <v>2</v>
      </c>
      <c r="B35" s="3" t="s">
        <v>5</v>
      </c>
      <c r="C35" s="3">
        <v>184</v>
      </c>
      <c r="D35" s="5">
        <f>(C35*100)/C49</f>
        <v>26.398852223816355</v>
      </c>
    </row>
    <row r="36" spans="1:4" x14ac:dyDescent="0.3">
      <c r="A36" s="3">
        <v>3</v>
      </c>
      <c r="B36" s="3" t="s">
        <v>6</v>
      </c>
      <c r="C36" s="3">
        <v>139</v>
      </c>
      <c r="D36" s="5">
        <f>(C36*100)/C49</f>
        <v>19.942611190817789</v>
      </c>
    </row>
    <row r="37" spans="1:4" x14ac:dyDescent="0.3">
      <c r="A37" s="3">
        <v>4</v>
      </c>
      <c r="B37" s="3" t="s">
        <v>7</v>
      </c>
      <c r="C37" s="3">
        <v>46</v>
      </c>
      <c r="D37" s="5">
        <f>(C37*100)/C49</f>
        <v>6.5997130559540889</v>
      </c>
    </row>
    <row r="38" spans="1:4" x14ac:dyDescent="0.3">
      <c r="A38" s="3">
        <v>5</v>
      </c>
      <c r="B38" s="3" t="s">
        <v>8</v>
      </c>
      <c r="C38" s="3">
        <v>40</v>
      </c>
      <c r="D38" s="5">
        <f>(C38*100)/C49</f>
        <v>5.7388809182209473</v>
      </c>
    </row>
    <row r="39" spans="1:4" x14ac:dyDescent="0.3">
      <c r="A39" s="3">
        <v>6</v>
      </c>
      <c r="B39" s="3" t="s">
        <v>9</v>
      </c>
      <c r="C39" s="3">
        <v>20</v>
      </c>
      <c r="D39" s="5">
        <f>(C39*100)/C49</f>
        <v>2.8694404591104736</v>
      </c>
    </row>
    <row r="40" spans="1:4" x14ac:dyDescent="0.3">
      <c r="A40" s="3">
        <v>7</v>
      </c>
      <c r="B40" s="3" t="s">
        <v>11</v>
      </c>
      <c r="C40" s="3">
        <v>11</v>
      </c>
      <c r="D40" s="5">
        <f>(C40*100)/C49</f>
        <v>1.5781922525107603</v>
      </c>
    </row>
    <row r="41" spans="1:4" x14ac:dyDescent="0.3">
      <c r="A41" s="3">
        <v>8</v>
      </c>
      <c r="B41" s="3" t="s">
        <v>10</v>
      </c>
      <c r="C41" s="3">
        <v>9</v>
      </c>
      <c r="D41" s="5">
        <f>(C41*100)/C49</f>
        <v>1.2912482065997131</v>
      </c>
    </row>
    <row r="42" spans="1:4" x14ac:dyDescent="0.3">
      <c r="A42" s="3">
        <v>9</v>
      </c>
      <c r="B42" s="3" t="s">
        <v>12</v>
      </c>
      <c r="C42" s="3">
        <v>3</v>
      </c>
      <c r="D42" s="5">
        <f>(C42*100)/C49</f>
        <v>0.43041606886657102</v>
      </c>
    </row>
    <row r="43" spans="1:4" x14ac:dyDescent="0.3">
      <c r="A43" s="3">
        <v>10</v>
      </c>
      <c r="B43" s="3" t="s">
        <v>13</v>
      </c>
      <c r="C43" s="3">
        <v>3</v>
      </c>
      <c r="D43" s="5">
        <f>(C43*100)/C49</f>
        <v>0.43041606886657102</v>
      </c>
    </row>
    <row r="44" spans="1:4" x14ac:dyDescent="0.3">
      <c r="A44" s="3">
        <v>11</v>
      </c>
      <c r="B44" s="3" t="s">
        <v>16</v>
      </c>
      <c r="C44" s="3">
        <v>2</v>
      </c>
      <c r="D44" s="5">
        <f>(C44*100)/C49</f>
        <v>0.28694404591104733</v>
      </c>
    </row>
    <row r="45" spans="1:4" x14ac:dyDescent="0.3">
      <c r="A45" s="3">
        <v>12</v>
      </c>
      <c r="B45" s="3" t="s">
        <v>17</v>
      </c>
      <c r="C45" s="3">
        <v>2</v>
      </c>
      <c r="D45" s="5">
        <f>(C45*100)/C49</f>
        <v>0.28694404591104733</v>
      </c>
    </row>
    <row r="46" spans="1:4" x14ac:dyDescent="0.3">
      <c r="A46" s="3">
        <v>13</v>
      </c>
      <c r="B46" s="3" t="s">
        <v>14</v>
      </c>
      <c r="C46" s="3">
        <v>1</v>
      </c>
      <c r="D46" s="5">
        <f>(C46*100)/C49</f>
        <v>0.14347202295552366</v>
      </c>
    </row>
    <row r="47" spans="1:4" x14ac:dyDescent="0.3">
      <c r="A47" s="3">
        <v>14</v>
      </c>
      <c r="B47" s="3" t="s">
        <v>15</v>
      </c>
      <c r="C47" s="3">
        <v>1</v>
      </c>
      <c r="D47" s="5">
        <f>(C47*100)/C49</f>
        <v>0.14347202295552366</v>
      </c>
    </row>
    <row r="48" spans="1:4" x14ac:dyDescent="0.3">
      <c r="A48" s="3">
        <v>15</v>
      </c>
      <c r="B48" s="3" t="s">
        <v>18</v>
      </c>
      <c r="C48" s="3">
        <v>1</v>
      </c>
      <c r="D48" s="5">
        <f>(C48*100)/C49</f>
        <v>0.14347202295552366</v>
      </c>
    </row>
    <row r="49" spans="1:6" x14ac:dyDescent="0.3">
      <c r="A49" s="15" t="s">
        <v>22</v>
      </c>
      <c r="B49" s="16"/>
      <c r="C49" s="6">
        <f>SUM(C34:C48)</f>
        <v>697</v>
      </c>
      <c r="D49" s="6">
        <f>SUM(D34:D48)</f>
        <v>100</v>
      </c>
    </row>
    <row r="50" spans="1:6" x14ac:dyDescent="0.3">
      <c r="A50" s="11" t="s">
        <v>33</v>
      </c>
      <c r="B50" s="11"/>
      <c r="C50" s="11"/>
      <c r="D50" s="11"/>
    </row>
    <row r="51" spans="1:6" ht="380.25" customHeight="1" x14ac:dyDescent="0.3">
      <c r="A51" s="12" t="s">
        <v>35</v>
      </c>
      <c r="B51" s="12"/>
      <c r="C51" s="12"/>
      <c r="D51" s="12"/>
    </row>
    <row r="52" spans="1:6" ht="34.5" customHeight="1" x14ac:dyDescent="0.3"/>
    <row r="54" spans="1:6" ht="16.5" customHeight="1" x14ac:dyDescent="0.3">
      <c r="A54" s="13"/>
      <c r="B54" s="14" t="s">
        <v>25</v>
      </c>
      <c r="C54" s="14"/>
      <c r="D54" s="14"/>
      <c r="E54" s="14"/>
      <c r="F54" s="14"/>
    </row>
    <row r="55" spans="1:6" x14ac:dyDescent="0.3">
      <c r="A55" s="13"/>
      <c r="B55" s="14"/>
      <c r="C55" s="14"/>
      <c r="D55" s="14"/>
      <c r="E55" s="14"/>
      <c r="F55" s="14"/>
    </row>
    <row r="56" spans="1:6" x14ac:dyDescent="0.3">
      <c r="A56" s="13"/>
      <c r="B56" s="14"/>
      <c r="C56" s="14"/>
      <c r="D56" s="14"/>
      <c r="E56" s="14"/>
      <c r="F56" s="14"/>
    </row>
    <row r="57" spans="1:6" ht="33" x14ac:dyDescent="0.3">
      <c r="A57" s="2" t="s">
        <v>0</v>
      </c>
      <c r="B57" s="2" t="s">
        <v>1</v>
      </c>
      <c r="C57" s="2" t="s">
        <v>26</v>
      </c>
      <c r="D57" s="2" t="s">
        <v>27</v>
      </c>
      <c r="E57" s="2" t="s">
        <v>28</v>
      </c>
      <c r="F57" s="2" t="s">
        <v>29</v>
      </c>
    </row>
    <row r="58" spans="1:6" x14ac:dyDescent="0.3">
      <c r="A58" s="3">
        <v>1</v>
      </c>
      <c r="B58" s="3" t="s">
        <v>4</v>
      </c>
      <c r="C58" s="5">
        <v>35.658627087198518</v>
      </c>
      <c r="D58" s="5">
        <f t="shared" ref="D58:D63" si="0">D34</f>
        <v>33.715925394548066</v>
      </c>
      <c r="E58" s="5">
        <f>D58-C58</f>
        <v>-1.9427016926504521</v>
      </c>
      <c r="F58" s="4" t="s">
        <v>30</v>
      </c>
    </row>
    <row r="59" spans="1:6" x14ac:dyDescent="0.3">
      <c r="A59" s="3">
        <v>2</v>
      </c>
      <c r="B59" s="3" t="s">
        <v>5</v>
      </c>
      <c r="C59" s="5">
        <v>26.790352504638218</v>
      </c>
      <c r="D59" s="5">
        <f t="shared" si="0"/>
        <v>26.398852223816355</v>
      </c>
      <c r="E59" s="5">
        <f t="shared" ref="E59:E66" si="1">D59-C59</f>
        <v>-0.39150028082186239</v>
      </c>
      <c r="F59" s="4" t="s">
        <v>30</v>
      </c>
    </row>
    <row r="60" spans="1:6" x14ac:dyDescent="0.3">
      <c r="A60" s="3">
        <v>3</v>
      </c>
      <c r="B60" s="3" t="s">
        <v>6</v>
      </c>
      <c r="C60" s="5">
        <v>19.814471243042671</v>
      </c>
      <c r="D60" s="5">
        <f t="shared" si="0"/>
        <v>19.942611190817789</v>
      </c>
      <c r="E60" s="5">
        <f t="shared" si="1"/>
        <v>0.12813994777511795</v>
      </c>
      <c r="F60" s="4" t="s">
        <v>31</v>
      </c>
    </row>
    <row r="61" spans="1:6" x14ac:dyDescent="0.3">
      <c r="A61" s="3">
        <v>4</v>
      </c>
      <c r="B61" s="3" t="s">
        <v>7</v>
      </c>
      <c r="C61" s="5">
        <v>5.9740259740259738</v>
      </c>
      <c r="D61" s="5">
        <f t="shared" si="0"/>
        <v>6.5997130559540889</v>
      </c>
      <c r="E61" s="5">
        <f t="shared" si="1"/>
        <v>0.62568708192811506</v>
      </c>
      <c r="F61" s="4" t="s">
        <v>31</v>
      </c>
    </row>
    <row r="62" spans="1:6" x14ac:dyDescent="0.3">
      <c r="A62" s="3">
        <v>5</v>
      </c>
      <c r="B62" s="3" t="s">
        <v>8</v>
      </c>
      <c r="C62" s="5">
        <v>4.6382189239332092</v>
      </c>
      <c r="D62" s="5">
        <f t="shared" si="0"/>
        <v>5.7388809182209473</v>
      </c>
      <c r="E62" s="5">
        <f t="shared" si="1"/>
        <v>1.100661994287738</v>
      </c>
      <c r="F62" s="4" t="s">
        <v>31</v>
      </c>
    </row>
    <row r="63" spans="1:6" x14ac:dyDescent="0.3">
      <c r="A63" s="3">
        <v>6</v>
      </c>
      <c r="B63" s="3" t="s">
        <v>9</v>
      </c>
      <c r="C63" s="5">
        <v>2.0408163265306123</v>
      </c>
      <c r="D63" s="5">
        <f t="shared" si="0"/>
        <v>2.8694404591104736</v>
      </c>
      <c r="E63" s="5">
        <f t="shared" si="1"/>
        <v>0.82862413257986134</v>
      </c>
      <c r="F63" s="4" t="s">
        <v>31</v>
      </c>
    </row>
    <row r="64" spans="1:6" x14ac:dyDescent="0.3">
      <c r="A64" s="3">
        <v>7</v>
      </c>
      <c r="B64" s="3" t="s">
        <v>10</v>
      </c>
      <c r="C64" s="5">
        <v>1.5213358070500929</v>
      </c>
      <c r="D64" s="5">
        <f>D41</f>
        <v>1.2912482065997131</v>
      </c>
      <c r="E64" s="5">
        <f t="shared" si="1"/>
        <v>-0.23008760045037979</v>
      </c>
      <c r="F64" s="4" t="s">
        <v>30</v>
      </c>
    </row>
    <row r="65" spans="1:6" x14ac:dyDescent="0.3">
      <c r="A65" s="3">
        <v>8</v>
      </c>
      <c r="B65" s="3" t="s">
        <v>11</v>
      </c>
      <c r="C65" s="5">
        <v>1.2244897959183674</v>
      </c>
      <c r="D65" s="5">
        <f>D40</f>
        <v>1.5781922525107603</v>
      </c>
      <c r="E65" s="5">
        <f t="shared" si="1"/>
        <v>0.35370245659239297</v>
      </c>
      <c r="F65" s="4" t="s">
        <v>31</v>
      </c>
    </row>
    <row r="66" spans="1:6" x14ac:dyDescent="0.3">
      <c r="A66" s="3">
        <v>9</v>
      </c>
      <c r="B66" s="3" t="s">
        <v>12</v>
      </c>
      <c r="C66" s="5">
        <v>0.59369202226345086</v>
      </c>
      <c r="D66" s="5">
        <f>D42</f>
        <v>0.43041606886657102</v>
      </c>
      <c r="E66" s="5">
        <f t="shared" si="1"/>
        <v>-0.16327595339687984</v>
      </c>
      <c r="F66" s="5" t="s">
        <v>30</v>
      </c>
    </row>
    <row r="67" spans="1:6" x14ac:dyDescent="0.3">
      <c r="A67" s="3">
        <v>10</v>
      </c>
      <c r="B67" s="3" t="s">
        <v>13</v>
      </c>
      <c r="C67" s="5">
        <v>0.5565862708719852</v>
      </c>
      <c r="D67" s="5">
        <f>D46</f>
        <v>0.14347202295552366</v>
      </c>
      <c r="E67" s="5">
        <f t="shared" ref="E67:E75" si="2">D67-C67</f>
        <v>-0.41311424791646156</v>
      </c>
      <c r="F67" s="5" t="s">
        <v>30</v>
      </c>
    </row>
    <row r="68" spans="1:6" x14ac:dyDescent="0.3">
      <c r="A68" s="3">
        <v>11</v>
      </c>
      <c r="B68" s="3" t="s">
        <v>14</v>
      </c>
      <c r="C68" s="5">
        <v>0.33395176252319109</v>
      </c>
      <c r="D68" s="5">
        <f>D46</f>
        <v>0.14347202295552366</v>
      </c>
      <c r="E68" s="5">
        <f t="shared" si="2"/>
        <v>-0.19047973956766742</v>
      </c>
      <c r="F68" s="5" t="s">
        <v>30</v>
      </c>
    </row>
    <row r="69" spans="1:6" x14ac:dyDescent="0.3">
      <c r="A69" s="3">
        <v>12</v>
      </c>
      <c r="B69" s="3" t="s">
        <v>15</v>
      </c>
      <c r="C69" s="5">
        <v>0.25974025974025972</v>
      </c>
      <c r="D69" s="5">
        <f>D47</f>
        <v>0.14347202295552366</v>
      </c>
      <c r="E69" s="5">
        <f t="shared" si="2"/>
        <v>-0.11626823678473605</v>
      </c>
      <c r="F69" s="5" t="s">
        <v>30</v>
      </c>
    </row>
    <row r="70" spans="1:6" x14ac:dyDescent="0.3">
      <c r="A70" s="3">
        <v>13</v>
      </c>
      <c r="B70" s="3" t="s">
        <v>16</v>
      </c>
      <c r="C70" s="5">
        <v>0.14842300556586271</v>
      </c>
      <c r="D70" s="5">
        <f>D44</f>
        <v>0.28694404591104733</v>
      </c>
      <c r="E70" s="5">
        <f t="shared" si="2"/>
        <v>0.13852104034518462</v>
      </c>
      <c r="F70" s="5" t="s">
        <v>31</v>
      </c>
    </row>
    <row r="71" spans="1:6" x14ac:dyDescent="0.3">
      <c r="A71" s="3">
        <v>14</v>
      </c>
      <c r="B71" s="3" t="s">
        <v>17</v>
      </c>
      <c r="C71" s="5">
        <v>0.14842300556586271</v>
      </c>
      <c r="D71" s="5">
        <v>0.3</v>
      </c>
      <c r="E71" s="5">
        <f t="shared" si="2"/>
        <v>0.15157699443413727</v>
      </c>
      <c r="F71" s="5" t="s">
        <v>31</v>
      </c>
    </row>
    <row r="72" spans="1:6" x14ac:dyDescent="0.3">
      <c r="A72" s="3">
        <v>15</v>
      </c>
      <c r="B72" s="3" t="s">
        <v>18</v>
      </c>
      <c r="C72" s="5">
        <v>0.11131725417439703</v>
      </c>
      <c r="D72" s="5">
        <f>D48</f>
        <v>0.14347202295552366</v>
      </c>
      <c r="E72" s="5">
        <f t="shared" si="2"/>
        <v>3.2154768781126636E-2</v>
      </c>
      <c r="F72" s="5" t="s">
        <v>32</v>
      </c>
    </row>
    <row r="73" spans="1:6" x14ac:dyDescent="0.3">
      <c r="A73" s="3">
        <v>16</v>
      </c>
      <c r="B73" s="3" t="s">
        <v>19</v>
      </c>
      <c r="C73" s="5">
        <v>7.4211502782931357E-2</v>
      </c>
      <c r="D73" s="5">
        <v>0</v>
      </c>
      <c r="E73" s="5">
        <f t="shared" si="2"/>
        <v>-7.4211502782931357E-2</v>
      </c>
      <c r="F73" s="5" t="s">
        <v>30</v>
      </c>
    </row>
    <row r="74" spans="1:6" x14ac:dyDescent="0.3">
      <c r="A74" s="3">
        <v>17</v>
      </c>
      <c r="B74" s="3" t="s">
        <v>20</v>
      </c>
      <c r="C74" s="5">
        <v>7.4211502782931357E-2</v>
      </c>
      <c r="D74" s="5">
        <v>0</v>
      </c>
      <c r="E74" s="5">
        <f t="shared" si="2"/>
        <v>-7.4211502782931357E-2</v>
      </c>
      <c r="F74" s="5" t="s">
        <v>30</v>
      </c>
    </row>
    <row r="75" spans="1:6" x14ac:dyDescent="0.3">
      <c r="A75" s="3">
        <v>18</v>
      </c>
      <c r="B75" s="3" t="s">
        <v>21</v>
      </c>
      <c r="C75" s="7">
        <v>3.7105751391465679E-2</v>
      </c>
      <c r="D75" s="5">
        <v>0</v>
      </c>
      <c r="E75" s="5">
        <f t="shared" si="2"/>
        <v>-3.7105751391465679E-2</v>
      </c>
      <c r="F75" s="5" t="s">
        <v>30</v>
      </c>
    </row>
    <row r="76" spans="1:6" x14ac:dyDescent="0.3">
      <c r="A76" s="11" t="s">
        <v>33</v>
      </c>
      <c r="B76" s="11"/>
      <c r="C76" s="11"/>
      <c r="D76" s="11"/>
      <c r="E76" s="11"/>
      <c r="F76" s="11"/>
    </row>
    <row r="77" spans="1:6" ht="99.75" customHeight="1" x14ac:dyDescent="0.3">
      <c r="A77" s="12" t="s">
        <v>36</v>
      </c>
      <c r="B77" s="12"/>
      <c r="C77" s="12"/>
      <c r="D77" s="12"/>
      <c r="E77" s="12"/>
      <c r="F77" s="12"/>
    </row>
  </sheetData>
  <mergeCells count="14">
    <mergeCell ref="A3:A5"/>
    <mergeCell ref="B3:D5"/>
    <mergeCell ref="A25:B25"/>
    <mergeCell ref="A30:A32"/>
    <mergeCell ref="B30:D32"/>
    <mergeCell ref="A76:F76"/>
    <mergeCell ref="A77:F77"/>
    <mergeCell ref="A54:A56"/>
    <mergeCell ref="B54:F56"/>
    <mergeCell ref="A26:D26"/>
    <mergeCell ref="A27:D27"/>
    <mergeCell ref="A50:D50"/>
    <mergeCell ref="A51:D51"/>
    <mergeCell ref="A49:B49"/>
  </mergeCells>
  <pageMargins left="0.25" right="0.25" top="0.75" bottom="0.75" header="0.3" footer="0.3"/>
  <pageSetup scale="9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89"/>
  <sheetViews>
    <sheetView workbookViewId="0">
      <selection activeCell="K64" sqref="K64"/>
    </sheetView>
  </sheetViews>
  <sheetFormatPr baseColWidth="10" defaultRowHeight="16.5" x14ac:dyDescent="0.3"/>
  <cols>
    <col min="1" max="1" width="11.42578125" style="1"/>
    <col min="2" max="2" width="37.85546875" style="1" customWidth="1"/>
    <col min="3" max="4" width="12.5703125" style="1" bestFit="1" customWidth="1"/>
    <col min="5" max="5" width="17.7109375" style="1" customWidth="1"/>
    <col min="6" max="6" width="20.42578125" style="1" customWidth="1"/>
    <col min="7" max="257" width="11.42578125" style="1"/>
    <col min="258" max="258" width="37.85546875" style="1" customWidth="1"/>
    <col min="259" max="260" width="12.5703125" style="1" bestFit="1" customWidth="1"/>
    <col min="261" max="513" width="11.42578125" style="1"/>
    <col min="514" max="514" width="37.85546875" style="1" customWidth="1"/>
    <col min="515" max="516" width="12.5703125" style="1" bestFit="1" customWidth="1"/>
    <col min="517" max="769" width="11.42578125" style="1"/>
    <col min="770" max="770" width="37.85546875" style="1" customWidth="1"/>
    <col min="771" max="772" width="12.5703125" style="1" bestFit="1" customWidth="1"/>
    <col min="773" max="1025" width="11.42578125" style="1"/>
    <col min="1026" max="1026" width="37.85546875" style="1" customWidth="1"/>
    <col min="1027" max="1028" width="12.5703125" style="1" bestFit="1" customWidth="1"/>
    <col min="1029" max="1281" width="11.42578125" style="1"/>
    <col min="1282" max="1282" width="37.85546875" style="1" customWidth="1"/>
    <col min="1283" max="1284" width="12.5703125" style="1" bestFit="1" customWidth="1"/>
    <col min="1285" max="1537" width="11.42578125" style="1"/>
    <col min="1538" max="1538" width="37.85546875" style="1" customWidth="1"/>
    <col min="1539" max="1540" width="12.5703125" style="1" bestFit="1" customWidth="1"/>
    <col min="1541" max="1793" width="11.42578125" style="1"/>
    <col min="1794" max="1794" width="37.85546875" style="1" customWidth="1"/>
    <col min="1795" max="1796" width="12.5703125" style="1" bestFit="1" customWidth="1"/>
    <col min="1797" max="2049" width="11.42578125" style="1"/>
    <col min="2050" max="2050" width="37.85546875" style="1" customWidth="1"/>
    <col min="2051" max="2052" width="12.5703125" style="1" bestFit="1" customWidth="1"/>
    <col min="2053" max="2305" width="11.42578125" style="1"/>
    <col min="2306" max="2306" width="37.85546875" style="1" customWidth="1"/>
    <col min="2307" max="2308" width="12.5703125" style="1" bestFit="1" customWidth="1"/>
    <col min="2309" max="2561" width="11.42578125" style="1"/>
    <col min="2562" max="2562" width="37.85546875" style="1" customWidth="1"/>
    <col min="2563" max="2564" width="12.5703125" style="1" bestFit="1" customWidth="1"/>
    <col min="2565" max="2817" width="11.42578125" style="1"/>
    <col min="2818" max="2818" width="37.85546875" style="1" customWidth="1"/>
    <col min="2819" max="2820" width="12.5703125" style="1" bestFit="1" customWidth="1"/>
    <col min="2821" max="3073" width="11.42578125" style="1"/>
    <col min="3074" max="3074" width="37.85546875" style="1" customWidth="1"/>
    <col min="3075" max="3076" width="12.5703125" style="1" bestFit="1" customWidth="1"/>
    <col min="3077" max="3329" width="11.42578125" style="1"/>
    <col min="3330" max="3330" width="37.85546875" style="1" customWidth="1"/>
    <col min="3331" max="3332" width="12.5703125" style="1" bestFit="1" customWidth="1"/>
    <col min="3333" max="3585" width="11.42578125" style="1"/>
    <col min="3586" max="3586" width="37.85546875" style="1" customWidth="1"/>
    <col min="3587" max="3588" width="12.5703125" style="1" bestFit="1" customWidth="1"/>
    <col min="3589" max="3841" width="11.42578125" style="1"/>
    <col min="3842" max="3842" width="37.85546875" style="1" customWidth="1"/>
    <col min="3843" max="3844" width="12.5703125" style="1" bestFit="1" customWidth="1"/>
    <col min="3845" max="4097" width="11.42578125" style="1"/>
    <col min="4098" max="4098" width="37.85546875" style="1" customWidth="1"/>
    <col min="4099" max="4100" width="12.5703125" style="1" bestFit="1" customWidth="1"/>
    <col min="4101" max="4353" width="11.42578125" style="1"/>
    <col min="4354" max="4354" width="37.85546875" style="1" customWidth="1"/>
    <col min="4355" max="4356" width="12.5703125" style="1" bestFit="1" customWidth="1"/>
    <col min="4357" max="4609" width="11.42578125" style="1"/>
    <col min="4610" max="4610" width="37.85546875" style="1" customWidth="1"/>
    <col min="4611" max="4612" width="12.5703125" style="1" bestFit="1" customWidth="1"/>
    <col min="4613" max="4865" width="11.42578125" style="1"/>
    <col min="4866" max="4866" width="37.85546875" style="1" customWidth="1"/>
    <col min="4867" max="4868" width="12.5703125" style="1" bestFit="1" customWidth="1"/>
    <col min="4869" max="5121" width="11.42578125" style="1"/>
    <col min="5122" max="5122" width="37.85546875" style="1" customWidth="1"/>
    <col min="5123" max="5124" width="12.5703125" style="1" bestFit="1" customWidth="1"/>
    <col min="5125" max="5377" width="11.42578125" style="1"/>
    <col min="5378" max="5378" width="37.85546875" style="1" customWidth="1"/>
    <col min="5379" max="5380" width="12.5703125" style="1" bestFit="1" customWidth="1"/>
    <col min="5381" max="5633" width="11.42578125" style="1"/>
    <col min="5634" max="5634" width="37.85546875" style="1" customWidth="1"/>
    <col min="5635" max="5636" width="12.5703125" style="1" bestFit="1" customWidth="1"/>
    <col min="5637" max="5889" width="11.42578125" style="1"/>
    <col min="5890" max="5890" width="37.85546875" style="1" customWidth="1"/>
    <col min="5891" max="5892" width="12.5703125" style="1" bestFit="1" customWidth="1"/>
    <col min="5893" max="6145" width="11.42578125" style="1"/>
    <col min="6146" max="6146" width="37.85546875" style="1" customWidth="1"/>
    <col min="6147" max="6148" width="12.5703125" style="1" bestFit="1" customWidth="1"/>
    <col min="6149" max="6401" width="11.42578125" style="1"/>
    <col min="6402" max="6402" width="37.85546875" style="1" customWidth="1"/>
    <col min="6403" max="6404" width="12.5703125" style="1" bestFit="1" customWidth="1"/>
    <col min="6405" max="6657" width="11.42578125" style="1"/>
    <col min="6658" max="6658" width="37.85546875" style="1" customWidth="1"/>
    <col min="6659" max="6660" width="12.5703125" style="1" bestFit="1" customWidth="1"/>
    <col min="6661" max="6913" width="11.42578125" style="1"/>
    <col min="6914" max="6914" width="37.85546875" style="1" customWidth="1"/>
    <col min="6915" max="6916" width="12.5703125" style="1" bestFit="1" customWidth="1"/>
    <col min="6917" max="7169" width="11.42578125" style="1"/>
    <col min="7170" max="7170" width="37.85546875" style="1" customWidth="1"/>
    <col min="7171" max="7172" width="12.5703125" style="1" bestFit="1" customWidth="1"/>
    <col min="7173" max="7425" width="11.42578125" style="1"/>
    <col min="7426" max="7426" width="37.85546875" style="1" customWidth="1"/>
    <col min="7427" max="7428" width="12.5703125" style="1" bestFit="1" customWidth="1"/>
    <col min="7429" max="7681" width="11.42578125" style="1"/>
    <col min="7682" max="7682" width="37.85546875" style="1" customWidth="1"/>
    <col min="7683" max="7684" width="12.5703125" style="1" bestFit="1" customWidth="1"/>
    <col min="7685" max="7937" width="11.42578125" style="1"/>
    <col min="7938" max="7938" width="37.85546875" style="1" customWidth="1"/>
    <col min="7939" max="7940" width="12.5703125" style="1" bestFit="1" customWidth="1"/>
    <col min="7941" max="8193" width="11.42578125" style="1"/>
    <col min="8194" max="8194" width="37.85546875" style="1" customWidth="1"/>
    <col min="8195" max="8196" width="12.5703125" style="1" bestFit="1" customWidth="1"/>
    <col min="8197" max="8449" width="11.42578125" style="1"/>
    <col min="8450" max="8450" width="37.85546875" style="1" customWidth="1"/>
    <col min="8451" max="8452" width="12.5703125" style="1" bestFit="1" customWidth="1"/>
    <col min="8453" max="8705" width="11.42578125" style="1"/>
    <col min="8706" max="8706" width="37.85546875" style="1" customWidth="1"/>
    <col min="8707" max="8708" width="12.5703125" style="1" bestFit="1" customWidth="1"/>
    <col min="8709" max="8961" width="11.42578125" style="1"/>
    <col min="8962" max="8962" width="37.85546875" style="1" customWidth="1"/>
    <col min="8963" max="8964" width="12.5703125" style="1" bestFit="1" customWidth="1"/>
    <col min="8965" max="9217" width="11.42578125" style="1"/>
    <col min="9218" max="9218" width="37.85546875" style="1" customWidth="1"/>
    <col min="9219" max="9220" width="12.5703125" style="1" bestFit="1" customWidth="1"/>
    <col min="9221" max="9473" width="11.42578125" style="1"/>
    <col min="9474" max="9474" width="37.85546875" style="1" customWidth="1"/>
    <col min="9475" max="9476" width="12.5703125" style="1" bestFit="1" customWidth="1"/>
    <col min="9477" max="9729" width="11.42578125" style="1"/>
    <col min="9730" max="9730" width="37.85546875" style="1" customWidth="1"/>
    <col min="9731" max="9732" width="12.5703125" style="1" bestFit="1" customWidth="1"/>
    <col min="9733" max="9985" width="11.42578125" style="1"/>
    <col min="9986" max="9986" width="37.85546875" style="1" customWidth="1"/>
    <col min="9987" max="9988" width="12.5703125" style="1" bestFit="1" customWidth="1"/>
    <col min="9989" max="10241" width="11.42578125" style="1"/>
    <col min="10242" max="10242" width="37.85546875" style="1" customWidth="1"/>
    <col min="10243" max="10244" width="12.5703125" style="1" bestFit="1" customWidth="1"/>
    <col min="10245" max="10497" width="11.42578125" style="1"/>
    <col min="10498" max="10498" width="37.85546875" style="1" customWidth="1"/>
    <col min="10499" max="10500" width="12.5703125" style="1" bestFit="1" customWidth="1"/>
    <col min="10501" max="10753" width="11.42578125" style="1"/>
    <col min="10754" max="10754" width="37.85546875" style="1" customWidth="1"/>
    <col min="10755" max="10756" width="12.5703125" style="1" bestFit="1" customWidth="1"/>
    <col min="10757" max="11009" width="11.42578125" style="1"/>
    <col min="11010" max="11010" width="37.85546875" style="1" customWidth="1"/>
    <col min="11011" max="11012" width="12.5703125" style="1" bestFit="1" customWidth="1"/>
    <col min="11013" max="11265" width="11.42578125" style="1"/>
    <col min="11266" max="11266" width="37.85546875" style="1" customWidth="1"/>
    <col min="11267" max="11268" width="12.5703125" style="1" bestFit="1" customWidth="1"/>
    <col min="11269" max="11521" width="11.42578125" style="1"/>
    <col min="11522" max="11522" width="37.85546875" style="1" customWidth="1"/>
    <col min="11523" max="11524" width="12.5703125" style="1" bestFit="1" customWidth="1"/>
    <col min="11525" max="11777" width="11.42578125" style="1"/>
    <col min="11778" max="11778" width="37.85546875" style="1" customWidth="1"/>
    <col min="11779" max="11780" width="12.5703125" style="1" bestFit="1" customWidth="1"/>
    <col min="11781" max="12033" width="11.42578125" style="1"/>
    <col min="12034" max="12034" width="37.85546875" style="1" customWidth="1"/>
    <col min="12035" max="12036" width="12.5703125" style="1" bestFit="1" customWidth="1"/>
    <col min="12037" max="12289" width="11.42578125" style="1"/>
    <col min="12290" max="12290" width="37.85546875" style="1" customWidth="1"/>
    <col min="12291" max="12292" width="12.5703125" style="1" bestFit="1" customWidth="1"/>
    <col min="12293" max="12545" width="11.42578125" style="1"/>
    <col min="12546" max="12546" width="37.85546875" style="1" customWidth="1"/>
    <col min="12547" max="12548" width="12.5703125" style="1" bestFit="1" customWidth="1"/>
    <col min="12549" max="12801" width="11.42578125" style="1"/>
    <col min="12802" max="12802" width="37.85546875" style="1" customWidth="1"/>
    <col min="12803" max="12804" width="12.5703125" style="1" bestFit="1" customWidth="1"/>
    <col min="12805" max="13057" width="11.42578125" style="1"/>
    <col min="13058" max="13058" width="37.85546875" style="1" customWidth="1"/>
    <col min="13059" max="13060" width="12.5703125" style="1" bestFit="1" customWidth="1"/>
    <col min="13061" max="13313" width="11.42578125" style="1"/>
    <col min="13314" max="13314" width="37.85546875" style="1" customWidth="1"/>
    <col min="13315" max="13316" width="12.5703125" style="1" bestFit="1" customWidth="1"/>
    <col min="13317" max="13569" width="11.42578125" style="1"/>
    <col min="13570" max="13570" width="37.85546875" style="1" customWidth="1"/>
    <col min="13571" max="13572" width="12.5703125" style="1" bestFit="1" customWidth="1"/>
    <col min="13573" max="13825" width="11.42578125" style="1"/>
    <col min="13826" max="13826" width="37.85546875" style="1" customWidth="1"/>
    <col min="13827" max="13828" width="12.5703125" style="1" bestFit="1" customWidth="1"/>
    <col min="13829" max="14081" width="11.42578125" style="1"/>
    <col min="14082" max="14082" width="37.85546875" style="1" customWidth="1"/>
    <col min="14083" max="14084" width="12.5703125" style="1" bestFit="1" customWidth="1"/>
    <col min="14085" max="14337" width="11.42578125" style="1"/>
    <col min="14338" max="14338" width="37.85546875" style="1" customWidth="1"/>
    <col min="14339" max="14340" width="12.5703125" style="1" bestFit="1" customWidth="1"/>
    <col min="14341" max="14593" width="11.42578125" style="1"/>
    <col min="14594" max="14594" width="37.85546875" style="1" customWidth="1"/>
    <col min="14595" max="14596" width="12.5703125" style="1" bestFit="1" customWidth="1"/>
    <col min="14597" max="14849" width="11.42578125" style="1"/>
    <col min="14850" max="14850" width="37.85546875" style="1" customWidth="1"/>
    <col min="14851" max="14852" width="12.5703125" style="1" bestFit="1" customWidth="1"/>
    <col min="14853" max="15105" width="11.42578125" style="1"/>
    <col min="15106" max="15106" width="37.85546875" style="1" customWidth="1"/>
    <col min="15107" max="15108" width="12.5703125" style="1" bestFit="1" customWidth="1"/>
    <col min="15109" max="15361" width="11.42578125" style="1"/>
    <col min="15362" max="15362" width="37.85546875" style="1" customWidth="1"/>
    <col min="15363" max="15364" width="12.5703125" style="1" bestFit="1" customWidth="1"/>
    <col min="15365" max="15617" width="11.42578125" style="1"/>
    <col min="15618" max="15618" width="37.85546875" style="1" customWidth="1"/>
    <col min="15619" max="15620" width="12.5703125" style="1" bestFit="1" customWidth="1"/>
    <col min="15621" max="15873" width="11.42578125" style="1"/>
    <col min="15874" max="15874" width="37.85546875" style="1" customWidth="1"/>
    <col min="15875" max="15876" width="12.5703125" style="1" bestFit="1" customWidth="1"/>
    <col min="15877" max="16129" width="11.42578125" style="1"/>
    <col min="16130" max="16130" width="37.85546875" style="1" customWidth="1"/>
    <col min="16131" max="16132" width="12.5703125" style="1" bestFit="1" customWidth="1"/>
    <col min="16133" max="16384" width="11.42578125" style="1"/>
  </cols>
  <sheetData>
    <row r="3" spans="1:4" ht="27" customHeight="1" x14ac:dyDescent="0.3">
      <c r="A3" s="17"/>
      <c r="B3" s="20" t="s">
        <v>60</v>
      </c>
      <c r="C3" s="21"/>
      <c r="D3" s="22"/>
    </row>
    <row r="4" spans="1:4" ht="27" customHeight="1" x14ac:dyDescent="0.3">
      <c r="A4" s="18"/>
      <c r="B4" s="23"/>
      <c r="C4" s="24"/>
      <c r="D4" s="25"/>
    </row>
    <row r="5" spans="1:4" ht="27" customHeight="1" x14ac:dyDescent="0.3">
      <c r="A5" s="19"/>
      <c r="B5" s="26"/>
      <c r="C5" s="27"/>
      <c r="D5" s="28"/>
    </row>
    <row r="6" spans="1:4" ht="24.75" customHeight="1" x14ac:dyDescent="0.3">
      <c r="A6" s="2" t="s">
        <v>0</v>
      </c>
      <c r="B6" s="2" t="s">
        <v>1</v>
      </c>
      <c r="C6" s="2" t="s">
        <v>2</v>
      </c>
      <c r="D6" s="2" t="s">
        <v>3</v>
      </c>
    </row>
    <row r="7" spans="1:4" x14ac:dyDescent="0.3">
      <c r="A7" s="3">
        <v>1</v>
      </c>
      <c r="B7" s="3" t="s">
        <v>56</v>
      </c>
      <c r="C7" s="3">
        <v>212</v>
      </c>
      <c r="D7" s="5">
        <f>(C7*100)/C27</f>
        <v>34.983498349834981</v>
      </c>
    </row>
    <row r="8" spans="1:4" ht="16.5" customHeight="1" x14ac:dyDescent="0.3">
      <c r="A8" s="3">
        <v>2</v>
      </c>
      <c r="B8" s="3" t="s">
        <v>52</v>
      </c>
      <c r="C8" s="3">
        <v>137</v>
      </c>
      <c r="D8" s="5">
        <f>(C8*100)/C27</f>
        <v>22.607260726072607</v>
      </c>
    </row>
    <row r="9" spans="1:4" x14ac:dyDescent="0.3">
      <c r="A9" s="3">
        <v>3</v>
      </c>
      <c r="B9" s="3" t="s">
        <v>7</v>
      </c>
      <c r="C9" s="3">
        <v>75</v>
      </c>
      <c r="D9" s="5">
        <f>(C9*100)/C27</f>
        <v>12.376237623762377</v>
      </c>
    </row>
    <row r="10" spans="1:4" x14ac:dyDescent="0.3">
      <c r="A10" s="3">
        <v>4</v>
      </c>
      <c r="B10" s="3" t="s">
        <v>54</v>
      </c>
      <c r="C10" s="3">
        <v>36</v>
      </c>
      <c r="D10" s="5">
        <f>(C10*100)/C27</f>
        <v>5.9405940594059405</v>
      </c>
    </row>
    <row r="11" spans="1:4" x14ac:dyDescent="0.3">
      <c r="A11" s="3">
        <v>5</v>
      </c>
      <c r="B11" s="3" t="s">
        <v>42</v>
      </c>
      <c r="C11" s="3">
        <v>29</v>
      </c>
      <c r="D11" s="5">
        <f>(C11*100)/C27</f>
        <v>4.7854785478547859</v>
      </c>
    </row>
    <row r="12" spans="1:4" x14ac:dyDescent="0.3">
      <c r="A12" s="3">
        <v>6</v>
      </c>
      <c r="B12" s="3" t="s">
        <v>38</v>
      </c>
      <c r="C12" s="3">
        <v>28</v>
      </c>
      <c r="D12" s="5">
        <f>(C12*100)/C27</f>
        <v>4.6204620462046204</v>
      </c>
    </row>
    <row r="13" spans="1:4" x14ac:dyDescent="0.3">
      <c r="A13" s="3">
        <v>7</v>
      </c>
      <c r="B13" s="3" t="s">
        <v>37</v>
      </c>
      <c r="C13" s="3">
        <v>19</v>
      </c>
      <c r="D13" s="5">
        <f>(C13*100)/C27</f>
        <v>3.1353135313531353</v>
      </c>
    </row>
    <row r="14" spans="1:4" x14ac:dyDescent="0.3">
      <c r="A14" s="3">
        <v>8</v>
      </c>
      <c r="B14" s="3" t="s">
        <v>43</v>
      </c>
      <c r="C14" s="3">
        <v>16</v>
      </c>
      <c r="D14" s="5">
        <f>(C14*100)/C27</f>
        <v>2.6402640264026402</v>
      </c>
    </row>
    <row r="15" spans="1:4" x14ac:dyDescent="0.3">
      <c r="A15" s="3">
        <v>9</v>
      </c>
      <c r="B15" s="3" t="s">
        <v>55</v>
      </c>
      <c r="C15" s="3">
        <v>15</v>
      </c>
      <c r="D15" s="5">
        <f>(C15*100)/C27</f>
        <v>2.4752475247524752</v>
      </c>
    </row>
    <row r="16" spans="1:4" x14ac:dyDescent="0.3">
      <c r="A16" s="3">
        <v>10</v>
      </c>
      <c r="B16" s="3" t="s">
        <v>50</v>
      </c>
      <c r="C16" s="3">
        <v>12</v>
      </c>
      <c r="D16" s="5">
        <f>(C16*100)/C27</f>
        <v>1.9801980198019802</v>
      </c>
    </row>
    <row r="17" spans="1:4" x14ac:dyDescent="0.3">
      <c r="A17" s="3">
        <v>11</v>
      </c>
      <c r="B17" s="3" t="s">
        <v>49</v>
      </c>
      <c r="C17" s="3">
        <v>6</v>
      </c>
      <c r="D17" s="5">
        <f>(C17*100)/C27</f>
        <v>0.99009900990099009</v>
      </c>
    </row>
    <row r="18" spans="1:4" x14ac:dyDescent="0.3">
      <c r="A18" s="3">
        <v>12</v>
      </c>
      <c r="B18" s="3" t="s">
        <v>45</v>
      </c>
      <c r="C18" s="3">
        <v>5</v>
      </c>
      <c r="D18" s="5">
        <f>(C18*100)/C27</f>
        <v>0.82508250825082508</v>
      </c>
    </row>
    <row r="19" spans="1:4" x14ac:dyDescent="0.3">
      <c r="A19" s="3">
        <v>13</v>
      </c>
      <c r="B19" s="3" t="s">
        <v>48</v>
      </c>
      <c r="C19" s="3">
        <v>4</v>
      </c>
      <c r="D19" s="5">
        <f>(C19*100)/C27</f>
        <v>0.66006600660066006</v>
      </c>
    </row>
    <row r="20" spans="1:4" x14ac:dyDescent="0.3">
      <c r="A20" s="3">
        <v>14</v>
      </c>
      <c r="B20" s="3" t="s">
        <v>40</v>
      </c>
      <c r="C20" s="3">
        <v>3</v>
      </c>
      <c r="D20" s="5">
        <f>(C20*100)/C27</f>
        <v>0.49504950495049505</v>
      </c>
    </row>
    <row r="21" spans="1:4" x14ac:dyDescent="0.3">
      <c r="A21" s="3">
        <v>15</v>
      </c>
      <c r="B21" s="3" t="s">
        <v>41</v>
      </c>
      <c r="C21" s="3">
        <v>2</v>
      </c>
      <c r="D21" s="5">
        <f>(C21*100)/C27</f>
        <v>0.33003300330033003</v>
      </c>
    </row>
    <row r="22" spans="1:4" x14ac:dyDescent="0.3">
      <c r="A22" s="3">
        <v>16</v>
      </c>
      <c r="B22" s="3" t="s">
        <v>47</v>
      </c>
      <c r="C22" s="3">
        <v>2</v>
      </c>
      <c r="D22" s="5">
        <f>(C22*100)/C27</f>
        <v>0.33003300330033003</v>
      </c>
    </row>
    <row r="23" spans="1:4" x14ac:dyDescent="0.3">
      <c r="A23" s="3">
        <v>17</v>
      </c>
      <c r="B23" s="3" t="s">
        <v>46</v>
      </c>
      <c r="C23" s="3">
        <v>2</v>
      </c>
      <c r="D23" s="5">
        <f>(C23*100)/C27</f>
        <v>0.33003300330033003</v>
      </c>
    </row>
    <row r="24" spans="1:4" x14ac:dyDescent="0.3">
      <c r="A24" s="3">
        <v>18</v>
      </c>
      <c r="B24" s="3" t="s">
        <v>39</v>
      </c>
      <c r="C24" s="3">
        <v>1</v>
      </c>
      <c r="D24" s="5">
        <f>(C24*100)/C27</f>
        <v>0.16501650165016502</v>
      </c>
    </row>
    <row r="25" spans="1:4" x14ac:dyDescent="0.3">
      <c r="A25" s="3">
        <v>19</v>
      </c>
      <c r="B25" s="3" t="s">
        <v>51</v>
      </c>
      <c r="C25" s="3">
        <v>1</v>
      </c>
      <c r="D25" s="5">
        <f>(C25*100)/C27</f>
        <v>0.16501650165016502</v>
      </c>
    </row>
    <row r="26" spans="1:4" x14ac:dyDescent="0.3">
      <c r="A26" s="3">
        <v>20</v>
      </c>
      <c r="B26" s="10" t="s">
        <v>59</v>
      </c>
      <c r="C26" s="3">
        <v>1</v>
      </c>
      <c r="D26" s="5">
        <f>(C26*100)/C27</f>
        <v>0.16501650165016502</v>
      </c>
    </row>
    <row r="27" spans="1:4" x14ac:dyDescent="0.3">
      <c r="A27" s="29" t="s">
        <v>22</v>
      </c>
      <c r="B27" s="30"/>
      <c r="C27" s="6">
        <f>SUM(C7:C26)</f>
        <v>606</v>
      </c>
      <c r="D27" s="8">
        <f>SUM(D7:D26)</f>
        <v>100</v>
      </c>
    </row>
    <row r="28" spans="1:4" ht="22.5" customHeight="1" x14ac:dyDescent="0.3">
      <c r="A28" s="31" t="s">
        <v>33</v>
      </c>
      <c r="B28" s="31"/>
      <c r="C28" s="31"/>
      <c r="D28" s="31"/>
    </row>
    <row r="29" spans="1:4" ht="176.25" customHeight="1" x14ac:dyDescent="0.3">
      <c r="A29" s="12" t="s">
        <v>62</v>
      </c>
      <c r="B29" s="12"/>
      <c r="C29" s="12"/>
      <c r="D29" s="12"/>
    </row>
    <row r="30" spans="1:4" ht="39.75" customHeight="1" x14ac:dyDescent="0.3"/>
    <row r="31" spans="1:4" ht="47.25" customHeight="1" x14ac:dyDescent="0.3"/>
    <row r="32" spans="1:4" ht="27" customHeight="1" x14ac:dyDescent="0.3">
      <c r="A32" s="17"/>
      <c r="B32" s="20" t="s">
        <v>61</v>
      </c>
      <c r="C32" s="21"/>
      <c r="D32" s="22"/>
    </row>
    <row r="33" spans="1:4" ht="27" customHeight="1" x14ac:dyDescent="0.3">
      <c r="A33" s="18"/>
      <c r="B33" s="23"/>
      <c r="C33" s="24"/>
      <c r="D33" s="25"/>
    </row>
    <row r="34" spans="1:4" ht="27" customHeight="1" x14ac:dyDescent="0.3">
      <c r="A34" s="19"/>
      <c r="B34" s="26"/>
      <c r="C34" s="27"/>
      <c r="D34" s="28"/>
    </row>
    <row r="35" spans="1:4" ht="27" customHeight="1" x14ac:dyDescent="0.3">
      <c r="A35" s="2" t="s">
        <v>0</v>
      </c>
      <c r="B35" s="2" t="s">
        <v>1</v>
      </c>
      <c r="C35" s="2" t="s">
        <v>2</v>
      </c>
      <c r="D35" s="2" t="s">
        <v>3</v>
      </c>
    </row>
    <row r="36" spans="1:4" x14ac:dyDescent="0.3">
      <c r="A36" s="3">
        <v>1</v>
      </c>
      <c r="B36" s="3" t="s">
        <v>52</v>
      </c>
      <c r="C36" s="3">
        <v>191</v>
      </c>
      <c r="D36" s="5">
        <f>(C36*100)/C57</f>
        <v>27.403156384505021</v>
      </c>
    </row>
    <row r="37" spans="1:4" x14ac:dyDescent="0.3">
      <c r="A37" s="3">
        <v>2</v>
      </c>
      <c r="B37" s="3" t="s">
        <v>56</v>
      </c>
      <c r="C37" s="3">
        <v>179</v>
      </c>
      <c r="D37" s="5">
        <f>(C37*100)/C57</f>
        <v>25.681492109038736</v>
      </c>
    </row>
    <row r="38" spans="1:4" x14ac:dyDescent="0.3">
      <c r="A38" s="3">
        <v>3</v>
      </c>
      <c r="B38" s="3" t="s">
        <v>54</v>
      </c>
      <c r="C38" s="3">
        <v>47</v>
      </c>
      <c r="D38" s="5">
        <f>(C38*100)/C57</f>
        <v>6.7431850789096126</v>
      </c>
    </row>
    <row r="39" spans="1:4" x14ac:dyDescent="0.3">
      <c r="A39" s="3">
        <v>4</v>
      </c>
      <c r="B39" s="3" t="s">
        <v>7</v>
      </c>
      <c r="C39" s="3">
        <v>46</v>
      </c>
      <c r="D39" s="5">
        <f>(C39*100)/C57</f>
        <v>6.5997130559540889</v>
      </c>
    </row>
    <row r="40" spans="1:4" x14ac:dyDescent="0.3">
      <c r="A40" s="3">
        <v>5</v>
      </c>
      <c r="B40" s="3" t="s">
        <v>42</v>
      </c>
      <c r="C40" s="3">
        <v>43</v>
      </c>
      <c r="D40" s="5">
        <f>(C40*100)/C57</f>
        <v>6.1692969870875176</v>
      </c>
    </row>
    <row r="41" spans="1:4" x14ac:dyDescent="0.3">
      <c r="A41" s="3">
        <v>6</v>
      </c>
      <c r="B41" s="3" t="s">
        <v>37</v>
      </c>
      <c r="C41" s="3">
        <v>40</v>
      </c>
      <c r="D41" s="5">
        <f>(C41*100)/C57</f>
        <v>5.7388809182209473</v>
      </c>
    </row>
    <row r="42" spans="1:4" x14ac:dyDescent="0.3">
      <c r="A42" s="3">
        <v>7</v>
      </c>
      <c r="B42" s="3" t="s">
        <v>38</v>
      </c>
      <c r="C42" s="3">
        <v>39</v>
      </c>
      <c r="D42" s="5">
        <f>(C42*100)/C57</f>
        <v>5.5954088952654235</v>
      </c>
    </row>
    <row r="43" spans="1:4" x14ac:dyDescent="0.3">
      <c r="A43" s="3">
        <v>8</v>
      </c>
      <c r="B43" s="3" t="s">
        <v>44</v>
      </c>
      <c r="C43" s="3">
        <v>20</v>
      </c>
      <c r="D43" s="5">
        <f>(C43*100)/C57</f>
        <v>2.8694404591104736</v>
      </c>
    </row>
    <row r="44" spans="1:4" x14ac:dyDescent="0.3">
      <c r="A44" s="3">
        <v>9</v>
      </c>
      <c r="B44" s="3" t="s">
        <v>48</v>
      </c>
      <c r="C44" s="3">
        <v>19</v>
      </c>
      <c r="D44" s="5">
        <f>(C44*100)/C57</f>
        <v>2.7259684361549499</v>
      </c>
    </row>
    <row r="45" spans="1:4" x14ac:dyDescent="0.3">
      <c r="A45" s="3">
        <v>10</v>
      </c>
      <c r="B45" s="3" t="s">
        <v>45</v>
      </c>
      <c r="C45" s="3">
        <v>19</v>
      </c>
      <c r="D45" s="5">
        <f>(C45*100)/C57</f>
        <v>2.7259684361549499</v>
      </c>
    </row>
    <row r="46" spans="1:4" x14ac:dyDescent="0.3">
      <c r="A46" s="3">
        <v>11</v>
      </c>
      <c r="B46" s="3" t="s">
        <v>55</v>
      </c>
      <c r="C46" s="3">
        <v>14</v>
      </c>
      <c r="D46" s="5">
        <f>(C46*100)/C57</f>
        <v>2.0086083213773316</v>
      </c>
    </row>
    <row r="47" spans="1:4" x14ac:dyDescent="0.3">
      <c r="A47" s="3">
        <v>12</v>
      </c>
      <c r="B47" s="3" t="s">
        <v>43</v>
      </c>
      <c r="C47" s="3">
        <v>11</v>
      </c>
      <c r="D47" s="5">
        <f>(C47*100)/C57</f>
        <v>1.5781922525107603</v>
      </c>
    </row>
    <row r="48" spans="1:4" x14ac:dyDescent="0.3">
      <c r="A48" s="3">
        <v>13</v>
      </c>
      <c r="B48" s="3" t="s">
        <v>50</v>
      </c>
      <c r="C48" s="3">
        <v>10</v>
      </c>
      <c r="D48" s="5">
        <f>(C48*100)/C57</f>
        <v>1.4347202295552368</v>
      </c>
    </row>
    <row r="49" spans="1:6" x14ac:dyDescent="0.3">
      <c r="A49" s="3">
        <v>14</v>
      </c>
      <c r="B49" s="3" t="s">
        <v>41</v>
      </c>
      <c r="C49" s="3">
        <v>4</v>
      </c>
      <c r="D49" s="5">
        <f>(C49*100)/C57</f>
        <v>0.57388809182209466</v>
      </c>
    </row>
    <row r="50" spans="1:6" x14ac:dyDescent="0.3">
      <c r="A50" s="3">
        <v>15</v>
      </c>
      <c r="B50" s="3" t="s">
        <v>58</v>
      </c>
      <c r="C50" s="3">
        <v>3</v>
      </c>
      <c r="D50" s="5">
        <f>(C50*100)/C57</f>
        <v>0.43041606886657102</v>
      </c>
    </row>
    <row r="51" spans="1:6" x14ac:dyDescent="0.3">
      <c r="A51" s="3">
        <v>16</v>
      </c>
      <c r="B51" s="3" t="s">
        <v>47</v>
      </c>
      <c r="C51" s="3">
        <v>3</v>
      </c>
      <c r="D51" s="5">
        <f>(C51*100)/C57</f>
        <v>0.43041606886657102</v>
      </c>
    </row>
    <row r="52" spans="1:6" x14ac:dyDescent="0.3">
      <c r="A52" s="3">
        <v>17</v>
      </c>
      <c r="B52" s="3" t="s">
        <v>53</v>
      </c>
      <c r="C52" s="3">
        <v>3</v>
      </c>
      <c r="D52" s="5">
        <f>(C52*100)/C57</f>
        <v>0.43041606886657102</v>
      </c>
    </row>
    <row r="53" spans="1:6" x14ac:dyDescent="0.3">
      <c r="A53" s="3">
        <v>18</v>
      </c>
      <c r="B53" s="3" t="s">
        <v>57</v>
      </c>
      <c r="C53" s="3">
        <v>2</v>
      </c>
      <c r="D53" s="5">
        <f>(C53*100)/C57</f>
        <v>0.28694404591104733</v>
      </c>
    </row>
    <row r="54" spans="1:6" x14ac:dyDescent="0.3">
      <c r="A54" s="3">
        <v>20</v>
      </c>
      <c r="B54" s="3" t="s">
        <v>40</v>
      </c>
      <c r="C54" s="3">
        <v>2</v>
      </c>
      <c r="D54" s="5">
        <f>(C54*100)/C57</f>
        <v>0.28694404591104733</v>
      </c>
    </row>
    <row r="55" spans="1:6" x14ac:dyDescent="0.3">
      <c r="A55" s="9">
        <v>21</v>
      </c>
      <c r="B55" s="3" t="s">
        <v>49</v>
      </c>
      <c r="C55" s="3">
        <v>1</v>
      </c>
      <c r="D55" s="7">
        <f>(C55*100)/C57</f>
        <v>0.14347202295552366</v>
      </c>
    </row>
    <row r="56" spans="1:6" x14ac:dyDescent="0.3">
      <c r="A56" s="9">
        <v>22</v>
      </c>
      <c r="B56" s="10" t="s">
        <v>59</v>
      </c>
      <c r="C56" s="3">
        <v>1</v>
      </c>
      <c r="D56" s="7">
        <f>(C56*100)/C57</f>
        <v>0.14347202295552366</v>
      </c>
    </row>
    <row r="57" spans="1:6" x14ac:dyDescent="0.3">
      <c r="A57" s="29" t="s">
        <v>22</v>
      </c>
      <c r="B57" s="30"/>
      <c r="C57" s="6">
        <f>SUM(C36:C56)</f>
        <v>697</v>
      </c>
      <c r="D57" s="8">
        <v>100</v>
      </c>
    </row>
    <row r="58" spans="1:6" ht="30" customHeight="1" x14ac:dyDescent="0.3">
      <c r="A58" s="31" t="s">
        <v>33</v>
      </c>
      <c r="B58" s="31"/>
      <c r="C58" s="31"/>
      <c r="D58" s="31"/>
    </row>
    <row r="59" spans="1:6" ht="293.25" customHeight="1" x14ac:dyDescent="0.3">
      <c r="A59" s="12" t="s">
        <v>63</v>
      </c>
      <c r="B59" s="12"/>
      <c r="C59" s="12"/>
      <c r="D59" s="12"/>
    </row>
    <row r="62" spans="1:6" ht="16.5" customHeight="1" x14ac:dyDescent="0.3">
      <c r="A62" s="13"/>
      <c r="B62" s="14" t="s">
        <v>65</v>
      </c>
      <c r="C62" s="14"/>
      <c r="D62" s="14"/>
      <c r="E62" s="14"/>
      <c r="F62" s="14"/>
    </row>
    <row r="63" spans="1:6" x14ac:dyDescent="0.3">
      <c r="A63" s="13"/>
      <c r="B63" s="14"/>
      <c r="C63" s="14"/>
      <c r="D63" s="14"/>
      <c r="E63" s="14"/>
      <c r="F63" s="14"/>
    </row>
    <row r="64" spans="1:6" x14ac:dyDescent="0.3">
      <c r="A64" s="13"/>
      <c r="B64" s="14"/>
      <c r="C64" s="14"/>
      <c r="D64" s="14"/>
      <c r="E64" s="14"/>
      <c r="F64" s="14"/>
    </row>
    <row r="65" spans="1:6" ht="33" x14ac:dyDescent="0.3">
      <c r="A65" s="2" t="s">
        <v>0</v>
      </c>
      <c r="B65" s="2" t="s">
        <v>1</v>
      </c>
      <c r="C65" s="2" t="s">
        <v>26</v>
      </c>
      <c r="D65" s="2" t="s">
        <v>27</v>
      </c>
      <c r="E65" s="2" t="s">
        <v>28</v>
      </c>
      <c r="F65" s="2" t="s">
        <v>29</v>
      </c>
    </row>
    <row r="66" spans="1:6" x14ac:dyDescent="0.3">
      <c r="A66" s="3">
        <v>1</v>
      </c>
      <c r="B66" s="3" t="s">
        <v>56</v>
      </c>
      <c r="C66" s="5">
        <v>34.983498349834981</v>
      </c>
      <c r="D66" s="5">
        <f>D37</f>
        <v>25.681492109038736</v>
      </c>
      <c r="E66" s="5">
        <f>D66-C66</f>
        <v>-9.3020062407962456</v>
      </c>
      <c r="F66" s="5" t="s">
        <v>30</v>
      </c>
    </row>
    <row r="67" spans="1:6" x14ac:dyDescent="0.3">
      <c r="A67" s="3">
        <v>2</v>
      </c>
      <c r="B67" s="3" t="s">
        <v>52</v>
      </c>
      <c r="C67" s="5">
        <v>22.607260726072607</v>
      </c>
      <c r="D67" s="5">
        <f>D36</f>
        <v>27.403156384505021</v>
      </c>
      <c r="E67" s="5">
        <f t="shared" ref="E67:E87" si="0">D67-C67</f>
        <v>4.7958956584324142</v>
      </c>
      <c r="F67" s="5" t="s">
        <v>31</v>
      </c>
    </row>
    <row r="68" spans="1:6" x14ac:dyDescent="0.3">
      <c r="A68" s="3">
        <v>3</v>
      </c>
      <c r="B68" s="3" t="s">
        <v>7</v>
      </c>
      <c r="C68" s="5">
        <v>12.376237623762377</v>
      </c>
      <c r="D68" s="5">
        <f>D39</f>
        <v>6.5997130559540889</v>
      </c>
      <c r="E68" s="5">
        <f t="shared" si="0"/>
        <v>-5.7765245678082877</v>
      </c>
      <c r="F68" s="5" t="s">
        <v>30</v>
      </c>
    </row>
    <row r="69" spans="1:6" x14ac:dyDescent="0.3">
      <c r="A69" s="3">
        <v>4</v>
      </c>
      <c r="B69" s="3" t="s">
        <v>54</v>
      </c>
      <c r="C69" s="5">
        <v>5.9405940594059405</v>
      </c>
      <c r="D69" s="5">
        <f>D38</f>
        <v>6.7431850789096126</v>
      </c>
      <c r="E69" s="5">
        <f t="shared" si="0"/>
        <v>0.80259101950367207</v>
      </c>
      <c r="F69" s="5" t="s">
        <v>31</v>
      </c>
    </row>
    <row r="70" spans="1:6" x14ac:dyDescent="0.3">
      <c r="A70" s="3">
        <v>5</v>
      </c>
      <c r="B70" s="3" t="s">
        <v>42</v>
      </c>
      <c r="C70" s="5">
        <v>4.7854785478547859</v>
      </c>
      <c r="D70" s="5">
        <f>D40</f>
        <v>6.1692969870875176</v>
      </c>
      <c r="E70" s="5">
        <f t="shared" si="0"/>
        <v>1.3838184392327317</v>
      </c>
      <c r="F70" s="5" t="s">
        <v>31</v>
      </c>
    </row>
    <row r="71" spans="1:6" x14ac:dyDescent="0.3">
      <c r="A71" s="3">
        <v>6</v>
      </c>
      <c r="B71" s="3" t="s">
        <v>38</v>
      </c>
      <c r="C71" s="5">
        <v>4.6204620462046204</v>
      </c>
      <c r="D71" s="5">
        <f>D42</f>
        <v>5.5954088952654235</v>
      </c>
      <c r="E71" s="5">
        <f t="shared" si="0"/>
        <v>0.97494684906080309</v>
      </c>
      <c r="F71" s="5" t="s">
        <v>31</v>
      </c>
    </row>
    <row r="72" spans="1:6" x14ac:dyDescent="0.3">
      <c r="A72" s="3">
        <v>7</v>
      </c>
      <c r="B72" s="3" t="s">
        <v>37</v>
      </c>
      <c r="C72" s="5">
        <v>3.1353135313531353</v>
      </c>
      <c r="D72" s="5">
        <f>D41</f>
        <v>5.7388809182209473</v>
      </c>
      <c r="E72" s="5">
        <f t="shared" si="0"/>
        <v>2.603567386867812</v>
      </c>
      <c r="F72" s="5" t="s">
        <v>31</v>
      </c>
    </row>
    <row r="73" spans="1:6" x14ac:dyDescent="0.3">
      <c r="A73" s="3">
        <v>8</v>
      </c>
      <c r="B73" s="3" t="s">
        <v>43</v>
      </c>
      <c r="C73" s="5">
        <v>2.6402640264026402</v>
      </c>
      <c r="D73" s="5">
        <f>D47</f>
        <v>1.5781922525107603</v>
      </c>
      <c r="E73" s="5">
        <f t="shared" si="0"/>
        <v>-1.0620717738918799</v>
      </c>
      <c r="F73" s="5" t="s">
        <v>30</v>
      </c>
    </row>
    <row r="74" spans="1:6" x14ac:dyDescent="0.3">
      <c r="A74" s="3">
        <v>9</v>
      </c>
      <c r="B74" s="3" t="s">
        <v>55</v>
      </c>
      <c r="C74" s="5">
        <v>2.4752475247524752</v>
      </c>
      <c r="D74" s="5">
        <f>D46</f>
        <v>2.0086083213773316</v>
      </c>
      <c r="E74" s="5">
        <f t="shared" si="0"/>
        <v>-0.46663920337514364</v>
      </c>
      <c r="F74" s="5" t="s">
        <v>30</v>
      </c>
    </row>
    <row r="75" spans="1:6" x14ac:dyDescent="0.3">
      <c r="A75" s="3">
        <v>10</v>
      </c>
      <c r="B75" s="3" t="s">
        <v>50</v>
      </c>
      <c r="C75" s="5">
        <v>1.9801980198019802</v>
      </c>
      <c r="D75" s="5">
        <f>D48</f>
        <v>1.4347202295552368</v>
      </c>
      <c r="E75" s="5">
        <f t="shared" si="0"/>
        <v>-0.54547779024674337</v>
      </c>
      <c r="F75" s="5" t="s">
        <v>30</v>
      </c>
    </row>
    <row r="76" spans="1:6" x14ac:dyDescent="0.3">
      <c r="A76" s="3">
        <v>11</v>
      </c>
      <c r="B76" s="3" t="s">
        <v>49</v>
      </c>
      <c r="C76" s="5">
        <v>0.99009900990099009</v>
      </c>
      <c r="D76" s="5">
        <f>D55</f>
        <v>0.14347202295552366</v>
      </c>
      <c r="E76" s="5">
        <f t="shared" si="0"/>
        <v>-0.84662698694546645</v>
      </c>
      <c r="F76" s="5" t="s">
        <v>30</v>
      </c>
    </row>
    <row r="77" spans="1:6" x14ac:dyDescent="0.3">
      <c r="A77" s="3">
        <v>12</v>
      </c>
      <c r="B77" s="3" t="s">
        <v>45</v>
      </c>
      <c r="C77" s="5">
        <v>0.82508250825082508</v>
      </c>
      <c r="D77" s="5">
        <f>D45</f>
        <v>2.7259684361549499</v>
      </c>
      <c r="E77" s="5">
        <f t="shared" si="0"/>
        <v>1.9008859279041248</v>
      </c>
      <c r="F77" s="5" t="s">
        <v>31</v>
      </c>
    </row>
    <row r="78" spans="1:6" x14ac:dyDescent="0.3">
      <c r="A78" s="3">
        <v>13</v>
      </c>
      <c r="B78" s="3" t="s">
        <v>48</v>
      </c>
      <c r="C78" s="5">
        <v>0.66006600660066006</v>
      </c>
      <c r="D78" s="5">
        <f>D44</f>
        <v>2.7259684361549499</v>
      </c>
      <c r="E78" s="5">
        <f t="shared" si="0"/>
        <v>2.0659024295542898</v>
      </c>
      <c r="F78" s="5" t="s">
        <v>31</v>
      </c>
    </row>
    <row r="79" spans="1:6" x14ac:dyDescent="0.3">
      <c r="A79" s="3">
        <v>14</v>
      </c>
      <c r="B79" s="3" t="s">
        <v>40</v>
      </c>
      <c r="C79" s="5">
        <v>0.49504950495049505</v>
      </c>
      <c r="D79" s="5">
        <f>D54</f>
        <v>0.28694404591104733</v>
      </c>
      <c r="E79" s="5">
        <f t="shared" si="0"/>
        <v>-0.20810545903944772</v>
      </c>
      <c r="F79" s="5" t="s">
        <v>30</v>
      </c>
    </row>
    <row r="80" spans="1:6" x14ac:dyDescent="0.3">
      <c r="A80" s="3">
        <v>15</v>
      </c>
      <c r="B80" s="3" t="s">
        <v>41</v>
      </c>
      <c r="C80" s="5">
        <v>0.33003300330033003</v>
      </c>
      <c r="D80" s="5">
        <f>D49</f>
        <v>0.57388809182209466</v>
      </c>
      <c r="E80" s="5">
        <f t="shared" si="0"/>
        <v>0.24385508852176463</v>
      </c>
      <c r="F80" s="5" t="s">
        <v>31</v>
      </c>
    </row>
    <row r="81" spans="1:6" x14ac:dyDescent="0.3">
      <c r="A81" s="3">
        <v>16</v>
      </c>
      <c r="B81" s="3" t="s">
        <v>47</v>
      </c>
      <c r="C81" s="5">
        <v>0.33003300330033003</v>
      </c>
      <c r="D81" s="5">
        <f>D51</f>
        <v>0.43041606886657102</v>
      </c>
      <c r="E81" s="5">
        <f t="shared" si="0"/>
        <v>0.10038306556624099</v>
      </c>
      <c r="F81" s="5" t="s">
        <v>31</v>
      </c>
    </row>
    <row r="82" spans="1:6" x14ac:dyDescent="0.3">
      <c r="A82" s="3">
        <v>17</v>
      </c>
      <c r="B82" s="3" t="s">
        <v>46</v>
      </c>
      <c r="C82" s="5">
        <v>0.33003300330033003</v>
      </c>
      <c r="D82" s="5">
        <f>D50</f>
        <v>0.43041606886657102</v>
      </c>
      <c r="E82" s="5">
        <f t="shared" si="0"/>
        <v>0.10038306556624099</v>
      </c>
      <c r="F82" s="5" t="s">
        <v>31</v>
      </c>
    </row>
    <row r="83" spans="1:6" x14ac:dyDescent="0.3">
      <c r="A83" s="3">
        <v>18</v>
      </c>
      <c r="B83" s="3" t="s">
        <v>39</v>
      </c>
      <c r="C83" s="5">
        <v>0.16501650165016502</v>
      </c>
      <c r="D83" s="5">
        <f>D53</f>
        <v>0.28694404591104733</v>
      </c>
      <c r="E83" s="5">
        <f t="shared" si="0"/>
        <v>0.12192754426088231</v>
      </c>
      <c r="F83" s="5" t="s">
        <v>31</v>
      </c>
    </row>
    <row r="84" spans="1:6" x14ac:dyDescent="0.3">
      <c r="A84" s="3">
        <v>19</v>
      </c>
      <c r="B84" s="3" t="s">
        <v>51</v>
      </c>
      <c r="C84" s="5">
        <v>0.16501650165016502</v>
      </c>
      <c r="D84" s="5">
        <v>0</v>
      </c>
      <c r="E84" s="5">
        <f t="shared" si="0"/>
        <v>-0.16501650165016502</v>
      </c>
      <c r="F84" s="5" t="s">
        <v>30</v>
      </c>
    </row>
    <row r="85" spans="1:6" x14ac:dyDescent="0.3">
      <c r="A85" s="3">
        <v>20</v>
      </c>
      <c r="B85" s="10" t="s">
        <v>59</v>
      </c>
      <c r="C85" s="5">
        <v>0.16501650165016502</v>
      </c>
      <c r="D85" s="5">
        <f>D56</f>
        <v>0.14347202295552366</v>
      </c>
      <c r="E85" s="7">
        <f t="shared" si="0"/>
        <v>-2.154447869464135E-2</v>
      </c>
      <c r="F85" s="5" t="s">
        <v>30</v>
      </c>
    </row>
    <row r="86" spans="1:6" x14ac:dyDescent="0.3">
      <c r="A86" s="3">
        <v>21</v>
      </c>
      <c r="B86" s="3" t="s">
        <v>53</v>
      </c>
      <c r="C86" s="7">
        <v>0</v>
      </c>
      <c r="D86" s="5">
        <f>D52</f>
        <v>0.43041606886657102</v>
      </c>
      <c r="E86" s="5">
        <f t="shared" si="0"/>
        <v>0.43041606886657102</v>
      </c>
      <c r="F86" s="5" t="s">
        <v>31</v>
      </c>
    </row>
    <row r="87" spans="1:6" x14ac:dyDescent="0.3">
      <c r="A87" s="3">
        <v>22</v>
      </c>
      <c r="B87" s="10" t="s">
        <v>9</v>
      </c>
      <c r="C87" s="7">
        <v>0</v>
      </c>
      <c r="D87" s="5">
        <f>D43</f>
        <v>2.8694404591104736</v>
      </c>
      <c r="E87" s="5">
        <f t="shared" si="0"/>
        <v>2.8694404591104736</v>
      </c>
      <c r="F87" s="5" t="s">
        <v>31</v>
      </c>
    </row>
    <row r="88" spans="1:6" ht="27" customHeight="1" x14ac:dyDescent="0.3">
      <c r="A88" s="31" t="s">
        <v>33</v>
      </c>
      <c r="B88" s="31"/>
      <c r="C88" s="31"/>
      <c r="D88" s="31"/>
      <c r="E88" s="31"/>
      <c r="F88" s="31"/>
    </row>
    <row r="89" spans="1:6" ht="139.5" customHeight="1" x14ac:dyDescent="0.3">
      <c r="A89" s="12" t="s">
        <v>64</v>
      </c>
      <c r="B89" s="12"/>
      <c r="C89" s="12"/>
      <c r="D89" s="12"/>
      <c r="E89" s="12"/>
      <c r="F89" s="12"/>
    </row>
  </sheetData>
  <sortState ref="A7:D28">
    <sortCondition descending="1" ref="C7"/>
  </sortState>
  <mergeCells count="14">
    <mergeCell ref="A3:A5"/>
    <mergeCell ref="B3:D5"/>
    <mergeCell ref="A27:B27"/>
    <mergeCell ref="A28:D28"/>
    <mergeCell ref="A29:D29"/>
    <mergeCell ref="A89:F89"/>
    <mergeCell ref="A32:A34"/>
    <mergeCell ref="B32:D34"/>
    <mergeCell ref="A57:B57"/>
    <mergeCell ref="A58:D58"/>
    <mergeCell ref="A59:D59"/>
    <mergeCell ref="A62:A64"/>
    <mergeCell ref="B62:F64"/>
    <mergeCell ref="A88:F88"/>
  </mergeCells>
  <pageMargins left="0.25" right="0.25" top="0.75" bottom="0.75" header="0.3" footer="0.3"/>
  <pageSetup scale="9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CARGOS</vt:lpstr>
      <vt:lpstr>SERVICIOS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cp:lastPrinted>2023-08-02T12:50:16Z</cp:lastPrinted>
  <dcterms:created xsi:type="dcterms:W3CDTF">2023-06-13T19:35:34Z</dcterms:created>
  <dcterms:modified xsi:type="dcterms:W3CDTF">2023-08-02T12:50:20Z</dcterms:modified>
</cp:coreProperties>
</file>