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
    </mc:Choice>
  </mc:AlternateContent>
  <xr:revisionPtr revIDLastSave="0" documentId="13_ncr:1_{76FE284F-C6B1-4229-92BC-2F9137E11CEE}" xr6:coauthVersionLast="47" xr6:coauthVersionMax="47" xr10:uidLastSave="{00000000-0000-0000-0000-000000000000}"/>
  <bookViews>
    <workbookView xWindow="-120" yWindow="-120" windowWidth="20730" windowHeight="11160" firstSheet="7" activeTab="7" xr2:uid="{00000000-000D-0000-FFFF-FFFF00000000}"/>
  </bookViews>
  <sheets>
    <sheet name="1 INSTRUCTIVO" sheetId="38" r:id="rId1"/>
    <sheet name="2 CONTEXTO E IDENTIFICACIÓN" sheetId="30" r:id="rId2"/>
    <sheet name="3 PROBABIL E IMPACTO INHERENTE" sheetId="15" r:id="rId3"/>
    <sheet name="4 MAPA CALOR INHERENTE" sheetId="31" r:id="rId4"/>
    <sheet name="5 VALORACIÓN DEL CONTROL" sheetId="9" r:id="rId5"/>
    <sheet name="6 MAPA CALOR RESIDUAL" sheetId="35" r:id="rId6"/>
    <sheet name="7 MAPA CALOR INHEREN Y RESIDUAL" sheetId="37" r:id="rId7"/>
    <sheet name="8 MAPA RIESGOS" sheetId="36" r:id="rId8"/>
    <sheet name="11 FORMULAS" sheetId="34" r:id="rId9"/>
    <sheet name="9 RIESGO DEL PROCESO" sheetId="33" r:id="rId10"/>
    <sheet name="10 CONTROL DE CAMBIOS" sheetId="20" r:id="rId11"/>
  </sheets>
  <externalReferences>
    <externalReference r:id="rId12"/>
    <externalReference r:id="rId13"/>
  </externalReferences>
  <definedNames>
    <definedName name="_xlnm._FilterDatabase" localSheetId="0" hidden="1">'1 INSTRUCTIVO'!$B$85:$H$119</definedName>
    <definedName name="_xlnm._FilterDatabase" localSheetId="1" hidden="1">'2 CONTEXTO E IDENTIFICACIÓN'!$A$7:$I$8</definedName>
    <definedName name="_xlnm._FilterDatabase" localSheetId="2" hidden="1">'3 PROBABIL E IMPACTO INHERENTE'!$A$8:$N$8</definedName>
    <definedName name="_xlnm._FilterDatabase" localSheetId="3" hidden="1">'4 MAPA CALOR INHERENTE'!$A$8:$AJ$8</definedName>
    <definedName name="_xlnm._FilterDatabase" localSheetId="4" hidden="1">'5 VALORACIÓN DEL CONTROL'!$A$7:$W$87</definedName>
    <definedName name="_xlnm._FilterDatabase" localSheetId="5" hidden="1">'6 MAPA CALOR RESIDUAL'!$A$8:$AL$8</definedName>
    <definedName name="_xlnm._FilterDatabase" localSheetId="6" hidden="1">'7 MAPA CALOR INHEREN Y RESIDUAL'!$A$9:$AL$9</definedName>
    <definedName name="_xlnm._FilterDatabase" localSheetId="7" hidden="1">'8 MAPA RIESGOS'!$A$8:$AX$8</definedName>
    <definedName name="Afectación_Económica">'3 PROBABIL E IMPACTO INHERENTE'!$X$9:$X$14</definedName>
    <definedName name="_xlnm.Print_Area" localSheetId="10">'10 CONTROL DE CAMBIOS'!$A$1:$D$9</definedName>
    <definedName name="_xlnm.Print_Area" localSheetId="2">'3 PROBABIL E IMPACTO INHERENTE'!$A$1:$Y$28</definedName>
    <definedName name="Definicion_tratamiento">'11 FORMULAS'!#REF!</definedName>
    <definedName name="E_Relaciones_Laborales">'11 FORMULAS'!$C$12:$C$17</definedName>
    <definedName name="F_Usuarios_Productos_y_Prácticas_Organizacionales">'11 FORMULAS'!$C$18:$C$23</definedName>
    <definedName name="G_Daños_Activos_Físicos">'11 FORMULAS'!$C$24:$C$26</definedName>
    <definedName name="IMPACTO_PROCESOS" localSheetId="1">'[1]LISTAS FORMULAS'!$C$3:$C$7</definedName>
    <definedName name="IMPACTO_PROCESOS" localSheetId="3">'[1]LISTAS FORMULAS'!$C$3:$C$7</definedName>
    <definedName name="IMPACTO_PROCESOS" localSheetId="5">'[1]LISTAS FORMULAS'!$C$3:$C$7</definedName>
    <definedName name="IMPACTO_PROCESOS" localSheetId="6">'[1]LISTAS FORMULAS'!$C$3:$C$7</definedName>
    <definedName name="IMPACTO_PROCESOS" localSheetId="7">'[1]LISTAS FORMULAS'!$C$3:$C$7</definedName>
    <definedName name="IMPACTO_PROCESOS" localSheetId="9">'[1]LISTAS FORMULAS'!$C$3:$C$7</definedName>
    <definedName name="opciones" localSheetId="1">'[1]LISTAS FORMULAS'!$F$3:$F$4</definedName>
    <definedName name="opciones" localSheetId="3">'[1]LISTAS FORMULAS'!$F$3:$F$4</definedName>
    <definedName name="opciones" localSheetId="5">'[1]LISTAS FORMULAS'!$F$3:$F$4</definedName>
    <definedName name="opciones" localSheetId="6">'[1]LISTAS FORMULAS'!$F$3:$F$4</definedName>
    <definedName name="opciones" localSheetId="7">'[1]LISTAS FORMULAS'!$F$3:$F$4</definedName>
    <definedName name="opciones" localSheetId="9">'[1]LISTAS FORMULAS'!$F$3:$F$4</definedName>
    <definedName name="opciones2" localSheetId="1">'[1]LISTAS FORMULAS'!$G$3:$G$5</definedName>
    <definedName name="opciones2" localSheetId="3">'[1]LISTAS FORMULAS'!$G$3:$G$5</definedName>
    <definedName name="opciones2" localSheetId="5">'[1]LISTAS FORMULAS'!$G$3:$G$5</definedName>
    <definedName name="opciones2" localSheetId="6">'[1]LISTAS FORMULAS'!$G$3:$G$5</definedName>
    <definedName name="opciones2" localSheetId="7">'[1]LISTAS FORMULAS'!$G$3:$G$5</definedName>
    <definedName name="opciones2" localSheetId="9">'[1]LISTAS FORMULAS'!$G$3:$G$5</definedName>
    <definedName name="Plan_accion">'11 FORMULAS'!#REF!</definedName>
    <definedName name="Plan_acción">'11 FORMULAS'!#REF!</definedName>
    <definedName name="Plan_de_acción">'11 FORMULAS'!#REF!</definedName>
    <definedName name="Quince_Cero" localSheetId="1">'[1]LISTAS FORMULAS'!$F$14:$F$15</definedName>
    <definedName name="Quince_Cero" localSheetId="3">'[1]LISTAS FORMULAS'!$F$14:$F$15</definedName>
    <definedName name="Quince_Cero" localSheetId="5">'[1]LISTAS FORMULAS'!$F$14:$F$15</definedName>
    <definedName name="Quince_Cero" localSheetId="6">'[1]LISTAS FORMULAS'!$F$14:$F$15</definedName>
    <definedName name="Quince_Cero" localSheetId="7">'[1]LISTAS FORMULAS'!$F$14:$F$15</definedName>
    <definedName name="Quince_Cero" localSheetId="9">'[1]LISTAS FORMULAS'!$F$14:$F$15</definedName>
    <definedName name="Rango_Calificacion_Ejecucion" localSheetId="1">'[1]LISTAS FORMULAS'!$H$3:$H$5</definedName>
    <definedName name="Rango_Calificacion_Ejecucion" localSheetId="3">'[1]LISTAS FORMULAS'!$H$3:$H$5</definedName>
    <definedName name="Rango_Calificacion_Ejecucion" localSheetId="5">'[1]LISTAS FORMULAS'!$H$3:$H$5</definedName>
    <definedName name="Rango_Calificacion_Ejecucion" localSheetId="6">'[1]LISTAS FORMULAS'!$H$3:$H$5</definedName>
    <definedName name="Rango_Calificacion_Ejecucion" localSheetId="7">'[1]LISTAS FORMULAS'!$H$3:$H$5</definedName>
    <definedName name="Rango_Calificacion_Ejecucion" localSheetId="9">'[1]LISTAS FORMULAS'!$H$3:$H$5</definedName>
    <definedName name="Reducir_mitigar_Transferir_Evitar">'8 MAPA RIESGOS'!$AJ$16:$AJ$18</definedName>
    <definedName name="Reputacional">'3 PROBABIL E IMPACTO INHERENTE'!$Y$9:$Y$14</definedName>
    <definedName name="Requiere_Plan_de_Acción">'8 MAPA RIESGOS'!$AJ$16:$AJ$18</definedName>
    <definedName name="Tipo" localSheetId="10">'[2]CONTEXTO E IDENTIFICACIÓN'!$C$21:$C$24</definedName>
    <definedName name="TIPO" localSheetId="3">'[1]CONTEXTO E IDENTIFICACIÓN'!$E$29:$E$32</definedName>
    <definedName name="TIPO" localSheetId="5">'[1]CONTEXTO E IDENTIFICACIÓN'!$E$29:$E$32</definedName>
    <definedName name="TIPO" localSheetId="6">'[1]CONTEXTO E IDENTIFICACIÓN'!$E$29:$E$32</definedName>
    <definedName name="TIPO" localSheetId="7">'[1]CONTEXTO E IDENTIFICACIÓN'!$E$29:$E$32</definedName>
    <definedName name="TIPO" localSheetId="9">'[1]CONTEXTO E IDENTIFICACIÓN'!$E$29:$E$32</definedName>
    <definedName name="Tipo">'11 FORMULAS'!$A$4:$A$11</definedName>
    <definedName name="_xlnm.Print_Titles" localSheetId="1">'2 CONTEXTO E IDENTIFICACIÓN'!$7:$8</definedName>
    <definedName name="_xlnm.Print_Titles" localSheetId="2">'3 PROBABIL E IMPACTO INHERENTE'!$5:$8</definedName>
    <definedName name="_xlnm.Print_Titles" localSheetId="4">'5 VALORACIÓN DEL CONTROL'!$3:$7</definedName>
  </definedNames>
  <calcPr calcId="191029"/>
  <fileRecoveryPr autoRecover="0"/>
</workbook>
</file>

<file path=xl/calcChain.xml><?xml version="1.0" encoding="utf-8"?>
<calcChain xmlns="http://schemas.openxmlformats.org/spreadsheetml/2006/main">
  <c r="E2" i="37" l="1"/>
  <c r="E1" i="37"/>
  <c r="C2" i="20"/>
  <c r="C1" i="20"/>
  <c r="C2" i="33"/>
  <c r="C1" i="33"/>
  <c r="C2" i="36"/>
  <c r="C1" i="36"/>
  <c r="C2" i="35"/>
  <c r="C1" i="35"/>
  <c r="C2" i="9"/>
  <c r="C1" i="9"/>
  <c r="C2" i="31"/>
  <c r="C1" i="31"/>
  <c r="C2" i="15"/>
  <c r="C1" i="15"/>
  <c r="B1" i="20"/>
  <c r="B1" i="33"/>
  <c r="B1" i="36"/>
  <c r="B1" i="37"/>
  <c r="B1" i="35"/>
  <c r="B1" i="9"/>
  <c r="B1" i="31"/>
  <c r="B1" i="15"/>
  <c r="H2" i="15"/>
  <c r="D1" i="15"/>
  <c r="H9" i="30"/>
  <c r="I9" i="30"/>
  <c r="B5" i="33"/>
  <c r="B4" i="33"/>
  <c r="B5" i="37"/>
  <c r="B4" i="37"/>
  <c r="B5" i="36"/>
  <c r="B4" i="36"/>
  <c r="B5" i="35"/>
  <c r="B4" i="35"/>
  <c r="I2" i="33"/>
  <c r="G2" i="33"/>
  <c r="F2" i="33"/>
  <c r="G1" i="33"/>
  <c r="F1" i="33"/>
  <c r="M2" i="37"/>
  <c r="K2" i="37"/>
  <c r="J2" i="37"/>
  <c r="K1" i="37"/>
  <c r="J1" i="37"/>
  <c r="I2" i="36"/>
  <c r="G2" i="36"/>
  <c r="F2" i="36"/>
  <c r="G1" i="36"/>
  <c r="F1" i="36"/>
  <c r="J2" i="35"/>
  <c r="H2" i="35"/>
  <c r="G2" i="35"/>
  <c r="H1" i="35"/>
  <c r="G1" i="35"/>
  <c r="J2" i="9"/>
  <c r="H2" i="9"/>
  <c r="G2" i="9"/>
  <c r="H1" i="9"/>
  <c r="G1" i="9"/>
  <c r="B4" i="9"/>
  <c r="B3" i="9"/>
  <c r="L3" i="31"/>
  <c r="J3" i="31"/>
  <c r="J2" i="31"/>
  <c r="B5" i="31"/>
  <c r="B4" i="31"/>
  <c r="J4" i="15"/>
  <c r="H4" i="15"/>
  <c r="B5" i="15"/>
  <c r="B4" i="15"/>
  <c r="A84" i="9"/>
  <c r="A80" i="9"/>
  <c r="A76" i="9"/>
  <c r="A72" i="9"/>
  <c r="A68" i="9"/>
  <c r="A64" i="9"/>
  <c r="A60" i="9"/>
  <c r="A56" i="9"/>
  <c r="A52" i="9"/>
  <c r="A48" i="9"/>
  <c r="A44" i="9"/>
  <c r="A40" i="9"/>
  <c r="A36" i="9"/>
  <c r="A32" i="9"/>
  <c r="A28" i="9"/>
  <c r="A24" i="9"/>
  <c r="A20" i="9"/>
  <c r="A16" i="9"/>
  <c r="N87" i="9"/>
  <c r="R87" i="9" s="1"/>
  <c r="L87" i="9"/>
  <c r="K87" i="9"/>
  <c r="I87" i="9"/>
  <c r="N86" i="9"/>
  <c r="L86" i="9"/>
  <c r="K86" i="9"/>
  <c r="I86" i="9"/>
  <c r="N85" i="9"/>
  <c r="L85" i="9"/>
  <c r="K85" i="9"/>
  <c r="I85" i="9"/>
  <c r="N84" i="9"/>
  <c r="L84" i="9"/>
  <c r="K84" i="9"/>
  <c r="I84" i="9"/>
  <c r="N83" i="9"/>
  <c r="R83" i="9" s="1"/>
  <c r="L83" i="9"/>
  <c r="K83" i="9"/>
  <c r="I83" i="9"/>
  <c r="N82" i="9"/>
  <c r="R82" i="9" s="1"/>
  <c r="L82" i="9"/>
  <c r="K82" i="9"/>
  <c r="I82" i="9"/>
  <c r="N81" i="9"/>
  <c r="R81" i="9" s="1"/>
  <c r="L81" i="9"/>
  <c r="K81" i="9"/>
  <c r="I81" i="9"/>
  <c r="N80" i="9"/>
  <c r="L80" i="9"/>
  <c r="K80" i="9"/>
  <c r="I80" i="9"/>
  <c r="N79" i="9"/>
  <c r="L79" i="9"/>
  <c r="K79" i="9"/>
  <c r="I79" i="9"/>
  <c r="N78" i="9"/>
  <c r="R78" i="9" s="1"/>
  <c r="L78" i="9"/>
  <c r="K78" i="9"/>
  <c r="I78" i="9"/>
  <c r="N77" i="9"/>
  <c r="R77" i="9" s="1"/>
  <c r="L77" i="9"/>
  <c r="K77" i="9"/>
  <c r="I77" i="9"/>
  <c r="N76" i="9"/>
  <c r="R76" i="9" s="1"/>
  <c r="L76" i="9"/>
  <c r="K76" i="9"/>
  <c r="I76" i="9"/>
  <c r="N75" i="9"/>
  <c r="L75" i="9"/>
  <c r="K75" i="9"/>
  <c r="I75" i="9"/>
  <c r="N74" i="9"/>
  <c r="R74" i="9" s="1"/>
  <c r="L74" i="9"/>
  <c r="K74" i="9"/>
  <c r="I74" i="9"/>
  <c r="N73" i="9"/>
  <c r="R73" i="9" s="1"/>
  <c r="L73" i="9"/>
  <c r="K73" i="9"/>
  <c r="I73" i="9"/>
  <c r="N72" i="9"/>
  <c r="R72" i="9" s="1"/>
  <c r="L72" i="9"/>
  <c r="K72" i="9"/>
  <c r="I72" i="9"/>
  <c r="N71" i="9"/>
  <c r="R71" i="9" s="1"/>
  <c r="L71" i="9"/>
  <c r="K71" i="9"/>
  <c r="I71" i="9"/>
  <c r="N70" i="9"/>
  <c r="R70" i="9" s="1"/>
  <c r="L70" i="9"/>
  <c r="K70" i="9"/>
  <c r="I70" i="9"/>
  <c r="N69" i="9"/>
  <c r="L69" i="9"/>
  <c r="K69" i="9"/>
  <c r="I69" i="9"/>
  <c r="N68" i="9"/>
  <c r="R68" i="9" s="1"/>
  <c r="L68" i="9"/>
  <c r="K68" i="9"/>
  <c r="I68" i="9"/>
  <c r="N67" i="9"/>
  <c r="R67" i="9" s="1"/>
  <c r="L67" i="9"/>
  <c r="K67" i="9"/>
  <c r="I67" i="9"/>
  <c r="N66" i="9"/>
  <c r="L66" i="9"/>
  <c r="K66" i="9"/>
  <c r="R66" i="9" s="1"/>
  <c r="I66" i="9"/>
  <c r="N65" i="9"/>
  <c r="L65" i="9"/>
  <c r="K65" i="9"/>
  <c r="R65" i="9" s="1"/>
  <c r="I65" i="9"/>
  <c r="N64" i="9"/>
  <c r="L64" i="9"/>
  <c r="K64" i="9"/>
  <c r="R64" i="9" s="1"/>
  <c r="I64" i="9"/>
  <c r="N63" i="9"/>
  <c r="L63" i="9"/>
  <c r="K63" i="9"/>
  <c r="R63" i="9" s="1"/>
  <c r="I63" i="9"/>
  <c r="N62" i="9"/>
  <c r="L62" i="9"/>
  <c r="K62" i="9"/>
  <c r="R62" i="9" s="1"/>
  <c r="I62" i="9"/>
  <c r="N61" i="9"/>
  <c r="L61" i="9"/>
  <c r="K61" i="9"/>
  <c r="I61" i="9"/>
  <c r="N60" i="9"/>
  <c r="R60" i="9" s="1"/>
  <c r="L60" i="9"/>
  <c r="K60" i="9"/>
  <c r="I60" i="9"/>
  <c r="N59" i="9"/>
  <c r="R59" i="9" s="1"/>
  <c r="L59" i="9"/>
  <c r="K59" i="9"/>
  <c r="I59" i="9"/>
  <c r="N58" i="9"/>
  <c r="L58" i="9"/>
  <c r="K58" i="9"/>
  <c r="I58" i="9"/>
  <c r="N57" i="9"/>
  <c r="L57" i="9"/>
  <c r="K57" i="9"/>
  <c r="I57" i="9"/>
  <c r="N56" i="9"/>
  <c r="R56" i="9" s="1"/>
  <c r="L56" i="9"/>
  <c r="K56" i="9"/>
  <c r="I56" i="9"/>
  <c r="N55" i="9"/>
  <c r="L55" i="9"/>
  <c r="K55" i="9"/>
  <c r="R55" i="9"/>
  <c r="I55" i="9"/>
  <c r="N54" i="9"/>
  <c r="L54" i="9"/>
  <c r="K54" i="9"/>
  <c r="R54" i="9" s="1"/>
  <c r="I54" i="9"/>
  <c r="N53" i="9"/>
  <c r="L53" i="9"/>
  <c r="K53" i="9"/>
  <c r="R53" i="9" s="1"/>
  <c r="I53" i="9"/>
  <c r="N52" i="9"/>
  <c r="L52" i="9"/>
  <c r="K52" i="9"/>
  <c r="I52" i="9"/>
  <c r="N51" i="9"/>
  <c r="L51" i="9"/>
  <c r="K51" i="9"/>
  <c r="I51" i="9"/>
  <c r="N50" i="9"/>
  <c r="L50" i="9"/>
  <c r="K50" i="9"/>
  <c r="R50" i="9" s="1"/>
  <c r="I50" i="9"/>
  <c r="N49" i="9"/>
  <c r="L49" i="9"/>
  <c r="K49" i="9"/>
  <c r="R49" i="9" s="1"/>
  <c r="I49" i="9"/>
  <c r="N48" i="9"/>
  <c r="L48" i="9"/>
  <c r="K48" i="9"/>
  <c r="R48" i="9" s="1"/>
  <c r="I48" i="9"/>
  <c r="N47" i="9"/>
  <c r="L47" i="9"/>
  <c r="K47" i="9"/>
  <c r="I47" i="9"/>
  <c r="N46" i="9"/>
  <c r="R46" i="9" s="1"/>
  <c r="L46" i="9"/>
  <c r="K46" i="9"/>
  <c r="I46" i="9"/>
  <c r="N45" i="9"/>
  <c r="L45" i="9"/>
  <c r="K45" i="9"/>
  <c r="I45" i="9"/>
  <c r="N44" i="9"/>
  <c r="R44" i="9" s="1"/>
  <c r="L44" i="9"/>
  <c r="K44" i="9"/>
  <c r="I44" i="9"/>
  <c r="N43" i="9"/>
  <c r="L43" i="9"/>
  <c r="K43" i="9"/>
  <c r="R43" i="9"/>
  <c r="I43" i="9"/>
  <c r="N42" i="9"/>
  <c r="L42" i="9"/>
  <c r="K42" i="9"/>
  <c r="R42" i="9" s="1"/>
  <c r="I42" i="9"/>
  <c r="N41" i="9"/>
  <c r="L41" i="9"/>
  <c r="K41" i="9"/>
  <c r="I41" i="9"/>
  <c r="N40" i="9"/>
  <c r="L40" i="9"/>
  <c r="K40" i="9"/>
  <c r="I40" i="9"/>
  <c r="N39" i="9"/>
  <c r="L39" i="9"/>
  <c r="K39" i="9"/>
  <c r="R39" i="9" s="1"/>
  <c r="I39" i="9"/>
  <c r="N38" i="9"/>
  <c r="L38" i="9"/>
  <c r="K38" i="9"/>
  <c r="R38" i="9" s="1"/>
  <c r="I38" i="9"/>
  <c r="N37" i="9"/>
  <c r="L37" i="9"/>
  <c r="K37" i="9"/>
  <c r="R37" i="9" s="1"/>
  <c r="I37" i="9"/>
  <c r="N36" i="9"/>
  <c r="L36" i="9"/>
  <c r="K36" i="9"/>
  <c r="I36" i="9"/>
  <c r="N35" i="9"/>
  <c r="L35" i="9"/>
  <c r="K35" i="9"/>
  <c r="I35" i="9"/>
  <c r="N34" i="9"/>
  <c r="L34" i="9"/>
  <c r="K34" i="9"/>
  <c r="R34" i="9" s="1"/>
  <c r="I34" i="9"/>
  <c r="N33" i="9"/>
  <c r="L33" i="9"/>
  <c r="K33" i="9"/>
  <c r="I33" i="9"/>
  <c r="N32" i="9"/>
  <c r="R32" i="9" s="1"/>
  <c r="L32" i="9"/>
  <c r="K32" i="9"/>
  <c r="I32" i="9"/>
  <c r="N31" i="9"/>
  <c r="L31" i="9"/>
  <c r="K31" i="9"/>
  <c r="I31" i="9"/>
  <c r="N30" i="9"/>
  <c r="L30" i="9"/>
  <c r="K30" i="9"/>
  <c r="R30" i="9"/>
  <c r="I30" i="9"/>
  <c r="N29" i="9"/>
  <c r="L29" i="9"/>
  <c r="K29" i="9"/>
  <c r="I29" i="9"/>
  <c r="N28" i="9"/>
  <c r="L28" i="9"/>
  <c r="K28" i="9"/>
  <c r="R28" i="9" s="1"/>
  <c r="I28" i="9"/>
  <c r="N27" i="9"/>
  <c r="L27" i="9"/>
  <c r="K27" i="9"/>
  <c r="R27" i="9" s="1"/>
  <c r="I27" i="9"/>
  <c r="N26" i="9"/>
  <c r="L26" i="9"/>
  <c r="K26" i="9"/>
  <c r="I26" i="9"/>
  <c r="N25" i="9"/>
  <c r="L25" i="9"/>
  <c r="K25" i="9"/>
  <c r="I25" i="9"/>
  <c r="N24" i="9"/>
  <c r="R24" i="9" s="1"/>
  <c r="L24" i="9"/>
  <c r="K24" i="9"/>
  <c r="I24" i="9"/>
  <c r="N23" i="9"/>
  <c r="R23" i="9" s="1"/>
  <c r="L23" i="9"/>
  <c r="K23" i="9"/>
  <c r="I23" i="9"/>
  <c r="N22" i="9"/>
  <c r="R22" i="9" s="1"/>
  <c r="L22" i="9"/>
  <c r="K22" i="9"/>
  <c r="I22" i="9"/>
  <c r="N21" i="9"/>
  <c r="L21" i="9"/>
  <c r="K21" i="9"/>
  <c r="I21" i="9"/>
  <c r="N20" i="9"/>
  <c r="L20" i="9"/>
  <c r="K20" i="9"/>
  <c r="I20" i="9"/>
  <c r="N19" i="9"/>
  <c r="R19" i="9" s="1"/>
  <c r="L19" i="9"/>
  <c r="K19" i="9"/>
  <c r="I19" i="9"/>
  <c r="N18" i="9"/>
  <c r="R18" i="9" s="1"/>
  <c r="L18" i="9"/>
  <c r="K18" i="9"/>
  <c r="I18" i="9"/>
  <c r="N17" i="9"/>
  <c r="R17" i="9" s="1"/>
  <c r="L17" i="9"/>
  <c r="K17" i="9"/>
  <c r="I17" i="9"/>
  <c r="N16" i="9"/>
  <c r="R16" i="9" s="1"/>
  <c r="L16" i="9"/>
  <c r="K16" i="9"/>
  <c r="I16" i="9"/>
  <c r="A12" i="9"/>
  <c r="N15" i="9"/>
  <c r="L15" i="9"/>
  <c r="K15" i="9"/>
  <c r="R15" i="9" s="1"/>
  <c r="I15" i="9"/>
  <c r="N14" i="9"/>
  <c r="L14" i="9"/>
  <c r="K14" i="9"/>
  <c r="R14" i="9" s="1"/>
  <c r="I14" i="9"/>
  <c r="N13" i="9"/>
  <c r="L13" i="9"/>
  <c r="K13" i="9"/>
  <c r="R13" i="9" s="1"/>
  <c r="I13" i="9"/>
  <c r="N12" i="9"/>
  <c r="L12" i="9"/>
  <c r="K12" i="9"/>
  <c r="R12" i="9" s="1"/>
  <c r="I12" i="9"/>
  <c r="N10" i="9"/>
  <c r="L10" i="9"/>
  <c r="K10" i="9"/>
  <c r="I10" i="9"/>
  <c r="I11" i="9"/>
  <c r="I9" i="9"/>
  <c r="I8" i="9"/>
  <c r="R75" i="9"/>
  <c r="R79" i="9"/>
  <c r="R80" i="9"/>
  <c r="R85" i="9"/>
  <c r="R86" i="9"/>
  <c r="R84" i="9"/>
  <c r="R10" i="9"/>
  <c r="I3" i="31"/>
  <c r="I2" i="31"/>
  <c r="G4" i="15"/>
  <c r="G2" i="15"/>
  <c r="L9" i="9"/>
  <c r="L11" i="9"/>
  <c r="L8" i="9"/>
  <c r="H10" i="30"/>
  <c r="I10" i="30" s="1"/>
  <c r="H11" i="30"/>
  <c r="I11" i="30" s="1"/>
  <c r="H12" i="30"/>
  <c r="I12" i="30"/>
  <c r="H13" i="30"/>
  <c r="I13" i="30" s="1"/>
  <c r="H14" i="30"/>
  <c r="I14" i="30" s="1"/>
  <c r="H15" i="30"/>
  <c r="I15" i="30" s="1"/>
  <c r="H16" i="30"/>
  <c r="I16" i="30" s="1"/>
  <c r="H17" i="30"/>
  <c r="I17" i="30" s="1"/>
  <c r="H18" i="30"/>
  <c r="I18" i="30" s="1"/>
  <c r="H19" i="30"/>
  <c r="I19" i="30" s="1"/>
  <c r="H20" i="30"/>
  <c r="I20" i="30" s="1"/>
  <c r="H21" i="30"/>
  <c r="I21" i="30" s="1"/>
  <c r="H22" i="30"/>
  <c r="I22" i="30"/>
  <c r="H23" i="30"/>
  <c r="I23" i="30" s="1"/>
  <c r="H24" i="30"/>
  <c r="I24" i="30" s="1"/>
  <c r="H25" i="30"/>
  <c r="I25" i="30" s="1"/>
  <c r="H26" i="30"/>
  <c r="I26" i="30" s="1"/>
  <c r="H27" i="30"/>
  <c r="I27" i="30" s="1"/>
  <c r="H28" i="30"/>
  <c r="I28" i="30"/>
  <c r="F2" i="37"/>
  <c r="F1" i="37"/>
  <c r="H9" i="15"/>
  <c r="H10" i="15"/>
  <c r="H11" i="15"/>
  <c r="H12" i="15"/>
  <c r="H13" i="15"/>
  <c r="M13" i="15" s="1"/>
  <c r="H14" i="15"/>
  <c r="M14" i="15" s="1"/>
  <c r="H15" i="15"/>
  <c r="M15" i="15" s="1"/>
  <c r="D32" i="9" s="1"/>
  <c r="H16" i="15"/>
  <c r="H17" i="15"/>
  <c r="H18" i="15"/>
  <c r="M18" i="15" s="1"/>
  <c r="H19" i="15"/>
  <c r="M19" i="15" s="1"/>
  <c r="H20" i="15"/>
  <c r="H21" i="15"/>
  <c r="H22" i="15"/>
  <c r="M22" i="15" s="1"/>
  <c r="D22" i="36" s="1"/>
  <c r="H23" i="15"/>
  <c r="M23" i="15" s="1"/>
  <c r="H24" i="15"/>
  <c r="H25" i="15"/>
  <c r="H26" i="15"/>
  <c r="H27" i="15"/>
  <c r="M27" i="15" s="1"/>
  <c r="H28" i="15"/>
  <c r="L9" i="15"/>
  <c r="K10" i="15"/>
  <c r="L10" i="15"/>
  <c r="K11" i="15"/>
  <c r="L11" i="15"/>
  <c r="K12" i="15"/>
  <c r="M12" i="15" s="1"/>
  <c r="L12" i="15"/>
  <c r="K13" i="15"/>
  <c r="L13" i="15"/>
  <c r="K14" i="15"/>
  <c r="L14" i="15"/>
  <c r="K15" i="15"/>
  <c r="L15" i="15"/>
  <c r="K16" i="15"/>
  <c r="M16" i="15" s="1"/>
  <c r="D16" i="36" s="1"/>
  <c r="L16" i="15"/>
  <c r="K17" i="15"/>
  <c r="L17" i="15"/>
  <c r="K18" i="15"/>
  <c r="L18" i="15"/>
  <c r="K19" i="15"/>
  <c r="L19" i="15"/>
  <c r="K20" i="15"/>
  <c r="M20" i="15" s="1"/>
  <c r="D20" i="36" s="1"/>
  <c r="L20" i="15"/>
  <c r="K21" i="15"/>
  <c r="L21" i="15"/>
  <c r="K22" i="15"/>
  <c r="L22" i="15"/>
  <c r="K23" i="15"/>
  <c r="L23" i="15"/>
  <c r="K24" i="15"/>
  <c r="M24" i="15" s="1"/>
  <c r="L24" i="15"/>
  <c r="K25" i="15"/>
  <c r="L25" i="15"/>
  <c r="K26" i="15"/>
  <c r="L26" i="15"/>
  <c r="K27" i="15"/>
  <c r="L27" i="15"/>
  <c r="K28" i="15"/>
  <c r="M28" i="15" s="1"/>
  <c r="L28" i="15"/>
  <c r="K9" i="15"/>
  <c r="M9" i="15" s="1"/>
  <c r="D9" i="36" s="1"/>
  <c r="I10" i="15"/>
  <c r="I11" i="15"/>
  <c r="I12" i="15"/>
  <c r="I13" i="15"/>
  <c r="I14" i="15"/>
  <c r="I15" i="15"/>
  <c r="I16" i="15"/>
  <c r="I17" i="15"/>
  <c r="I18" i="15"/>
  <c r="I19" i="15"/>
  <c r="I20" i="15"/>
  <c r="I21" i="15"/>
  <c r="I22" i="15"/>
  <c r="I23" i="15"/>
  <c r="I24" i="15"/>
  <c r="I25" i="15"/>
  <c r="I26" i="15"/>
  <c r="I27" i="15"/>
  <c r="I28" i="15"/>
  <c r="I9" i="15"/>
  <c r="D9" i="15"/>
  <c r="E9" i="15" s="1"/>
  <c r="C9" i="36" s="1"/>
  <c r="D10" i="15"/>
  <c r="E10" i="15" s="1"/>
  <c r="C12" i="9" s="1"/>
  <c r="D11" i="15"/>
  <c r="E11" i="15" s="1"/>
  <c r="D12" i="15"/>
  <c r="E12" i="15" s="1"/>
  <c r="C12" i="36" s="1"/>
  <c r="D13" i="15"/>
  <c r="E13" i="15" s="1"/>
  <c r="D14" i="15"/>
  <c r="E14" i="15" s="1"/>
  <c r="D15" i="15"/>
  <c r="D16" i="15"/>
  <c r="E16" i="15" s="1"/>
  <c r="C36" i="9" s="1"/>
  <c r="D17" i="15"/>
  <c r="F17" i="15" s="1"/>
  <c r="C17" i="31" s="1"/>
  <c r="D18" i="15"/>
  <c r="E18" i="15" s="1"/>
  <c r="D19" i="15"/>
  <c r="D20" i="15"/>
  <c r="E20" i="15" s="1"/>
  <c r="D21" i="15"/>
  <c r="D22" i="15"/>
  <c r="E22" i="15" s="1"/>
  <c r="C60" i="9" s="1"/>
  <c r="S60" i="9" s="1"/>
  <c r="S61" i="9" s="1"/>
  <c r="D23" i="15"/>
  <c r="D24" i="15"/>
  <c r="E24" i="15" s="1"/>
  <c r="C68" i="9" s="1"/>
  <c r="D25" i="15"/>
  <c r="E25" i="15" s="1"/>
  <c r="D26" i="15"/>
  <c r="E26" i="15" s="1"/>
  <c r="D27" i="15"/>
  <c r="D28" i="15"/>
  <c r="E21" i="15"/>
  <c r="C21" i="36" s="1"/>
  <c r="E17" i="15"/>
  <c r="E28" i="15"/>
  <c r="E27" i="15"/>
  <c r="C80" i="9" s="1"/>
  <c r="E23" i="15"/>
  <c r="C64" i="9" s="1"/>
  <c r="E19" i="15"/>
  <c r="E15" i="15"/>
  <c r="C22" i="36"/>
  <c r="M17" i="15"/>
  <c r="D40" i="9" s="1"/>
  <c r="T40" i="9" s="1"/>
  <c r="F9" i="15"/>
  <c r="C9" i="31" s="1"/>
  <c r="E9" i="36" s="1"/>
  <c r="M25" i="15"/>
  <c r="D25" i="36" s="1"/>
  <c r="M26" i="15"/>
  <c r="N26" i="15" s="1"/>
  <c r="D26" i="31" s="1"/>
  <c r="F26" i="36" s="1"/>
  <c r="E10" i="30"/>
  <c r="B12" i="9" s="1"/>
  <c r="E11" i="30"/>
  <c r="B16" i="9" s="1"/>
  <c r="E12" i="30"/>
  <c r="B20" i="9" s="1"/>
  <c r="E13" i="30"/>
  <c r="B13" i="35" s="1"/>
  <c r="B24" i="9"/>
  <c r="E14" i="30"/>
  <c r="B28" i="9" s="1"/>
  <c r="E15" i="30"/>
  <c r="B15" i="35" s="1"/>
  <c r="B32" i="9"/>
  <c r="E16" i="30"/>
  <c r="B36" i="9" s="1"/>
  <c r="E17" i="30"/>
  <c r="B17" i="35" s="1"/>
  <c r="B40" i="9"/>
  <c r="E18" i="30"/>
  <c r="B44" i="9" s="1"/>
  <c r="E19" i="30"/>
  <c r="B19" i="35" s="1"/>
  <c r="B48" i="9"/>
  <c r="E20" i="30"/>
  <c r="B52" i="9" s="1"/>
  <c r="E21" i="30"/>
  <c r="B21" i="35" s="1"/>
  <c r="B56" i="9"/>
  <c r="E22" i="30"/>
  <c r="B60" i="9" s="1"/>
  <c r="E23" i="30"/>
  <c r="B23" i="35" s="1"/>
  <c r="B64" i="9"/>
  <c r="E24" i="30"/>
  <c r="B68" i="9" s="1"/>
  <c r="E25" i="30"/>
  <c r="B25" i="35" s="1"/>
  <c r="B72" i="9"/>
  <c r="E26" i="30"/>
  <c r="B76" i="9" s="1"/>
  <c r="E27" i="30"/>
  <c r="B80" i="9"/>
  <c r="E28" i="30"/>
  <c r="B84" i="9" s="1"/>
  <c r="E9" i="30"/>
  <c r="B9" i="15" s="1"/>
  <c r="C24" i="36"/>
  <c r="D76" i="9"/>
  <c r="D17" i="36"/>
  <c r="D36" i="9"/>
  <c r="D13" i="36"/>
  <c r="C19" i="36"/>
  <c r="C48" i="9"/>
  <c r="S48" i="9"/>
  <c r="D52" i="9"/>
  <c r="T52" i="9" s="1"/>
  <c r="T53" i="9" s="1"/>
  <c r="T54" i="9" s="1"/>
  <c r="T55" i="9" s="1"/>
  <c r="C20" i="36"/>
  <c r="C52" i="9"/>
  <c r="C27" i="36"/>
  <c r="N16" i="15"/>
  <c r="D16" i="31"/>
  <c r="N17" i="15"/>
  <c r="D17" i="31" s="1"/>
  <c r="F17" i="36" s="1"/>
  <c r="D2" i="33"/>
  <c r="D1" i="33"/>
  <c r="D2" i="36"/>
  <c r="D1" i="36"/>
  <c r="D2" i="35"/>
  <c r="D1" i="35"/>
  <c r="D2" i="9"/>
  <c r="D1" i="9"/>
  <c r="D2" i="31"/>
  <c r="D1" i="31"/>
  <c r="D2" i="15"/>
  <c r="D2" i="20"/>
  <c r="D1" i="20"/>
  <c r="A28" i="36"/>
  <c r="B27" i="36"/>
  <c r="A27" i="36"/>
  <c r="A26" i="36"/>
  <c r="B25" i="36"/>
  <c r="A25" i="36"/>
  <c r="A24" i="36"/>
  <c r="B23" i="36"/>
  <c r="A23" i="36"/>
  <c r="A22" i="36"/>
  <c r="B21" i="36"/>
  <c r="A21" i="36"/>
  <c r="A20" i="36"/>
  <c r="B19" i="36"/>
  <c r="A19" i="36"/>
  <c r="A18" i="36"/>
  <c r="B17" i="36"/>
  <c r="A17" i="36"/>
  <c r="A16" i="36"/>
  <c r="B15" i="36"/>
  <c r="A15" i="36"/>
  <c r="A14" i="36"/>
  <c r="B13" i="36"/>
  <c r="A13" i="36"/>
  <c r="A12" i="36"/>
  <c r="A11" i="36"/>
  <c r="A10" i="36"/>
  <c r="A9" i="36"/>
  <c r="B28" i="35"/>
  <c r="A28" i="35"/>
  <c r="B27" i="35"/>
  <c r="A27" i="35"/>
  <c r="B26" i="35"/>
  <c r="A26" i="35"/>
  <c r="A25" i="35"/>
  <c r="B24" i="35"/>
  <c r="A24" i="35"/>
  <c r="A23" i="35"/>
  <c r="B22" i="35"/>
  <c r="A22" i="35"/>
  <c r="A21" i="35"/>
  <c r="B20" i="35"/>
  <c r="A20" i="35"/>
  <c r="A19" i="35"/>
  <c r="B18" i="35"/>
  <c r="A18" i="35"/>
  <c r="A17" i="35"/>
  <c r="B16" i="35"/>
  <c r="A16" i="35"/>
  <c r="A15" i="35"/>
  <c r="B14" i="35"/>
  <c r="A14" i="35"/>
  <c r="A13" i="35"/>
  <c r="B12" i="35"/>
  <c r="A12" i="35"/>
  <c r="A11" i="35"/>
  <c r="A10" i="35"/>
  <c r="A9" i="35"/>
  <c r="N8" i="9"/>
  <c r="N9" i="9"/>
  <c r="N11" i="9"/>
  <c r="R11" i="9" s="1"/>
  <c r="A8" i="9"/>
  <c r="K9" i="9"/>
  <c r="R9" i="9" s="1"/>
  <c r="K11" i="9"/>
  <c r="K8" i="9"/>
  <c r="F16" i="36"/>
  <c r="F10" i="15"/>
  <c r="C10" i="31" s="1"/>
  <c r="F11" i="15"/>
  <c r="C11" i="31" s="1"/>
  <c r="F12" i="15"/>
  <c r="C12" i="31" s="1"/>
  <c r="E12" i="36" s="1"/>
  <c r="F15" i="15"/>
  <c r="C15" i="31" s="1"/>
  <c r="F16" i="15"/>
  <c r="C16" i="31"/>
  <c r="E16" i="31" s="1"/>
  <c r="G16" i="36" s="1"/>
  <c r="F19" i="15"/>
  <c r="C19" i="31" s="1"/>
  <c r="F20" i="15"/>
  <c r="F21" i="15"/>
  <c r="C21" i="31" s="1"/>
  <c r="F22" i="15"/>
  <c r="C22" i="31" s="1"/>
  <c r="E22" i="31" s="1"/>
  <c r="G22" i="36" s="1"/>
  <c r="F23" i="15"/>
  <c r="C23" i="31" s="1"/>
  <c r="F24" i="15"/>
  <c r="C24" i="31" s="1"/>
  <c r="F25" i="15"/>
  <c r="C25" i="31" s="1"/>
  <c r="E25" i="31" s="1"/>
  <c r="G25" i="36" s="1"/>
  <c r="F26" i="15"/>
  <c r="C26" i="31" s="1"/>
  <c r="F27" i="15"/>
  <c r="C27" i="31" s="1"/>
  <c r="E27" i="31" s="1"/>
  <c r="G27" i="36" s="1"/>
  <c r="F28" i="15"/>
  <c r="C28" i="31" s="1"/>
  <c r="C20" i="31"/>
  <c r="E20" i="36" s="1"/>
  <c r="E16" i="36"/>
  <c r="A10" i="31"/>
  <c r="B13" i="15"/>
  <c r="A11" i="31"/>
  <c r="A9" i="31"/>
  <c r="B11" i="31"/>
  <c r="A12" i="31"/>
  <c r="A13" i="31"/>
  <c r="B13" i="31"/>
  <c r="A14" i="31"/>
  <c r="A15" i="31"/>
  <c r="B15" i="31"/>
  <c r="A16" i="31"/>
  <c r="A17" i="31"/>
  <c r="B17" i="31"/>
  <c r="A18" i="31"/>
  <c r="A19" i="31"/>
  <c r="B19" i="31"/>
  <c r="A20" i="31"/>
  <c r="A21" i="31"/>
  <c r="B21" i="31"/>
  <c r="A22" i="31"/>
  <c r="A23" i="31"/>
  <c r="B23" i="31"/>
  <c r="A24" i="31"/>
  <c r="A25" i="31"/>
  <c r="B25" i="31"/>
  <c r="A26" i="31"/>
  <c r="A27" i="31"/>
  <c r="B27" i="31"/>
  <c r="A28" i="31"/>
  <c r="A17" i="15"/>
  <c r="B17" i="15"/>
  <c r="A18" i="15"/>
  <c r="A19" i="15"/>
  <c r="B19" i="15"/>
  <c r="A20" i="15"/>
  <c r="A21" i="15"/>
  <c r="B21" i="15"/>
  <c r="A22" i="15"/>
  <c r="A23" i="15"/>
  <c r="B23" i="15"/>
  <c r="A24" i="15"/>
  <c r="A25" i="15"/>
  <c r="B25" i="15"/>
  <c r="A26" i="15"/>
  <c r="A27" i="15"/>
  <c r="B27" i="15"/>
  <c r="A28" i="15"/>
  <c r="A16" i="15"/>
  <c r="B15" i="15"/>
  <c r="A15" i="15"/>
  <c r="A14" i="15"/>
  <c r="A13" i="15"/>
  <c r="B12" i="15"/>
  <c r="A12" i="15"/>
  <c r="A11" i="15"/>
  <c r="A10" i="15"/>
  <c r="A9" i="15"/>
  <c r="E19" i="36" l="1"/>
  <c r="E19" i="31"/>
  <c r="G19" i="36" s="1"/>
  <c r="E17" i="36"/>
  <c r="E17" i="31"/>
  <c r="G17" i="36" s="1"/>
  <c r="E15" i="36"/>
  <c r="E15" i="31"/>
  <c r="G15" i="36" s="1"/>
  <c r="D84" i="9"/>
  <c r="N28" i="15"/>
  <c r="D28" i="31" s="1"/>
  <c r="F28" i="36" s="1"/>
  <c r="D28" i="36"/>
  <c r="N24" i="15"/>
  <c r="D24" i="31" s="1"/>
  <c r="F24" i="36" s="1"/>
  <c r="D24" i="36"/>
  <c r="D68" i="9"/>
  <c r="T68" i="9" s="1"/>
  <c r="T69" i="9" s="1"/>
  <c r="T70" i="9" s="1"/>
  <c r="T71" i="9" s="1"/>
  <c r="E20" i="31"/>
  <c r="G20" i="36" s="1"/>
  <c r="C23" i="36"/>
  <c r="B28" i="15"/>
  <c r="C56" i="9"/>
  <c r="S56" i="9" s="1"/>
  <c r="S57" i="9" s="1"/>
  <c r="S58" i="9" s="1"/>
  <c r="S59" i="9" s="1"/>
  <c r="B16" i="36"/>
  <c r="B20" i="36"/>
  <c r="B24" i="36"/>
  <c r="B28" i="36"/>
  <c r="D26" i="36"/>
  <c r="R20" i="9"/>
  <c r="R21" i="9"/>
  <c r="R31" i="9"/>
  <c r="R35" i="9"/>
  <c r="R36" i="9"/>
  <c r="R58" i="9"/>
  <c r="R69" i="9"/>
  <c r="E25" i="36"/>
  <c r="F18" i="15"/>
  <c r="C18" i="31" s="1"/>
  <c r="F14" i="15"/>
  <c r="C14" i="31" s="1"/>
  <c r="B12" i="36"/>
  <c r="B14" i="36"/>
  <c r="B18" i="36"/>
  <c r="B22" i="36"/>
  <c r="B26" i="36"/>
  <c r="B14" i="15"/>
  <c r="B16" i="15"/>
  <c r="B26" i="15"/>
  <c r="B24" i="15"/>
  <c r="B22" i="15"/>
  <c r="B20" i="15"/>
  <c r="B18" i="15"/>
  <c r="B28" i="31"/>
  <c r="B26" i="31"/>
  <c r="B24" i="31"/>
  <c r="B22" i="31"/>
  <c r="B20" i="31"/>
  <c r="B18" i="31"/>
  <c r="B16" i="31"/>
  <c r="B14" i="31"/>
  <c r="B12" i="31"/>
  <c r="F13" i="15"/>
  <c r="C13" i="31" s="1"/>
  <c r="E13" i="36" s="1"/>
  <c r="N20" i="15"/>
  <c r="D20" i="31" s="1"/>
  <c r="F20" i="36" s="1"/>
  <c r="C20" i="9"/>
  <c r="S20" i="9" s="1"/>
  <c r="S21" i="9" s="1"/>
  <c r="S22" i="9" s="1"/>
  <c r="S23" i="9" s="1"/>
  <c r="R26" i="9"/>
  <c r="R33" i="9"/>
  <c r="R40" i="9"/>
  <c r="R47" i="9"/>
  <c r="R51" i="9"/>
  <c r="R52" i="9"/>
  <c r="E23" i="31"/>
  <c r="G23" i="36" s="1"/>
  <c r="E23" i="36"/>
  <c r="C76" i="9"/>
  <c r="S76" i="9" s="1"/>
  <c r="S77" i="9" s="1"/>
  <c r="S78" i="9" s="1"/>
  <c r="S79" i="9" s="1"/>
  <c r="C26" i="36"/>
  <c r="C44" i="9"/>
  <c r="S44" i="9" s="1"/>
  <c r="S45" i="9" s="1"/>
  <c r="S46" i="9" s="1"/>
  <c r="S47" i="9" s="1"/>
  <c r="C18" i="36"/>
  <c r="C28" i="9"/>
  <c r="S28" i="9" s="1"/>
  <c r="S29" i="9" s="1"/>
  <c r="S30" i="9" s="1"/>
  <c r="S31" i="9" s="1"/>
  <c r="C14" i="36"/>
  <c r="D28" i="9"/>
  <c r="T28" i="9" s="1"/>
  <c r="T29" i="9" s="1"/>
  <c r="T30" i="9" s="1"/>
  <c r="T31" i="9" s="1"/>
  <c r="D14" i="36"/>
  <c r="N14" i="15"/>
  <c r="D14" i="31" s="1"/>
  <c r="F14" i="36" s="1"/>
  <c r="D27" i="36"/>
  <c r="N27" i="15"/>
  <c r="D27" i="31" s="1"/>
  <c r="F27" i="36" s="1"/>
  <c r="D80" i="9"/>
  <c r="D23" i="36"/>
  <c r="N23" i="15"/>
  <c r="D23" i="31" s="1"/>
  <c r="F23" i="36" s="1"/>
  <c r="D64" i="9"/>
  <c r="T64" i="9" s="1"/>
  <c r="D15" i="36"/>
  <c r="N15" i="15"/>
  <c r="D15" i="31" s="1"/>
  <c r="F15" i="36" s="1"/>
  <c r="T76" i="9"/>
  <c r="T77" i="9" s="1"/>
  <c r="T78" i="9" s="1"/>
  <c r="T79" i="9" s="1"/>
  <c r="T80" i="9"/>
  <c r="T81" i="9" s="1"/>
  <c r="T82" i="9" s="1"/>
  <c r="T83" i="9" s="1"/>
  <c r="I20" i="36"/>
  <c r="K20" i="36" s="1"/>
  <c r="V52" i="9"/>
  <c r="D20" i="35"/>
  <c r="F20" i="35" s="1"/>
  <c r="D44" i="9"/>
  <c r="T44" i="9" s="1"/>
  <c r="T45" i="9" s="1"/>
  <c r="T46" i="9" s="1"/>
  <c r="T47" i="9" s="1"/>
  <c r="D18" i="36"/>
  <c r="D72" i="9"/>
  <c r="T72" i="9" s="1"/>
  <c r="T73" i="9" s="1"/>
  <c r="T74" i="9" s="1"/>
  <c r="T75" i="9" s="1"/>
  <c r="N25" i="15"/>
  <c r="D25" i="31" s="1"/>
  <c r="F25" i="36" s="1"/>
  <c r="D12" i="36"/>
  <c r="D20" i="9"/>
  <c r="T20" i="9" s="1"/>
  <c r="N12" i="15"/>
  <c r="D12" i="31" s="1"/>
  <c r="F12" i="36" s="1"/>
  <c r="S36" i="9"/>
  <c r="S37" i="9" s="1"/>
  <c r="S38" i="9" s="1"/>
  <c r="S39" i="9" s="1"/>
  <c r="S62" i="9"/>
  <c r="S63" i="9" s="1"/>
  <c r="E27" i="36"/>
  <c r="E22" i="36"/>
  <c r="E21" i="36"/>
  <c r="E21" i="31"/>
  <c r="G21" i="36" s="1"/>
  <c r="E18" i="31"/>
  <c r="G18" i="36" s="1"/>
  <c r="E18" i="36"/>
  <c r="E14" i="31"/>
  <c r="G14" i="36" s="1"/>
  <c r="E14" i="36"/>
  <c r="N18" i="15"/>
  <c r="D18" i="31" s="1"/>
  <c r="F18" i="36" s="1"/>
  <c r="T36" i="9"/>
  <c r="T37" i="9" s="1"/>
  <c r="T38" i="9" s="1"/>
  <c r="T39" i="9" s="1"/>
  <c r="C28" i="36"/>
  <c r="C84" i="9"/>
  <c r="D48" i="9"/>
  <c r="T48" i="9" s="1"/>
  <c r="T49" i="9" s="1"/>
  <c r="T50" i="9" s="1"/>
  <c r="T51" i="9" s="1"/>
  <c r="N19" i="15"/>
  <c r="D19" i="31" s="1"/>
  <c r="F19" i="36" s="1"/>
  <c r="D19" i="36"/>
  <c r="S84" i="9"/>
  <c r="S85" i="9" s="1"/>
  <c r="S86" i="9" s="1"/>
  <c r="S87" i="9" s="1"/>
  <c r="T84" i="9"/>
  <c r="T85" i="9" s="1"/>
  <c r="T86" i="9" s="1"/>
  <c r="T87" i="9" s="1"/>
  <c r="E12" i="31"/>
  <c r="G12" i="36" s="1"/>
  <c r="E26" i="36"/>
  <c r="E26" i="31"/>
  <c r="G26" i="36" s="1"/>
  <c r="E13" i="31"/>
  <c r="G13" i="36" s="1"/>
  <c r="E28" i="36"/>
  <c r="E28" i="31"/>
  <c r="G28" i="36" s="1"/>
  <c r="E24" i="31"/>
  <c r="G24" i="36" s="1"/>
  <c r="E24" i="36"/>
  <c r="C15" i="36"/>
  <c r="C32" i="9"/>
  <c r="S32" i="9" s="1"/>
  <c r="S33" i="9" s="1"/>
  <c r="S80" i="9"/>
  <c r="S81" i="9" s="1"/>
  <c r="S82" i="9" s="1"/>
  <c r="S83" i="9" s="1"/>
  <c r="C40" i="9"/>
  <c r="S40" i="9" s="1"/>
  <c r="C17" i="36"/>
  <c r="D60" i="9"/>
  <c r="T60" i="9" s="1"/>
  <c r="T61" i="9" s="1"/>
  <c r="T62" i="9" s="1"/>
  <c r="T63" i="9" s="1"/>
  <c r="N22" i="15"/>
  <c r="D22" i="31" s="1"/>
  <c r="F22" i="36" s="1"/>
  <c r="C25" i="36"/>
  <c r="C72" i="9"/>
  <c r="S72" i="9" s="1"/>
  <c r="S73" i="9" s="1"/>
  <c r="S74" i="9" s="1"/>
  <c r="S75" i="9" s="1"/>
  <c r="T21" i="9"/>
  <c r="T22" i="9" s="1"/>
  <c r="T23" i="9" s="1"/>
  <c r="R8" i="9"/>
  <c r="C16" i="36"/>
  <c r="M21" i="15"/>
  <c r="D24" i="9"/>
  <c r="T24" i="9" s="1"/>
  <c r="T25" i="9" s="1"/>
  <c r="T26" i="9" s="1"/>
  <c r="T27" i="9" s="1"/>
  <c r="N13" i="15"/>
  <c r="D13" i="31" s="1"/>
  <c r="F13" i="36" s="1"/>
  <c r="T41" i="9"/>
  <c r="T42" i="9" s="1"/>
  <c r="T43" i="9" s="1"/>
  <c r="S41" i="9"/>
  <c r="S42" i="9" s="1"/>
  <c r="S43" i="9" s="1"/>
  <c r="S68" i="9"/>
  <c r="S69" i="9" s="1"/>
  <c r="S70" i="9" s="1"/>
  <c r="S71" i="9" s="1"/>
  <c r="T32" i="9"/>
  <c r="T33" i="9" s="1"/>
  <c r="T34" i="9" s="1"/>
  <c r="T35" i="9" s="1"/>
  <c r="S52" i="9"/>
  <c r="S53" i="9" s="1"/>
  <c r="S54" i="9" s="1"/>
  <c r="S55" i="9" s="1"/>
  <c r="R29" i="9"/>
  <c r="R45" i="9"/>
  <c r="S49" i="9"/>
  <c r="S50" i="9" s="1"/>
  <c r="S51" i="9" s="1"/>
  <c r="R61" i="9"/>
  <c r="S64" i="9"/>
  <c r="S65" i="9" s="1"/>
  <c r="S66" i="9" s="1"/>
  <c r="S67" i="9" s="1"/>
  <c r="T65" i="9"/>
  <c r="T66" i="9" s="1"/>
  <c r="T67" i="9" s="1"/>
  <c r="C24" i="9"/>
  <c r="S24" i="9" s="1"/>
  <c r="S25" i="9" s="1"/>
  <c r="S26" i="9" s="1"/>
  <c r="S27" i="9" s="1"/>
  <c r="C13" i="36"/>
  <c r="R25" i="9"/>
  <c r="S34" i="9"/>
  <c r="S35" i="9" s="1"/>
  <c r="R41" i="9"/>
  <c r="R57" i="9"/>
  <c r="M11" i="15"/>
  <c r="N11" i="15" s="1"/>
  <c r="D11" i="31" s="1"/>
  <c r="F11" i="36" s="1"/>
  <c r="S12" i="9"/>
  <c r="S13" i="9" s="1"/>
  <c r="S14" i="9" s="1"/>
  <c r="S15" i="9" s="1"/>
  <c r="U12" i="9" s="1"/>
  <c r="M10" i="15"/>
  <c r="D10" i="36" s="1"/>
  <c r="B10" i="31"/>
  <c r="B10" i="35"/>
  <c r="B10" i="36"/>
  <c r="D11" i="36"/>
  <c r="C10" i="36"/>
  <c r="B10" i="15"/>
  <c r="B11" i="15"/>
  <c r="B9" i="31"/>
  <c r="B8" i="9"/>
  <c r="E11" i="36"/>
  <c r="C11" i="36"/>
  <c r="C16" i="9"/>
  <c r="S16" i="9" s="1"/>
  <c r="S17" i="9" s="1"/>
  <c r="S18" i="9" s="1"/>
  <c r="S19" i="9" s="1"/>
  <c r="D12" i="9"/>
  <c r="T12" i="9" s="1"/>
  <c r="T13" i="9" s="1"/>
  <c r="T14" i="9" s="1"/>
  <c r="T15" i="9" s="1"/>
  <c r="V12" i="9" s="1"/>
  <c r="N10" i="15"/>
  <c r="D10" i="31" s="1"/>
  <c r="F10" i="36" s="1"/>
  <c r="E10" i="36"/>
  <c r="D8" i="9"/>
  <c r="T8" i="9" s="1"/>
  <c r="T9" i="9" s="1"/>
  <c r="T10" i="9" s="1"/>
  <c r="T11" i="9" s="1"/>
  <c r="N9" i="15"/>
  <c r="D9" i="31" s="1"/>
  <c r="C8" i="9"/>
  <c r="B9" i="35"/>
  <c r="B9" i="36"/>
  <c r="B11" i="35"/>
  <c r="B11" i="36"/>
  <c r="H12" i="36" l="1"/>
  <c r="J12" i="36" s="1"/>
  <c r="L12" i="36" s="1"/>
  <c r="N12" i="36" s="1"/>
  <c r="M12" i="36" s="1"/>
  <c r="P12" i="36" s="1"/>
  <c r="U20" i="9"/>
  <c r="C12" i="35"/>
  <c r="E12" i="35" s="1"/>
  <c r="G12" i="35" s="1"/>
  <c r="D16" i="9"/>
  <c r="T16" i="9" s="1"/>
  <c r="T17" i="9" s="1"/>
  <c r="T18" i="9" s="1"/>
  <c r="T19" i="9" s="1"/>
  <c r="D11" i="35" s="1"/>
  <c r="F11" i="35" s="1"/>
  <c r="V84" i="9"/>
  <c r="D28" i="35"/>
  <c r="F28" i="35" s="1"/>
  <c r="I28" i="36"/>
  <c r="K28" i="36" s="1"/>
  <c r="I16" i="36"/>
  <c r="K16" i="36" s="1"/>
  <c r="V36" i="9"/>
  <c r="D16" i="35"/>
  <c r="F16" i="35" s="1"/>
  <c r="V72" i="9"/>
  <c r="D25" i="35"/>
  <c r="F25" i="35" s="1"/>
  <c r="I25" i="36"/>
  <c r="K25" i="36" s="1"/>
  <c r="U36" i="9"/>
  <c r="H16" i="36"/>
  <c r="J16" i="36" s="1"/>
  <c r="L16" i="36" s="1"/>
  <c r="N16" i="36" s="1"/>
  <c r="M16" i="36" s="1"/>
  <c r="P16" i="36" s="1"/>
  <c r="C16" i="35"/>
  <c r="E16" i="35" s="1"/>
  <c r="G16" i="35" s="1"/>
  <c r="V80" i="9"/>
  <c r="D27" i="35"/>
  <c r="F27" i="35" s="1"/>
  <c r="I27" i="36"/>
  <c r="K27" i="36" s="1"/>
  <c r="V60" i="9"/>
  <c r="D22" i="35"/>
  <c r="F22" i="35" s="1"/>
  <c r="I22" i="36"/>
  <c r="K22" i="36" s="1"/>
  <c r="U68" i="9"/>
  <c r="C24" i="35"/>
  <c r="E24" i="35" s="1"/>
  <c r="G24" i="35" s="1"/>
  <c r="H24" i="36"/>
  <c r="J24" i="36" s="1"/>
  <c r="L24" i="36" s="1"/>
  <c r="N24" i="36" s="1"/>
  <c r="M24" i="36" s="1"/>
  <c r="P24" i="36" s="1"/>
  <c r="U84" i="9"/>
  <c r="C28" i="35"/>
  <c r="E28" i="35" s="1"/>
  <c r="G28" i="35" s="1"/>
  <c r="H28" i="36"/>
  <c r="J28" i="36" s="1"/>
  <c r="L28" i="36" s="1"/>
  <c r="N28" i="36" s="1"/>
  <c r="M28" i="36" s="1"/>
  <c r="P28" i="36" s="1"/>
  <c r="U80" i="9"/>
  <c r="H27" i="36"/>
  <c r="J27" i="36" s="1"/>
  <c r="L27" i="36" s="1"/>
  <c r="N27" i="36" s="1"/>
  <c r="M27" i="36" s="1"/>
  <c r="P27" i="36" s="1"/>
  <c r="C27" i="35"/>
  <c r="E27" i="35" s="1"/>
  <c r="G27" i="35" s="1"/>
  <c r="U72" i="9"/>
  <c r="C25" i="35"/>
  <c r="E25" i="35" s="1"/>
  <c r="G25" i="35" s="1"/>
  <c r="H25" i="36"/>
  <c r="J25" i="36" s="1"/>
  <c r="L25" i="36" s="1"/>
  <c r="N25" i="36" s="1"/>
  <c r="M25" i="36" s="1"/>
  <c r="P25" i="36" s="1"/>
  <c r="V24" i="9"/>
  <c r="D13" i="35"/>
  <c r="F13" i="35" s="1"/>
  <c r="I13" i="36"/>
  <c r="K13" i="36" s="1"/>
  <c r="U76" i="9"/>
  <c r="H26" i="36"/>
  <c r="J26" i="36" s="1"/>
  <c r="L26" i="36" s="1"/>
  <c r="N26" i="36" s="1"/>
  <c r="M26" i="36" s="1"/>
  <c r="P26" i="36" s="1"/>
  <c r="C26" i="35"/>
  <c r="E26" i="35" s="1"/>
  <c r="G26" i="35" s="1"/>
  <c r="V76" i="9"/>
  <c r="D26" i="35"/>
  <c r="F26" i="35" s="1"/>
  <c r="I26" i="36"/>
  <c r="K26" i="36" s="1"/>
  <c r="V32" i="9"/>
  <c r="I15" i="36"/>
  <c r="K15" i="36" s="1"/>
  <c r="D15" i="35"/>
  <c r="F15" i="35" s="1"/>
  <c r="U48" i="9"/>
  <c r="H19" i="36"/>
  <c r="J19" i="36" s="1"/>
  <c r="L19" i="36" s="1"/>
  <c r="N19" i="36" s="1"/>
  <c r="M19" i="36" s="1"/>
  <c r="P19" i="36" s="1"/>
  <c r="C19" i="35"/>
  <c r="E19" i="35" s="1"/>
  <c r="G19" i="35" s="1"/>
  <c r="U60" i="9"/>
  <c r="C22" i="35"/>
  <c r="E22" i="35" s="1"/>
  <c r="G22" i="35" s="1"/>
  <c r="H22" i="36"/>
  <c r="J22" i="36" s="1"/>
  <c r="L22" i="36" s="1"/>
  <c r="N22" i="36" s="1"/>
  <c r="M22" i="36" s="1"/>
  <c r="P22" i="36" s="1"/>
  <c r="D23" i="35"/>
  <c r="F23" i="35" s="1"/>
  <c r="V64" i="9"/>
  <c r="I23" i="36"/>
  <c r="K23" i="36" s="1"/>
  <c r="V68" i="9"/>
  <c r="I24" i="36"/>
  <c r="K24" i="36" s="1"/>
  <c r="D24" i="35"/>
  <c r="F24" i="35" s="1"/>
  <c r="H21" i="36"/>
  <c r="J21" i="36" s="1"/>
  <c r="L21" i="36" s="1"/>
  <c r="N21" i="36" s="1"/>
  <c r="M21" i="36" s="1"/>
  <c r="P21" i="36" s="1"/>
  <c r="U56" i="9"/>
  <c r="C21" i="35"/>
  <c r="E21" i="35" s="1"/>
  <c r="G21" i="35" s="1"/>
  <c r="D19" i="35"/>
  <c r="F19" i="35" s="1"/>
  <c r="V48" i="9"/>
  <c r="I19" i="36"/>
  <c r="K19" i="36" s="1"/>
  <c r="U28" i="9"/>
  <c r="H14" i="36"/>
  <c r="J14" i="36" s="1"/>
  <c r="L14" i="36" s="1"/>
  <c r="N14" i="36" s="1"/>
  <c r="M14" i="36" s="1"/>
  <c r="P14" i="36" s="1"/>
  <c r="C14" i="35"/>
  <c r="E14" i="35" s="1"/>
  <c r="G14" i="35" s="1"/>
  <c r="S8" i="9"/>
  <c r="S9" i="9" s="1"/>
  <c r="S10" i="9" s="1"/>
  <c r="S11" i="9" s="1"/>
  <c r="C9" i="35" s="1"/>
  <c r="E10" i="31"/>
  <c r="G10" i="36" s="1"/>
  <c r="U64" i="9"/>
  <c r="H23" i="36"/>
  <c r="J23" i="36" s="1"/>
  <c r="L23" i="36" s="1"/>
  <c r="N23" i="36" s="1"/>
  <c r="M23" i="36" s="1"/>
  <c r="P23" i="36" s="1"/>
  <c r="C23" i="35"/>
  <c r="E23" i="35" s="1"/>
  <c r="G23" i="35" s="1"/>
  <c r="C17" i="35"/>
  <c r="E17" i="35" s="1"/>
  <c r="G17" i="35" s="1"/>
  <c r="U40" i="9"/>
  <c r="H17" i="36"/>
  <c r="J17" i="36" s="1"/>
  <c r="L17" i="36" s="1"/>
  <c r="N17" i="36" s="1"/>
  <c r="M17" i="36" s="1"/>
  <c r="P17" i="36" s="1"/>
  <c r="D21" i="36"/>
  <c r="D56" i="9"/>
  <c r="T56" i="9" s="1"/>
  <c r="T57" i="9" s="1"/>
  <c r="T58" i="9" s="1"/>
  <c r="T59" i="9" s="1"/>
  <c r="N21" i="15"/>
  <c r="D21" i="31" s="1"/>
  <c r="F21" i="36" s="1"/>
  <c r="V44" i="9"/>
  <c r="D18" i="35"/>
  <c r="F18" i="35" s="1"/>
  <c r="I18" i="36"/>
  <c r="K18" i="36" s="1"/>
  <c r="U52" i="9"/>
  <c r="C20" i="35"/>
  <c r="E20" i="35" s="1"/>
  <c r="G20" i="35" s="1"/>
  <c r="H20" i="36"/>
  <c r="J20" i="36" s="1"/>
  <c r="L20" i="36" s="1"/>
  <c r="N20" i="36" s="1"/>
  <c r="M20" i="36" s="1"/>
  <c r="P20" i="36" s="1"/>
  <c r="V20" i="9"/>
  <c r="D12" i="35"/>
  <c r="F12" i="35" s="1"/>
  <c r="I12" i="36"/>
  <c r="K12" i="36" s="1"/>
  <c r="E11" i="31"/>
  <c r="G11" i="36" s="1"/>
  <c r="U32" i="9"/>
  <c r="H15" i="36"/>
  <c r="J15" i="36" s="1"/>
  <c r="L15" i="36" s="1"/>
  <c r="N15" i="36" s="1"/>
  <c r="M15" i="36" s="1"/>
  <c r="P15" i="36" s="1"/>
  <c r="C15" i="35"/>
  <c r="E15" i="35" s="1"/>
  <c r="G15" i="35" s="1"/>
  <c r="U24" i="9"/>
  <c r="C13" i="35"/>
  <c r="E13" i="35" s="1"/>
  <c r="G13" i="35" s="1"/>
  <c r="H13" i="36"/>
  <c r="J13" i="36" s="1"/>
  <c r="L13" i="36" s="1"/>
  <c r="N13" i="36" s="1"/>
  <c r="M13" i="36" s="1"/>
  <c r="P13" i="36" s="1"/>
  <c r="V40" i="9"/>
  <c r="I17" i="36"/>
  <c r="K17" i="36" s="1"/>
  <c r="D17" i="35"/>
  <c r="F17" i="35" s="1"/>
  <c r="V28" i="9"/>
  <c r="I14" i="36"/>
  <c r="K14" i="36" s="1"/>
  <c r="D14" i="35"/>
  <c r="F14" i="35" s="1"/>
  <c r="U44" i="9"/>
  <c r="H18" i="36"/>
  <c r="J18" i="36" s="1"/>
  <c r="L18" i="36" s="1"/>
  <c r="N18" i="36" s="1"/>
  <c r="M18" i="36" s="1"/>
  <c r="P18" i="36" s="1"/>
  <c r="C18" i="35"/>
  <c r="E18" i="35" s="1"/>
  <c r="G18" i="35" s="1"/>
  <c r="V16" i="9"/>
  <c r="H10" i="36"/>
  <c r="J10" i="36" s="1"/>
  <c r="C10" i="35"/>
  <c r="E10" i="35" s="1"/>
  <c r="K12" i="31"/>
  <c r="E13" i="37" s="1"/>
  <c r="I10" i="36"/>
  <c r="K10" i="36" s="1"/>
  <c r="D10" i="35"/>
  <c r="F10" i="35" s="1"/>
  <c r="I11" i="31"/>
  <c r="C12" i="37" s="1"/>
  <c r="I11" i="36"/>
  <c r="K11" i="36" s="1"/>
  <c r="K9" i="31"/>
  <c r="E10" i="37" s="1"/>
  <c r="K11" i="31"/>
  <c r="E12" i="37" s="1"/>
  <c r="U16" i="9"/>
  <c r="H11" i="36"/>
  <c r="J11" i="36" s="1"/>
  <c r="L11" i="36" s="1"/>
  <c r="N11" i="36" s="1"/>
  <c r="M11" i="36" s="1"/>
  <c r="P11" i="36" s="1"/>
  <c r="C11" i="35"/>
  <c r="E11" i="35" s="1"/>
  <c r="J11" i="31"/>
  <c r="D12" i="37" s="1"/>
  <c r="L12" i="31"/>
  <c r="F13" i="37" s="1"/>
  <c r="M9" i="31"/>
  <c r="G10" i="37" s="1"/>
  <c r="M13" i="31"/>
  <c r="G14" i="37" s="1"/>
  <c r="J10" i="31"/>
  <c r="D11" i="37" s="1"/>
  <c r="L13" i="31"/>
  <c r="F14" i="37" s="1"/>
  <c r="I12" i="31"/>
  <c r="C13" i="37" s="1"/>
  <c r="J9" i="31"/>
  <c r="D10" i="37" s="1"/>
  <c r="M10" i="31"/>
  <c r="G11" i="37" s="1"/>
  <c r="F9" i="36"/>
  <c r="L11" i="31"/>
  <c r="F12" i="37" s="1"/>
  <c r="K10" i="31"/>
  <c r="E11" i="37" s="1"/>
  <c r="L9" i="31"/>
  <c r="F10" i="37" s="1"/>
  <c r="M12" i="31"/>
  <c r="G13" i="37" s="1"/>
  <c r="E9" i="31"/>
  <c r="G9" i="36" s="1"/>
  <c r="B17" i="33" s="1"/>
  <c r="I13" i="31"/>
  <c r="C14" i="37" s="1"/>
  <c r="K13" i="31"/>
  <c r="E14" i="37" s="1"/>
  <c r="L10" i="31"/>
  <c r="F11" i="37" s="1"/>
  <c r="I10" i="31"/>
  <c r="C11" i="37" s="1"/>
  <c r="J12" i="31"/>
  <c r="D13" i="37" s="1"/>
  <c r="J13" i="31"/>
  <c r="D14" i="37" s="1"/>
  <c r="I9" i="31"/>
  <c r="C10" i="37" s="1"/>
  <c r="M11" i="31"/>
  <c r="G12" i="37" s="1"/>
  <c r="V8" i="9"/>
  <c r="D9" i="35"/>
  <c r="U8" i="9" l="1"/>
  <c r="G11" i="35"/>
  <c r="L10" i="36"/>
  <c r="N10" i="36" s="1"/>
  <c r="M10" i="36" s="1"/>
  <c r="P10" i="36" s="1"/>
  <c r="V56" i="9"/>
  <c r="D21" i="35"/>
  <c r="F21" i="35" s="1"/>
  <c r="I21" i="36"/>
  <c r="K21" i="36" s="1"/>
  <c r="G10" i="35"/>
  <c r="B15" i="33"/>
  <c r="B16" i="33"/>
  <c r="B14" i="33"/>
  <c r="F9" i="35"/>
  <c r="K9" i="36" s="1"/>
  <c r="I9" i="36"/>
  <c r="E9" i="35"/>
  <c r="H9" i="36"/>
  <c r="B18" i="33" l="1"/>
  <c r="C18" i="33" s="1"/>
  <c r="J9" i="36"/>
  <c r="G9" i="35"/>
  <c r="L9" i="36" s="1"/>
  <c r="K10" i="35"/>
  <c r="K11" i="37" s="1"/>
  <c r="M12" i="35"/>
  <c r="M13" i="37" s="1"/>
  <c r="N12" i="35"/>
  <c r="N13" i="37" s="1"/>
  <c r="O9" i="35"/>
  <c r="O10" i="37" s="1"/>
  <c r="M9" i="35"/>
  <c r="M10" i="37" s="1"/>
  <c r="N10" i="35"/>
  <c r="N11" i="37" s="1"/>
  <c r="K13" i="35"/>
  <c r="K14" i="37" s="1"/>
  <c r="L9" i="35"/>
  <c r="L10" i="37" s="1"/>
  <c r="O11" i="35"/>
  <c r="O12" i="37" s="1"/>
  <c r="L10" i="35"/>
  <c r="L11" i="37" s="1"/>
  <c r="O10" i="35"/>
  <c r="O11" i="37" s="1"/>
  <c r="N13" i="35"/>
  <c r="N14" i="37" s="1"/>
  <c r="K9" i="35"/>
  <c r="K10" i="37" s="1"/>
  <c r="N9" i="35"/>
  <c r="N10" i="37" s="1"/>
  <c r="L12" i="35"/>
  <c r="L13" i="37" s="1"/>
  <c r="N11" i="35"/>
  <c r="N12" i="37" s="1"/>
  <c r="M10" i="35"/>
  <c r="M11" i="37" s="1"/>
  <c r="O13" i="35"/>
  <c r="O14" i="37" s="1"/>
  <c r="K11" i="35"/>
  <c r="K12" i="37" s="1"/>
  <c r="O12" i="35"/>
  <c r="O13" i="37" s="1"/>
  <c r="L13" i="35"/>
  <c r="L14" i="37" s="1"/>
  <c r="K12" i="35"/>
  <c r="K13" i="37" s="1"/>
  <c r="L11" i="35"/>
  <c r="L12" i="37" s="1"/>
  <c r="M13" i="35"/>
  <c r="M14" i="37" s="1"/>
  <c r="M11" i="35"/>
  <c r="M12" i="37" s="1"/>
  <c r="C15" i="33" l="1"/>
  <c r="C16" i="33"/>
  <c r="C17" i="33"/>
  <c r="B21" i="33"/>
  <c r="C14" i="33"/>
  <c r="D14" i="33"/>
  <c r="D17" i="33"/>
  <c r="N9" i="36"/>
  <c r="M9" i="36" s="1"/>
  <c r="P9" i="36" s="1"/>
  <c r="D15" i="33"/>
  <c r="D16" i="33"/>
  <c r="D18" i="33" l="1"/>
  <c r="E18" i="33" s="1"/>
  <c r="E14" i="33" l="1"/>
  <c r="E17" i="33"/>
  <c r="D21" i="33"/>
  <c r="E16" i="33"/>
  <c r="E15" i="33"/>
</calcChain>
</file>

<file path=xl/sharedStrings.xml><?xml version="1.0" encoding="utf-8"?>
<sst xmlns="http://schemas.openxmlformats.org/spreadsheetml/2006/main" count="765" uniqueCount="312">
  <si>
    <t>No. DEL RIESGO</t>
  </si>
  <si>
    <t>RIESGO</t>
  </si>
  <si>
    <t>PROBABILIDAD</t>
  </si>
  <si>
    <t>Frecuencia</t>
  </si>
  <si>
    <t>IMPACTO</t>
  </si>
  <si>
    <t>Moderado</t>
  </si>
  <si>
    <t>Mayor</t>
  </si>
  <si>
    <t>Menor</t>
  </si>
  <si>
    <t>TIPO</t>
  </si>
  <si>
    <t>Probabilidad Residual</t>
  </si>
  <si>
    <t>Impacto Residual</t>
  </si>
  <si>
    <t>MAPA DE RIESGOS</t>
  </si>
  <si>
    <t>Fecha</t>
  </si>
  <si>
    <t>R1</t>
  </si>
  <si>
    <t>R2</t>
  </si>
  <si>
    <t>R3</t>
  </si>
  <si>
    <t>R4</t>
  </si>
  <si>
    <t>R5</t>
  </si>
  <si>
    <t>R6</t>
  </si>
  <si>
    <t>R7</t>
  </si>
  <si>
    <t>R8</t>
  </si>
  <si>
    <t>R9</t>
  </si>
  <si>
    <t>MAPA DE CALOR RIESGO INHERENTE</t>
  </si>
  <si>
    <t>MAPA DE CALOR RIESGO RESIDUAL</t>
  </si>
  <si>
    <t>2. Si en la sumatoria de los riesgos Extermos y altos representan mas o igual al 30% de los Riesgos Calificados, y menos del 20% de los Riesgos Extremos la calificación del Proceso será ALTO.</t>
  </si>
  <si>
    <t>3. Si en la sumatoria de los riesgos Extremos, altos y moderados representan mas o igual al  40% de los Riesgos Calificados, y menos del 30% de los Riesgos Extremos y Altos, y Menos del 20% de los Riesgos Extremos, la calificación del Proceso será MODERADO.</t>
  </si>
  <si>
    <t>Sumatoria de riesgos Extremos</t>
  </si>
  <si>
    <t>Sumatoria de riesgos altos</t>
  </si>
  <si>
    <t>Sumatoria de riesgos moderados</t>
  </si>
  <si>
    <t>Sumatoria de Riesgos bajos</t>
  </si>
  <si>
    <t>Total</t>
  </si>
  <si>
    <t>RIESGO INHERENTE DEL PROCESO</t>
  </si>
  <si>
    <t>RIESGO RESIDUAL DEL PROCESO</t>
  </si>
  <si>
    <t>R10</t>
  </si>
  <si>
    <t>R11</t>
  </si>
  <si>
    <t>R12</t>
  </si>
  <si>
    <t>R13</t>
  </si>
  <si>
    <t>R14</t>
  </si>
  <si>
    <t>R15</t>
  </si>
  <si>
    <t>R16</t>
  </si>
  <si>
    <t>R17</t>
  </si>
  <si>
    <t>R18</t>
  </si>
  <si>
    <t>R19</t>
  </si>
  <si>
    <t>R20</t>
  </si>
  <si>
    <t xml:space="preserve"> </t>
  </si>
  <si>
    <t>VALORACIÓN DEL CONTROL</t>
  </si>
  <si>
    <t>RIESGO INHERENTE Y RESIDUAL DEL PROCESO</t>
  </si>
  <si>
    <r>
      <rPr>
        <b/>
        <sz val="11"/>
        <color theme="1"/>
        <rFont val="Calibri"/>
        <family val="2"/>
        <scheme val="minor"/>
      </rPr>
      <t>Explicaciones Para realizar la ponderación de Riesgos.</t>
    </r>
    <r>
      <rPr>
        <sz val="11"/>
        <color theme="1"/>
        <rFont val="Calibri"/>
        <family val="2"/>
        <scheme val="minor"/>
      </rPr>
      <t xml:space="preserve">
1. Si en la sumatoria de los riesgos los Extremos representan mas o igual al 20% de los Riesgos, la calificación del Proceso será EXTREMO.</t>
    </r>
  </si>
  <si>
    <t>Control de Cambios</t>
  </si>
  <si>
    <t>Infraestructura</t>
  </si>
  <si>
    <t>DESCRIPCIÓN DEL RIESGO</t>
  </si>
  <si>
    <t>FACTOR DEL RIESGO</t>
  </si>
  <si>
    <t>Nivel</t>
  </si>
  <si>
    <t>Frecuencia de la Actividad</t>
  </si>
  <si>
    <t>Probabilidad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</si>
  <si>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</si>
  <si>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</si>
  <si>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</si>
  <si>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</si>
  <si>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</si>
  <si>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</si>
  <si>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</si>
  <si>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Muy Alta</t>
  </si>
  <si>
    <t>% Impacto</t>
  </si>
  <si>
    <t>Reputacional</t>
  </si>
  <si>
    <t>Leve</t>
  </si>
  <si>
    <t>El riesgo afecta la imagen de algún área de la organización.</t>
  </si>
  <si>
    <t>Entre 10 y 50 SMLMV</t>
  </si>
  <si>
    <t>El riesgo afecta la imagen de la entidad internamente, de conocimiento general nivel interno, de junta directiva y accionistas y/o de proveedores.</t>
  </si>
  <si>
    <t>Entre 50 y 100 SMLMV</t>
  </si>
  <si>
    <t>El riesgo afecta la imagen de la entidad con algunos usuarios de relevancia frente al logro de los objetivos.</t>
  </si>
  <si>
    <t>Entre 100 y 500 SMLMV</t>
  </si>
  <si>
    <t>El riesgo afecta la imagen de la entidad con efecto publicitario sostenido a nivel de sector administrativo, nivel departamental o municipal.</t>
  </si>
  <si>
    <t>Catastrófico</t>
  </si>
  <si>
    <t>Mayor a 500 SMLMV</t>
  </si>
  <si>
    <t>El riesgo afecta la imagen de la entidad a nivel nacional, con efecto publicitario sostenido a nivel país</t>
  </si>
  <si>
    <t>IMPACTO INHERENTE</t>
  </si>
  <si>
    <t>Talento_Humano</t>
  </si>
  <si>
    <t>¿QUÉ? 
IMPACTO</t>
  </si>
  <si>
    <t>La actividad que conlleva el riesgo se ejecuta mínimo 500 veces al año y máximo 5.000 veces por año</t>
  </si>
  <si>
    <t>La actividad que conlleva el riesgo se ejecuta más de 5.000 veces por año</t>
  </si>
  <si>
    <t>Afectación_Económica</t>
  </si>
  <si>
    <t>PROBABILIDAD INHERENTE</t>
  </si>
  <si>
    <t>Menor a 10 SMLMV</t>
  </si>
  <si>
    <t>Extremo</t>
  </si>
  <si>
    <t>Alto</t>
  </si>
  <si>
    <t>Bajo</t>
  </si>
  <si>
    <t>Impacto</t>
  </si>
  <si>
    <t>NIVELES DE RIESGO</t>
  </si>
  <si>
    <t>CALIFICACIÓN RIESGO INHERENTE</t>
  </si>
  <si>
    <t>Tipo de control</t>
  </si>
  <si>
    <t>Peso del Control</t>
  </si>
  <si>
    <t>Implementación</t>
  </si>
  <si>
    <t>Peso de la implementación</t>
  </si>
  <si>
    <t>Automático</t>
  </si>
  <si>
    <t>Manual</t>
  </si>
  <si>
    <t>Atributos Informativos</t>
  </si>
  <si>
    <t>Documentación</t>
  </si>
  <si>
    <t>Documentado</t>
  </si>
  <si>
    <t>Sin Documentar</t>
  </si>
  <si>
    <t>Continua</t>
  </si>
  <si>
    <t>Aleatoria</t>
  </si>
  <si>
    <t>Evidencia</t>
  </si>
  <si>
    <t>Con Registro</t>
  </si>
  <si>
    <t>Sin Registro</t>
  </si>
  <si>
    <t>Eficiencia</t>
  </si>
  <si>
    <t>Preventivo</t>
  </si>
  <si>
    <t>Detectivo</t>
  </si>
  <si>
    <t>Correctivo</t>
  </si>
  <si>
    <t>Informativos</t>
  </si>
  <si>
    <t>Atributos del control</t>
  </si>
  <si>
    <t>Al</t>
  </si>
  <si>
    <t>No. Control</t>
  </si>
  <si>
    <t>Valor Total del Control</t>
  </si>
  <si>
    <t>Afectación o Desplazamiento en la Matriz</t>
  </si>
  <si>
    <t>% Probabilidad Riesgo Inherente</t>
  </si>
  <si>
    <t>% Impacto Riesgo Inherente</t>
  </si>
  <si>
    <t>Probabilidad residual</t>
  </si>
  <si>
    <t>CALIFICACIÓN RIESGO RESIDUAL</t>
  </si>
  <si>
    <r>
      <t xml:space="preserve">4. Si en la sumatoria de los riesgos Extremos, altos,  moderados y bajos representan mas o igual al  50% de los Riesgos Calificados, y menos del 40% de los riesgos Extremos, altos y moderados, y menos del 30% de los riesgos calificados en Extremos y Altos, y menos del 20% de los riesgos Extremos, la calificación del proceso sera BAJO.
</t>
    </r>
    <r>
      <rPr>
        <b/>
        <sz val="11"/>
        <color theme="1"/>
        <rFont val="Calibri"/>
        <family val="2"/>
        <scheme val="minor"/>
      </rPr>
      <t xml:space="preserve">Nota: </t>
    </r>
    <r>
      <rPr>
        <sz val="11"/>
        <color theme="1"/>
        <rFont val="Calibri"/>
        <family val="2"/>
        <scheme val="minor"/>
      </rPr>
      <t>Adapatado de Instituto de Auditores Internos</t>
    </r>
    <r>
      <rPr>
        <b/>
        <sz val="11"/>
        <color theme="1"/>
        <rFont val="Calibri"/>
        <family val="2"/>
        <scheme val="minor"/>
      </rPr>
      <t xml:space="preserve"> COSO ERM </t>
    </r>
    <r>
      <rPr>
        <sz val="11"/>
        <color theme="1"/>
        <rFont val="Calibri"/>
        <family val="2"/>
        <scheme val="minor"/>
      </rPr>
      <t>Agosto 2014</t>
    </r>
  </si>
  <si>
    <t>% Probabilidad Residual</t>
  </si>
  <si>
    <t>% Impacto Residual</t>
  </si>
  <si>
    <t>% Probabilidad Inherente</t>
  </si>
  <si>
    <t>% Impacto Inherente</t>
  </si>
  <si>
    <t>SEVERIDAD (NIVEL DE RIESGO)</t>
  </si>
  <si>
    <t>Tratamiento</t>
  </si>
  <si>
    <t>Reducir</t>
  </si>
  <si>
    <t>Mitigar</t>
  </si>
  <si>
    <t>Transferir</t>
  </si>
  <si>
    <t>Aceptar</t>
  </si>
  <si>
    <t>Evitar</t>
  </si>
  <si>
    <t>Plan de Acción</t>
  </si>
  <si>
    <t>Estado</t>
  </si>
  <si>
    <t>CÓDIGO:</t>
  </si>
  <si>
    <t>VERSIÓN:</t>
  </si>
  <si>
    <t>NO REQUIERE CLAVE PARA DESBLOQUEAR LAS HOJAS</t>
  </si>
  <si>
    <t>Procesos</t>
  </si>
  <si>
    <t>Tecnologías</t>
  </si>
  <si>
    <r>
      <t>¿PORQUÉ?
CAUSA RAÍZ
(</t>
    </r>
    <r>
      <rPr>
        <sz val="11"/>
        <rFont val="Arial"/>
        <family val="2"/>
      </rPr>
      <t xml:space="preserve">Iniciar con 
</t>
    </r>
    <r>
      <rPr>
        <b/>
        <sz val="11"/>
        <rFont val="Arial"/>
        <family val="2"/>
      </rPr>
      <t>debido a)</t>
    </r>
  </si>
  <si>
    <r>
      <t>¿CÓMO?
CAUSA INMEDIATA 
(</t>
    </r>
    <r>
      <rPr>
        <sz val="11"/>
        <rFont val="Arial"/>
        <family val="2"/>
      </rPr>
      <t xml:space="preserve">Iniciar con la palabra 
</t>
    </r>
    <r>
      <rPr>
        <b/>
        <sz val="11"/>
        <rFont val="Arial"/>
        <family val="2"/>
      </rPr>
      <t>por)</t>
    </r>
  </si>
  <si>
    <t>Posibilidad de pérdida Económica</t>
  </si>
  <si>
    <t>Posibilidad de pérdida Reputacional</t>
  </si>
  <si>
    <t>Posibilidad de pérdida Económica y Reputacional</t>
  </si>
  <si>
    <t>Evento_Externo</t>
  </si>
  <si>
    <t>N/A</t>
  </si>
  <si>
    <t>Sin Iniciar</t>
  </si>
  <si>
    <t>Cerrado</t>
  </si>
  <si>
    <t>En proceso</t>
  </si>
  <si>
    <t>Seguimiento 1 (Fecha y avance)</t>
  </si>
  <si>
    <t>Seguimiento 2 (Fecha y avance)</t>
  </si>
  <si>
    <t>Seguimientos por parte del Líder del Proceso</t>
  </si>
  <si>
    <t>Seguimiento 3 ... (Fecha y avance)</t>
  </si>
  <si>
    <t>Fecha de Inicio</t>
  </si>
  <si>
    <t>Fecha de Finalización</t>
  </si>
  <si>
    <t>Verificación por parte de segunda línea de defensa o quien haga sus veces 
(Fecha y Descripción)</t>
  </si>
  <si>
    <t>Verificación por parte de la Oficina de Control Interno o quien haga sus veces 
(Fecha y Descripción)</t>
  </si>
  <si>
    <t>¿QUÉ? IMPACTO</t>
  </si>
  <si>
    <t>PROCESO:</t>
  </si>
  <si>
    <t>OBJETIVO DEL PROCESO:</t>
  </si>
  <si>
    <t>ENTIDAD:</t>
  </si>
  <si>
    <t>A_Ejecución_y_Administración_de_procesos</t>
  </si>
  <si>
    <t>B_Fraude_Externo</t>
  </si>
  <si>
    <t>C_Fraude_Interno</t>
  </si>
  <si>
    <t>D_Fallas_Tecnológicas</t>
  </si>
  <si>
    <t>E_Relaciones_Laborales</t>
  </si>
  <si>
    <t>F_Usuarios_Productos_y_Prácticas_Organizacionales</t>
  </si>
  <si>
    <t>G_Daños_Activos_Físicos</t>
  </si>
  <si>
    <t>RESULTADO FUENTE GENERADORA DEL EVENTO</t>
  </si>
  <si>
    <t>SELECCIONE FUENTE GENERADORA DEL EVENTO PARA TIPO E,F,G</t>
  </si>
  <si>
    <t>VALIDACIÓN FUENTE GENERADORA DEL EVENTO PARA TIPO A,B,C,D</t>
  </si>
  <si>
    <t>Máximo</t>
  </si>
  <si>
    <t>Mínimo</t>
  </si>
  <si>
    <t>Afectación Económica</t>
  </si>
  <si>
    <t>Nivel de Impacto</t>
  </si>
  <si>
    <t>Porcentaje de Impacto</t>
  </si>
  <si>
    <t>Descripción del Control</t>
  </si>
  <si>
    <t>Acción
(Inicia con un verbo)</t>
  </si>
  <si>
    <t>Complemento (Periodicidad - Observaciones o Desviaciones)</t>
  </si>
  <si>
    <t>¿Requiere Plan de Acción?</t>
  </si>
  <si>
    <t>Requiere Plan de Acción</t>
  </si>
  <si>
    <t>No requiere Plan de Acción</t>
  </si>
  <si>
    <t>Responsable 
(Cargo)</t>
  </si>
  <si>
    <t>Descripción de la Acción, basado en el análisis de causas</t>
  </si>
  <si>
    <t>Matriz Mapa de Riesgos</t>
  </si>
  <si>
    <t>Orientaciones Generales</t>
  </si>
  <si>
    <t>Columna</t>
  </si>
  <si>
    <t>Descripción - Lineamientos para el diligenciamiento</t>
  </si>
  <si>
    <t>Proceso</t>
  </si>
  <si>
    <t>Diligencie el nombre del proceso al cual se le identificarán y valorarán los riesgos.</t>
  </si>
  <si>
    <t>Diligencie el objetivo del proceso.</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</si>
  <si>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</si>
  <si>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</si>
  <si>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</si>
  <si>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</si>
  <si>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adelantar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t>
    </r>
  </si>
  <si>
    <t>% Probabilidad</t>
  </si>
  <si>
    <t>Riesgo</t>
  </si>
  <si>
    <t>No. Riesgo</t>
  </si>
  <si>
    <t>Nivel Probabilidad</t>
  </si>
  <si>
    <t>Resultado</t>
  </si>
  <si>
    <t>No. veces que realiza la actividad al año</t>
  </si>
  <si>
    <t xml:space="preserve">Peso del Control + Peso de la implementación </t>
  </si>
  <si>
    <t>% Probabilidad Riesgo Inherente-(% Probabilidad Riesgo Inherente*Valor Total del Control)</t>
  </si>
  <si>
    <t>% Impacto Riesgo Inherente-(% Impacto Riesgo Inherente*Valor Total del Control)</t>
  </si>
  <si>
    <t>Afecta</t>
  </si>
  <si>
    <t>Severidad 
(Nivel de Riesgo)</t>
  </si>
  <si>
    <t>Vigencia del:</t>
  </si>
  <si>
    <t>Elaboración o Actualización:</t>
  </si>
  <si>
    <t>El archivo contiene las siguientes hojas:</t>
  </si>
  <si>
    <t>El formato de fecha es: DD/MM/AAAA</t>
  </si>
  <si>
    <r>
      <t>1 INSTRUCTIVO:</t>
    </r>
    <r>
      <rPr>
        <sz val="11"/>
        <rFont val="Arial Narrow"/>
        <family val="2"/>
      </rPr>
      <t xml:space="preserve"> Identifica el contenido del archivo y su funcionalidad</t>
    </r>
  </si>
  <si>
    <t>Las hojas se encuentran protegidas para evidar dañar las formulas, para desprotegerlas no se requiere contraseña</t>
  </si>
  <si>
    <t>Se debe ingresar información solo en las celdas identificadas con color NARANJA CLARO, las demás contienen formulas de autollenado</t>
  </si>
  <si>
    <r>
      <t>2 CONTEXTO E IDENTIFICACIÓN:</t>
    </r>
    <r>
      <rPr>
        <sz val="11"/>
        <rFont val="Arial Narrow"/>
        <family val="2"/>
      </rPr>
      <t xml:space="preserve"> Se establece el Número, Descripción y Factor del riesgo</t>
    </r>
  </si>
  <si>
    <r>
      <t>5 VALORACIÓN DEL CONTROL:</t>
    </r>
    <r>
      <rPr>
        <sz val="11"/>
        <rFont val="Arial Narrow"/>
        <family val="2"/>
      </rPr>
      <t xml:space="preserve"> Se realiza la descripción y atributos del control, calcula automáticamente el Valor Total del Control, Probabilidad residual e Impacto Residual</t>
    </r>
  </si>
  <si>
    <r>
      <t>7 MAPA CALOR INHEREN Y RESIDUAL:</t>
    </r>
    <r>
      <rPr>
        <sz val="11"/>
        <rFont val="Arial Narrow"/>
        <family val="2"/>
      </rPr>
      <t xml:space="preserve"> Comparación gráfica de la ubicación de cada riesgo inherente y residual en el mapa de calor (En esta hoja no se ingresan dados)</t>
    </r>
  </si>
  <si>
    <r>
      <t>8 MAPA RIESGOS:</t>
    </r>
    <r>
      <rPr>
        <sz val="11"/>
        <rFont val="Arial Narrow"/>
        <family val="2"/>
      </rPr>
      <t xml:space="preserve"> Establece el Tratamiento, Plan de Acción, Seguimientos por parte del Líder del Proceso, Verificación por parte de segunda línea de defensa o quien haga sus veces, Verificación por parte de la Oficina de Control Interno o quien haga sus veces y el estado de la acción.</t>
    </r>
  </si>
  <si>
    <r>
      <t>6 MAPA CALOR RESIDUAL:</t>
    </r>
    <r>
      <rPr>
        <sz val="11"/>
        <rFont val="Arial Narrow"/>
        <family val="2"/>
      </rPr>
      <t xml:space="preserve"> Representación gráfica de la ubicación de cada riesgo residual en el mapa de calor (En esta hoja no se ingresan datos)</t>
    </r>
  </si>
  <si>
    <r>
      <t>4 MAPA CALOR INHERENTE:</t>
    </r>
    <r>
      <rPr>
        <sz val="11"/>
        <rFont val="Arial Narrow"/>
        <family val="2"/>
      </rPr>
      <t xml:space="preserve"> Representación gráfica de la ubicación de cada riesgo inherente en el mapa de calor (En esta hoja no se ingresan datos)</t>
    </r>
  </si>
  <si>
    <r>
      <t>9 RIESGO DEL PROCESO:</t>
    </r>
    <r>
      <rPr>
        <sz val="11"/>
        <rFont val="Arial Narrow"/>
        <family val="2"/>
      </rPr>
      <t xml:space="preserve"> Calcula el nivel de riesgo del proceso (En esta hoja no se ingresan datos)</t>
    </r>
  </si>
  <si>
    <r>
      <t>10 CONTROL DE CAMBIOS:</t>
    </r>
    <r>
      <rPr>
        <sz val="11"/>
        <rFont val="Arial Narrow"/>
        <family val="2"/>
      </rPr>
      <t xml:space="preserve"> En ella se debe registrar los cambios al formato y al contenido del mismo</t>
    </r>
  </si>
  <si>
    <r>
      <t>11 FORMULAS:</t>
    </r>
    <r>
      <rPr>
        <sz val="11"/>
        <rFont val="Arial Narrow"/>
        <family val="2"/>
      </rPr>
      <t xml:space="preserve"> La información que contiene se utiliza para realizar operaciones en las demás hojas (En esta hoja no se ingresan datos)</t>
    </r>
  </si>
  <si>
    <t>Objetivo del Proceso</t>
  </si>
  <si>
    <t>No. de Riesgo
(Mismo consecutivo para toda la entidad)</t>
  </si>
  <si>
    <t>No. de Riesgo</t>
  </si>
  <si>
    <t xml:space="preserve">¿CÓMO?
CAUSA INMEDIATA </t>
  </si>
  <si>
    <r>
      <t xml:space="preserve">Circunstancias bajo las cuales se presenta el riesgo, es la situación más evidente frente al riesgo, redacte de la forma más concreta posible.
(Iniciar con la palabra </t>
    </r>
    <r>
      <rPr>
        <b/>
        <sz val="9"/>
        <rFont val="Arial Narrow"/>
        <family val="2"/>
      </rPr>
      <t>por</t>
    </r>
    <r>
      <rPr>
        <sz val="9"/>
        <rFont val="Arial Narrow"/>
        <family val="2"/>
      </rPr>
      <t>)</t>
    </r>
  </si>
  <si>
    <t>¿PORQUÉ?
CAUSA RAÍZ</t>
  </si>
  <si>
    <r>
      <t xml:space="preserve">Causa  principal  o básica, corresponde a las razones por la cuales se puede presentar  el riesgo, redacte de la forma más concreta posible.
(Iniciar </t>
    </r>
    <r>
      <rPr>
        <b/>
        <sz val="9"/>
        <rFont val="Arial Narrow"/>
        <family val="2"/>
      </rPr>
      <t>con debido a</t>
    </r>
    <r>
      <rPr>
        <sz val="9"/>
        <rFont val="Arial Narrow"/>
        <family val="2"/>
      </rPr>
      <t>)</t>
    </r>
  </si>
  <si>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r>
      <rPr>
        <sz val="9"/>
        <rFont val="Arial Narrow"/>
        <family val="2"/>
      </rPr>
      <t xml:space="preserve"> 
(Se genera automáticamente)</t>
    </r>
  </si>
  <si>
    <t>FACTOR DEL RIESGO / TIPO</t>
  </si>
  <si>
    <t>Seleccione de la lista desplegable entre las opiciones:
A_Ejecución_y_Administración_de_procesos
B_Fraude_Externo
C_Fraude_Interno
D_Fallas_Tecnológicas
E_Relaciones_Laborales
F_Usuarios_Productos_y_Prácticas_Organizacionales
G_Daños_Activos_Físicos</t>
  </si>
  <si>
    <t>FACTOR DEL RIESGO / SELECCIONE FUENTE GENERADORA DEL EVENTO PARA TIPO E,F,G</t>
  </si>
  <si>
    <r>
      <rPr>
        <b/>
        <sz val="9"/>
        <rFont val="Arial Narrow"/>
        <family val="2"/>
      </rPr>
      <t>Si en TIPO seleccioneó las opiciones:</t>
    </r>
    <r>
      <rPr>
        <sz val="9"/>
        <rFont val="Arial Narrow"/>
        <family val="2"/>
      </rPr>
      <t xml:space="preserve">
E_Relaciones_Laborales
F_Usuarios_Productos_y_Prácticas_Organizacionales
G_Daños_Activos_Físicos
</t>
    </r>
    <r>
      <rPr>
        <b/>
        <sz val="9"/>
        <rFont val="Arial Narrow"/>
        <family val="2"/>
      </rPr>
      <t>Debe definir la fuente generadora de la lista desplegable</t>
    </r>
  </si>
  <si>
    <t>Se rellena automáticamente según lo seleccinado de FACTOR DEL RIESGO</t>
  </si>
  <si>
    <t>Analice las consecuencias que puede ocasionar a la organización la materialización del riesgo, Seleccione de la lista desplegable entre: 
Posibilidad de pérdida Económica
Posibilidad de pérdida Reputacional
Posibilidad de pérdida Económica y Reputacional</t>
  </si>
  <si>
    <t>Fecha en la que realiza el diligenciamiento o actualización del mapa de riesgos, formato (DD/MM/AAAA)</t>
  </si>
  <si>
    <t>Vigencia del Al:</t>
  </si>
  <si>
    <t>Vigencia que tiene el mapa de riesgos fecha inicio fecha final, formato (DD/MM/AAAA)</t>
  </si>
  <si>
    <t xml:space="preserve">3 PROBABIL E IMPACTO INHERENTE: </t>
  </si>
  <si>
    <r>
      <t xml:space="preserve">Defina el número de veces que se ejecuta la actividad durante el año, (Recuerde la probabilidad e ocurrencia del riesgo se define como el No. de veces que se pasa por el punto de riesgo en el periodo de 1 año). La matriz automáticamente hará el cálculo para el nivel de probabilidad inherente.
</t>
    </r>
    <r>
      <rPr>
        <b/>
        <sz val="9"/>
        <rFont val="Arial Narrow"/>
        <family val="2"/>
      </rPr>
      <t>La matriz calcula automáticamente:</t>
    </r>
    <r>
      <rPr>
        <sz val="9"/>
        <rFont val="Arial Narrow"/>
        <family val="2"/>
      </rPr>
      <t xml:space="preserve">
Frecuencia de la Actividad
% Probabilidad
Nivel Probabilidad
</t>
    </r>
  </si>
  <si>
    <t>Resultado / Porcentaje de Impacto / Nivel de Impacto</t>
  </si>
  <si>
    <t>Se calcula automáticamente según la información de afectación económica y reputacional</t>
  </si>
  <si>
    <t>Debe seleccionar de lista desplegable entre:
Preventivo
Detectivo
Correctivo</t>
  </si>
  <si>
    <t>Se calcula automáticamente según lo seleccionado en Implementación
Manual
Automático</t>
  </si>
  <si>
    <t>Se calcula automáticamente según lo seleccionado en Tipo de Control
Preventivo: 25 %
Detectivo: 15 %
Correctivo: 10 %</t>
  </si>
  <si>
    <t>Debe seleccionar de lista desplegable entre:
Automático: 25 %
Manual: 15 %</t>
  </si>
  <si>
    <t>Se calcula automáticamente:
Peso del Control + Peso de la implementación</t>
  </si>
  <si>
    <t>Se calcula automáticamente:
% Probabilidad Riesgo Inherente-(% Probabilidad Riesgo Inherente*Valor Total del Control)</t>
  </si>
  <si>
    <t>Debe seleccionar de listas desplegables
Documentación: Documentado - Sin Documentar
Frecuencia: Continua - Aleatoria
Evidencia: Con registro - Sin registro</t>
  </si>
  <si>
    <t>Se calcula automáticamente según CALIFICACIÓN RIESGO RESIDUAL / PROBABILIDAD E IMPACTO</t>
  </si>
  <si>
    <t>Se calcula automáticamente según SEVERIDAD (NIVEL DE RIESGO):
Extremo, Alto, Moderado: Reducir, mitigar, Transferir, Evitar
Bajo: Aceptar</t>
  </si>
  <si>
    <t>Se calcula automáticamente según Tratamiento
Reducir, mitigar, Transferir, Evitar: Requiere plan de acción
Aceptar: No requiere plan de acción</t>
  </si>
  <si>
    <t xml:space="preserve">Plan de Acción
Descripción de la Acción, basado en el análisis de causas
Responsable (Cargo)
Fecha de Inicio
Fecha de Finalización
</t>
  </si>
  <si>
    <t>Utilice la lista de despligue que se encuentra parametrizada, le aparecerán las opciones:
Sin Iniciar, En proceso, Cerrado,
la selección en este caso dependerá de las acciones del plan que se hayan establecido en cada caso.</t>
  </si>
  <si>
    <t>Realizar descripción de los seguimientos por parte del proceso</t>
  </si>
  <si>
    <t>Verificación por parte de segunda línea de defensa o quien haga sus veces (Fecha y Descripción)</t>
  </si>
  <si>
    <t>Realizar descripción de las verificaciones de la segunda línea de defensa</t>
  </si>
  <si>
    <t>Verificación por parte de la Oficina de Control Interno o quien haga sus veces (Fecha y Descripción)</t>
  </si>
  <si>
    <t>Realizar descripción de las verificaciones que realiza Control Interno o quien haga sus veces.</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</si>
  <si>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rFont val="Arial Narrow"/>
        <family val="2"/>
      </rPr>
      <t>POSIBILIDAD DE + Impacto para la entidad (Qué) + Causa Inmediata (Cómo) + Causa Raíz (Por qué)</t>
    </r>
    <r>
      <rPr>
        <sz val="9"/>
        <rFont val="Arial Narrow"/>
        <family val="2"/>
      </rPr>
      <t xml:space="preserve"> 
(Se genera automáticamente)</t>
    </r>
  </si>
  <si>
    <r>
      <t xml:space="preserve">Recuerde que el control se define como la medida que permite reducir o mitigar un riesgo. Defina el control (es) que atacan la causa raíz del riesgo, considere la estructura explicada en la guía: </t>
    </r>
    <r>
      <rPr>
        <b/>
        <sz val="9"/>
        <rFont val="Arial Narrow"/>
        <family val="2"/>
      </rPr>
      <t>Responsable de ejecutar el control + Acción + Complemento</t>
    </r>
  </si>
  <si>
    <t>Lista de datos de la matriz:</t>
  </si>
  <si>
    <t>Hoja</t>
  </si>
  <si>
    <t>%</t>
  </si>
  <si>
    <t>Selecciona de la lista desplegable el rango de afectación económica y la matriz calcula:
%
Nivel</t>
  </si>
  <si>
    <t>Selecciona de la lista desplegable el rango de afectación reputacional y la matriz calcula:
%
Nivel</t>
  </si>
  <si>
    <t>Posibilidad de pérdida Reputacional y Económica</t>
  </si>
  <si>
    <t>Descripción del control</t>
  </si>
  <si>
    <t>Probabilidad residual Final</t>
  </si>
  <si>
    <t>Impacto Residual Final</t>
  </si>
  <si>
    <t>NIVEL</t>
  </si>
  <si>
    <t>% MIN</t>
  </si>
  <si>
    <t>% MAX</t>
  </si>
  <si>
    <t>Responsable
(Cargo y/o Aplicativo)</t>
  </si>
  <si>
    <t>Archivo creado por:</t>
  </si>
  <si>
    <t>Gobernación del Meta - 
Secretaría Administrativa - 
Gerencia de Desarrollo Organizacional</t>
  </si>
  <si>
    <t>Definición del Tratamiento</t>
  </si>
  <si>
    <t>Reducir_Mitigar</t>
  </si>
  <si>
    <t>Redicir_Transferir</t>
  </si>
  <si>
    <t>Reducir_mitigar_Transferir_Evitar</t>
  </si>
  <si>
    <t>Esta hoja se utiliza para realizar cálculos en las demás, en ella no se ingresan datos</t>
  </si>
  <si>
    <t xml:space="preserve">Determine el tratamiento a seguir 
</t>
  </si>
  <si>
    <t>HOSPITAL UNIVERSITARIO DEPARTAMENTAL DE NARIÑO</t>
  </si>
  <si>
    <t>Mantener controles que se vienen trabajando</t>
  </si>
  <si>
    <t xml:space="preserve">CONTROL INTERNO DISCIPLINARIO </t>
  </si>
  <si>
    <t>por vencimiento de términos de las diferentes etapas del proceso,</t>
  </si>
  <si>
    <t xml:space="preserve"> debido a sobre carga de trabajo  y falta de personal</t>
  </si>
  <si>
    <t xml:space="preserve">por pérdida de documentos, </t>
  </si>
  <si>
    <t>debido a préstamo de documentos a sujetos procesales.</t>
  </si>
  <si>
    <t xml:space="preserve">por divulgación de información confidencial, </t>
  </si>
  <si>
    <t>debido al desconocimiento de la norma.</t>
  </si>
  <si>
    <t>Profesional especializado de Control Interno Disciplinario,</t>
  </si>
  <si>
    <t>realiza revisión de libro radicador de envió de requerimientos</t>
  </si>
  <si>
    <t>y el auxiliar administrativo realiza diligenciamiento en la base de datos de la dependencia.</t>
  </si>
  <si>
    <t>Auxiliar administrativo,</t>
  </si>
  <si>
    <t xml:space="preserve"> realiza actas de entregas a procesos</t>
  </si>
  <si>
    <t>y foliación de expedientes.</t>
  </si>
  <si>
    <t>Profesional especializado,</t>
  </si>
  <si>
    <t>realiza capacitaciones</t>
  </si>
  <si>
    <t xml:space="preserve"> a nivel interno de la oficina de CID.</t>
  </si>
  <si>
    <t>Profesional especializado CID</t>
  </si>
  <si>
    <t xml:space="preserve">Conocer los procesos disciplinarios que se adelanten contra los servidores del HUDN. </t>
  </si>
  <si>
    <t xml:space="preserve">Cuentan con un inventario de los procesos del hospital, con sus respectivas quejas de cada servicios o persona externa, la cual adelantan actuación disciplinaria de cada uno, rotulan el expediente, determinan la actuación correspondiente, establecen tiempos, en caso de no cumplir con dichos tiempos establecidos reiteran la solicitud para dar cumplimiento a la ley vigente.    </t>
  </si>
  <si>
    <t xml:space="preserve">El profesional de la oficina a quien se encuentra a cargo el expediente es encargado de foliarlos. Por otra parte, para salida y entrega de expedientes de la Oficina de Control Interno Disciplinario se implementan las actas. </t>
  </si>
  <si>
    <t>Constantemente se realiza capacitación a personal nuevo y judicantes.</t>
  </si>
  <si>
    <t xml:space="preserve">Cuentan con un inventario de los procesos del hospital,  el cual busca el cumplimiento de cada etapa, con sus respectivas quejas de cada servicios o persona externa, la cual adelantan actuación disciplinaria de cada uno, rotulan el expediente, determinan la actuación correspondiente, establecen tiempos, en caso de no cumplir con dichos tiempos establecidos reiteran la solicitud para dar cumplimiento a la ley vigente.    </t>
  </si>
  <si>
    <t>El profesional de la oficina a quien se encuentra a cargo el expediente es encargado de foliarlos. Por otra parte, para salida y entrega de expedientes de la Oficina de Control Interno Disciplinario se implementan las actas,  autorización que se da al investigado o a su defensor se da auto de copias con el fin prestamo de documentos desde la oficina, mas no del hospital</t>
  </si>
  <si>
    <t>En el mes de junio y julio  ingresaron dos judicantes, a los cuales se les dio capacitación, respecto al manejo de información de expedientes.</t>
  </si>
  <si>
    <t xml:space="preserve">Cuentan con un inventario de los procesos del hospital,  el cual busca el cumplimiento de cada etapa, con sus respectivas quejas de cada servicios o persona externa, la cual adelantan actuación disciplinaria de cada uno, rotulan el expediente, determinan la actuación correspondiente, establecen tiempos, en caso de no cumplir con dichos tiempos establecidos reiteran la solicitud para dar cumplimiento a la ley vigente.
Evidencia de datos: inventario de procesos. </t>
  </si>
  <si>
    <t>El profesional de la oficina a quien se encuentra a cargo el expediente es encargado de foliarlos. Por otra parte, para salida y entrega de expedientes de la Oficina de Control Interno Disciplinario se implementan las actas,  autorización que se da al investigado o a su defensor se da auto de copias con el fin prestamo de documentos desde la oficina, mas no del hospital. En el año 2023 no se presento perdida de documentos.
Evidencia: Foliación.</t>
  </si>
  <si>
    <t>El jefe de la oficina de CID el 29 de diciembre de 2023 dicto la ultima capacitación de temas generales (quejas, informes), al personal de la Oficina de CID.
Evidencia: lista de asistencia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</si>
</sst>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scheme val="minor"/>
    </font>
    <font>
      <sz val="11"/>
      <color indexed="8"/>
      <name val="Calibri"/>
      <family val="2"/>
    </font>
    <font>
      <sz val="10"/>
      <name val="Arial"/>
      <family val="2"/>
    </font>
    <font>
      <sz val="10"/>
      <name val="Tahoma"/>
      <family val="2"/>
    </font>
    <font>
      <sz val="11"/>
      <name val="Tahoma"/>
      <family val="2"/>
    </font>
    <font>
      <b/>
      <sz val="11"/>
      <name val="Tahoma"/>
      <family val="2"/>
    </font>
    <font>
      <sz val="11"/>
      <name val="Arial"/>
      <family val="2"/>
    </font>
    <font>
      <b/>
      <sz val="12"/>
      <name val="Tahoma"/>
      <family val="2"/>
    </font>
    <font>
      <b/>
      <sz val="11"/>
      <color theme="1"/>
      <name val="Calibri"/>
      <family val="2"/>
      <scheme val="minor"/>
    </font>
    <font>
      <sz val="12"/>
      <name val="Tahoma"/>
      <family val="2"/>
    </font>
    <font>
      <sz val="10"/>
      <name val="Tahoma"/>
      <family val="2"/>
    </font>
    <font>
      <sz val="11"/>
      <name val="Tahoma"/>
      <family val="2"/>
    </font>
    <font>
      <b/>
      <sz val="11"/>
      <name val="Tahoma"/>
      <family val="2"/>
    </font>
    <font>
      <sz val="11"/>
      <name val="Arial"/>
      <family val="2"/>
    </font>
    <font>
      <b/>
      <sz val="11"/>
      <name val="Arial"/>
      <family val="2"/>
    </font>
    <font>
      <b/>
      <sz val="10"/>
      <name val="Arial"/>
      <family val="2"/>
    </font>
    <font>
      <sz val="11"/>
      <name val="Calibri"/>
      <family val="2"/>
      <scheme val="minor"/>
    </font>
    <font>
      <sz val="14"/>
      <name val="Arial"/>
      <family val="2"/>
    </font>
    <font>
      <sz val="8"/>
      <name val="Calibri"/>
      <family val="2"/>
      <scheme val="minor"/>
    </font>
    <font>
      <b/>
      <sz val="11"/>
      <name val="Calibri"/>
      <family val="2"/>
      <scheme val="minor"/>
    </font>
    <font>
      <sz val="11"/>
      <color rgb="FFFF0000"/>
      <name val="Calibri"/>
      <family val="2"/>
      <scheme val="minor"/>
    </font>
    <font>
      <sz val="16"/>
      <color theme="1"/>
      <name val="Calibri"/>
      <family val="2"/>
      <scheme val="minor"/>
    </font>
    <font>
      <b/>
      <sz val="12"/>
      <color theme="1"/>
      <name val="Arial"/>
      <family val="2"/>
    </font>
    <font>
      <sz val="12"/>
      <color theme="1"/>
      <name val="Arial"/>
      <family val="2"/>
    </font>
    <font>
      <sz val="10"/>
      <color theme="1"/>
      <name val="Arial"/>
      <family val="2"/>
    </font>
    <font>
      <sz val="10"/>
      <color rgb="FF202124"/>
      <name val="Arial"/>
      <family val="2"/>
    </font>
    <font>
      <b/>
      <sz val="10"/>
      <color theme="1"/>
      <name val="Arial"/>
      <family val="2"/>
    </font>
    <font>
      <sz val="10"/>
      <color rgb="FFFF0000"/>
      <name val="Arial"/>
      <family val="2"/>
    </font>
    <font>
      <b/>
      <sz val="10"/>
      <color rgb="FF000000"/>
      <name val="Arial"/>
      <family val="2"/>
    </font>
    <font>
      <sz val="10"/>
      <color indexed="8"/>
      <name val="Arial"/>
      <family val="2"/>
    </font>
    <font>
      <sz val="10"/>
      <color rgb="FF000000"/>
      <name val="Arial"/>
      <family val="2"/>
    </font>
    <font>
      <b/>
      <sz val="10"/>
      <color rgb="FF7030A0"/>
      <name val="Arial"/>
      <family val="2"/>
    </font>
    <font>
      <b/>
      <sz val="10"/>
      <color indexed="8"/>
      <name val="Arial"/>
      <family val="2"/>
    </font>
    <font>
      <sz val="10"/>
      <color rgb="FF7030A0"/>
      <name val="Arial"/>
      <family val="2"/>
    </font>
    <font>
      <b/>
      <sz val="10"/>
      <name val="Tahoma"/>
      <family val="2"/>
    </font>
    <font>
      <sz val="8"/>
      <name val="Arial"/>
      <family val="2"/>
    </font>
    <font>
      <b/>
      <sz val="14"/>
      <name val="Arial Narrow"/>
      <family val="2"/>
    </font>
    <font>
      <sz val="10"/>
      <name val="Arial Narrow"/>
      <family val="2"/>
    </font>
    <font>
      <b/>
      <sz val="10"/>
      <color theme="9" tint="-0.249977111117893"/>
      <name val="Arial Narrow"/>
      <family val="2"/>
    </font>
    <font>
      <b/>
      <u/>
      <sz val="11"/>
      <name val="Arial Narrow"/>
      <family val="2"/>
    </font>
    <font>
      <b/>
      <sz val="11"/>
      <name val="Arial Narrow"/>
      <family val="2"/>
    </font>
    <font>
      <sz val="11"/>
      <name val="Arial Narrow"/>
      <family val="2"/>
    </font>
    <font>
      <b/>
      <sz val="11"/>
      <color theme="9" tint="-0.249977111117893"/>
      <name val="Arial Narrow"/>
      <family val="2"/>
    </font>
    <font>
      <b/>
      <sz val="10"/>
      <name val="Arial Narrow"/>
      <family val="2"/>
    </font>
    <font>
      <sz val="12"/>
      <name val="Times New Roman"/>
      <family val="1"/>
    </font>
    <font>
      <b/>
      <sz val="9"/>
      <name val="Arial Narrow"/>
      <family val="2"/>
    </font>
    <font>
      <sz val="9"/>
      <name val="Arial Narrow"/>
      <family val="2"/>
    </font>
    <font>
      <b/>
      <sz val="9"/>
      <color theme="9" tint="-0.249977111117893"/>
      <name val="Arial Narrow"/>
      <family val="2"/>
    </font>
    <font>
      <b/>
      <sz val="8"/>
      <name val="Tahoma"/>
      <family val="2"/>
    </font>
    <font>
      <b/>
      <sz val="12"/>
      <color rgb="FFFF0000"/>
      <name val="Tahoma"/>
      <family val="2"/>
    </font>
    <font>
      <sz val="11"/>
      <color theme="1"/>
      <name val="Arial Narrow"/>
      <family val="2"/>
    </font>
  </fonts>
  <fills count="1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00B05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FF6600"/>
        <bgColor indexed="64"/>
      </patternFill>
    </fill>
    <fill>
      <patternFill patternType="solid">
        <fgColor rgb="FFFFFF66"/>
        <bgColor indexed="64"/>
      </patternFill>
    </fill>
    <fill>
      <patternFill patternType="solid">
        <fgColor theme="9" tint="0.39997558519241921"/>
        <bgColor indexed="64"/>
      </patternFill>
    </fill>
    <fill>
      <patternFill patternType="solid">
        <fgColor rgb="FF00B0F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s>
  <cellStyleXfs count="6">
    <xf numFmtId="0" fontId="0" fillId="0" borderId="0"/>
    <xf numFmtId="0" fontId="2" fillId="0" borderId="0"/>
    <xf numFmtId="0" fontId="2" fillId="0" borderId="0"/>
    <xf numFmtId="0" fontId="1" fillId="0" borderId="0"/>
    <xf numFmtId="0" fontId="2" fillId="0" borderId="0"/>
    <xf numFmtId="0" fontId="44" fillId="0" borderId="0"/>
  </cellStyleXfs>
  <cellXfs count="500">
    <xf numFmtId="0" fontId="0" fillId="0" borderId="0" xfId="0"/>
    <xf numFmtId="0" fontId="11" fillId="4" borderId="1" xfId="0" applyFont="1" applyFill="1" applyBorder="1" applyAlignment="1" applyProtection="1">
      <alignment horizontal="center" vertical="center" wrapText="1"/>
      <protection locked="0"/>
    </xf>
    <xf numFmtId="0" fontId="6" fillId="4" borderId="1" xfId="2" applyFont="1" applyFill="1" applyBorder="1" applyAlignment="1" applyProtection="1">
      <alignment horizontal="center" vertical="center" wrapText="1"/>
      <protection locked="0"/>
    </xf>
    <xf numFmtId="0" fontId="6" fillId="4" borderId="1" xfId="2" applyFont="1" applyFill="1" applyBorder="1" applyAlignment="1" applyProtection="1">
      <alignment horizontal="left" vertical="center" wrapText="1"/>
      <protection locked="0"/>
    </xf>
    <xf numFmtId="9" fontId="11" fillId="4" borderId="1" xfId="0" applyNumberFormat="1" applyFont="1" applyFill="1" applyBorder="1" applyAlignment="1" applyProtection="1">
      <alignment horizontal="center" vertical="center" wrapText="1"/>
      <protection locked="0"/>
    </xf>
    <xf numFmtId="0" fontId="11" fillId="4" borderId="6" xfId="0" applyFont="1" applyFill="1" applyBorder="1" applyAlignment="1" applyProtection="1">
      <alignment horizontal="center" vertical="center" wrapText="1"/>
      <protection locked="0"/>
    </xf>
    <xf numFmtId="9" fontId="11" fillId="4" borderId="6" xfId="0" applyNumberFormat="1" applyFont="1" applyFill="1" applyBorder="1" applyAlignment="1" applyProtection="1">
      <alignment horizontal="center" vertical="center" wrapText="1"/>
      <protection locked="0"/>
    </xf>
    <xf numFmtId="0" fontId="11" fillId="4" borderId="28" xfId="0" applyFont="1" applyFill="1" applyBorder="1" applyAlignment="1" applyProtection="1">
      <alignment horizontal="center" vertical="center" wrapText="1"/>
      <protection locked="0"/>
    </xf>
    <xf numFmtId="9" fontId="11" fillId="4" borderId="28" xfId="0" applyNumberFormat="1" applyFont="1" applyFill="1" applyBorder="1" applyAlignment="1" applyProtection="1">
      <alignment horizontal="center" vertical="center" wrapText="1"/>
      <protection locked="0"/>
    </xf>
    <xf numFmtId="0" fontId="3" fillId="2" borderId="0" xfId="2" applyFont="1" applyFill="1"/>
    <xf numFmtId="0" fontId="4" fillId="0" borderId="0" xfId="2" applyFont="1" applyAlignment="1">
      <alignment vertical="center" wrapText="1"/>
    </xf>
    <xf numFmtId="0" fontId="4" fillId="0" borderId="0" xfId="2" applyFont="1" applyAlignment="1">
      <alignment horizontal="justify" vertical="top" wrapText="1"/>
    </xf>
    <xf numFmtId="0" fontId="9" fillId="0" borderId="0" xfId="2" applyFont="1" applyAlignment="1">
      <alignment vertical="center" wrapText="1"/>
    </xf>
    <xf numFmtId="0" fontId="6" fillId="0" borderId="0" xfId="2" applyFont="1" applyAlignment="1">
      <alignment horizontal="center" vertical="center" wrapText="1"/>
    </xf>
    <xf numFmtId="0" fontId="17" fillId="0" borderId="0" xfId="0" applyFont="1" applyAlignment="1">
      <alignment horizontal="left" vertical="center" wrapText="1"/>
    </xf>
    <xf numFmtId="0" fontId="17" fillId="0" borderId="0" xfId="2" applyFont="1" applyAlignment="1">
      <alignment horizontal="center" vertical="center" wrapText="1"/>
    </xf>
    <xf numFmtId="0" fontId="2" fillId="0" borderId="0" xfId="0" applyFont="1" applyAlignment="1">
      <alignment vertical="center" wrapText="1"/>
    </xf>
    <xf numFmtId="0" fontId="4" fillId="2" borderId="0" xfId="2" applyFont="1" applyFill="1" applyAlignment="1">
      <alignment vertical="center" wrapText="1"/>
    </xf>
    <xf numFmtId="0" fontId="6" fillId="0" borderId="1" xfId="0" applyFont="1" applyBorder="1" applyAlignment="1" applyProtection="1">
      <alignment horizontal="left" vertical="center" wrapText="1"/>
      <protection locked="0"/>
    </xf>
    <xf numFmtId="0" fontId="14" fillId="0" borderId="1" xfId="2" applyFont="1" applyBorder="1" applyAlignment="1">
      <alignment vertical="center" wrapText="1"/>
    </xf>
    <xf numFmtId="9" fontId="2" fillId="0" borderId="0" xfId="0" applyNumberFormat="1" applyFont="1" applyAlignment="1">
      <alignment horizontal="left" vertical="center" wrapText="1"/>
    </xf>
    <xf numFmtId="9" fontId="4" fillId="0" borderId="0" xfId="2" applyNumberFormat="1" applyFont="1" applyAlignment="1">
      <alignment vertical="center" wrapText="1"/>
    </xf>
    <xf numFmtId="0" fontId="7" fillId="0" borderId="0" xfId="2" applyFont="1" applyAlignment="1">
      <alignment horizontal="center" vertical="center"/>
    </xf>
    <xf numFmtId="0" fontId="15" fillId="0" borderId="0" xfId="0" applyFont="1" applyAlignment="1">
      <alignment vertical="center" wrapText="1"/>
    </xf>
    <xf numFmtId="0" fontId="5" fillId="0" borderId="34" xfId="2" applyFont="1" applyBorder="1" applyAlignment="1">
      <alignment vertical="center" wrapText="1"/>
    </xf>
    <xf numFmtId="0" fontId="5" fillId="0" borderId="36" xfId="2" applyFont="1" applyBorder="1" applyAlignment="1">
      <alignment vertical="center" wrapText="1"/>
    </xf>
    <xf numFmtId="0" fontId="5" fillId="0" borderId="0" xfId="2" applyFont="1" applyAlignment="1">
      <alignment vertical="center" wrapText="1"/>
    </xf>
    <xf numFmtId="0" fontId="5" fillId="0" borderId="1" xfId="2" applyFont="1" applyBorder="1" applyAlignment="1">
      <alignment vertical="center" wrapText="1"/>
    </xf>
    <xf numFmtId="0" fontId="22" fillId="0" borderId="3"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6" xfId="0" applyFont="1" applyBorder="1" applyAlignment="1">
      <alignment horizontal="center" vertical="center" wrapText="1"/>
    </xf>
    <xf numFmtId="0" fontId="6" fillId="0" borderId="3" xfId="2" applyFont="1" applyBorder="1" applyAlignment="1">
      <alignment horizontal="center" vertical="center" wrapText="1"/>
    </xf>
    <xf numFmtId="9" fontId="0" fillId="0" borderId="33" xfId="0" applyNumberFormat="1" applyBorder="1" applyAlignment="1">
      <alignment horizontal="center" vertical="center" wrapText="1"/>
    </xf>
    <xf numFmtId="0" fontId="23" fillId="8" borderId="3" xfId="0" applyFont="1" applyFill="1" applyBorder="1" applyAlignment="1">
      <alignment horizontal="center" vertical="center" wrapText="1"/>
    </xf>
    <xf numFmtId="0" fontId="23" fillId="0" borderId="1" xfId="0" applyFont="1" applyBorder="1" applyAlignment="1">
      <alignment vertical="center" wrapText="1"/>
    </xf>
    <xf numFmtId="9" fontId="23" fillId="0" borderId="26" xfId="0" applyNumberFormat="1" applyFont="1" applyBorder="1" applyAlignment="1">
      <alignment horizontal="center" vertical="center" wrapText="1"/>
    </xf>
    <xf numFmtId="9" fontId="23" fillId="0" borderId="1" xfId="0" applyNumberFormat="1" applyFont="1" applyBorder="1" applyAlignment="1">
      <alignment horizontal="center" vertical="center" wrapText="1"/>
    </xf>
    <xf numFmtId="0" fontId="23" fillId="0" borderId="33" xfId="0" applyFont="1" applyBorder="1" applyAlignment="1">
      <alignment vertical="center" wrapText="1"/>
    </xf>
    <xf numFmtId="0" fontId="23" fillId="7" borderId="3" xfId="0" applyFont="1" applyFill="1" applyBorder="1" applyAlignment="1">
      <alignment horizontal="center" vertical="center" wrapText="1"/>
    </xf>
    <xf numFmtId="0" fontId="23" fillId="0" borderId="1" xfId="0" applyFont="1" applyBorder="1" applyAlignment="1">
      <alignment horizontal="justify" vertical="center" wrapText="1"/>
    </xf>
    <xf numFmtId="0" fontId="23" fillId="0" borderId="26" xfId="0" applyFont="1" applyBorder="1" applyAlignment="1">
      <alignment vertical="center" wrapText="1"/>
    </xf>
    <xf numFmtId="0" fontId="23" fillId="3" borderId="3"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4" fillId="0" borderId="27" xfId="2" applyFont="1" applyBorder="1" applyAlignment="1">
      <alignment vertical="center" wrapText="1"/>
    </xf>
    <xf numFmtId="0" fontId="4" fillId="0" borderId="28" xfId="2" applyFont="1" applyBorder="1" applyAlignment="1">
      <alignment vertical="center" wrapText="1"/>
    </xf>
    <xf numFmtId="0" fontId="4" fillId="0" borderId="29" xfId="2" applyFont="1" applyBorder="1" applyAlignment="1">
      <alignment vertical="center" wrapText="1"/>
    </xf>
    <xf numFmtId="0" fontId="6" fillId="0" borderId="27" xfId="2" applyFont="1" applyBorder="1" applyAlignment="1">
      <alignment horizontal="center" vertical="center" wrapText="1"/>
    </xf>
    <xf numFmtId="9" fontId="0" fillId="0" borderId="35" xfId="0" applyNumberFormat="1" applyBorder="1" applyAlignment="1">
      <alignment horizontal="center" vertical="center" wrapText="1"/>
    </xf>
    <xf numFmtId="0" fontId="4" fillId="0" borderId="0" xfId="2" applyFont="1" applyAlignment="1">
      <alignment horizontal="center" vertical="center" wrapText="1"/>
    </xf>
    <xf numFmtId="0" fontId="15" fillId="0" borderId="1" xfId="0" applyFont="1" applyBorder="1" applyAlignment="1">
      <alignment horizontal="left" vertical="center" wrapText="1"/>
    </xf>
    <xf numFmtId="0" fontId="10" fillId="2" borderId="0" xfId="2" applyFont="1" applyFill="1" applyAlignment="1">
      <alignment horizontal="center" vertical="center" wrapText="1"/>
    </xf>
    <xf numFmtId="0" fontId="15" fillId="0" borderId="0" xfId="0" applyFont="1" applyAlignment="1">
      <alignment horizontal="left" vertical="center" wrapText="1"/>
    </xf>
    <xf numFmtId="0" fontId="9" fillId="0" borderId="0" xfId="2" applyFont="1" applyAlignment="1">
      <alignment vertical="center"/>
    </xf>
    <xf numFmtId="9" fontId="9" fillId="0" borderId="0" xfId="2" applyNumberFormat="1" applyFont="1" applyAlignment="1">
      <alignment vertical="center"/>
    </xf>
    <xf numFmtId="0" fontId="11" fillId="0" borderId="0" xfId="2" applyFont="1" applyAlignment="1">
      <alignment horizontal="center" vertical="center" wrapText="1"/>
    </xf>
    <xf numFmtId="0" fontId="7" fillId="0" borderId="0" xfId="2" applyFont="1" applyAlignment="1">
      <alignment vertical="center"/>
    </xf>
    <xf numFmtId="9" fontId="7" fillId="0" borderId="0" xfId="2" applyNumberFormat="1" applyFont="1" applyAlignment="1">
      <alignment vertical="center"/>
    </xf>
    <xf numFmtId="0" fontId="10" fillId="2" borderId="0" xfId="2" applyFont="1" applyFill="1" applyAlignment="1">
      <alignment vertical="center" wrapText="1"/>
    </xf>
    <xf numFmtId="9" fontId="10" fillId="2" borderId="0" xfId="2" applyNumberFormat="1" applyFont="1" applyFill="1" applyAlignment="1">
      <alignment vertical="center" wrapText="1"/>
    </xf>
    <xf numFmtId="0" fontId="3" fillId="0" borderId="0" xfId="2" applyFont="1" applyAlignment="1">
      <alignment vertical="center" wrapText="1"/>
    </xf>
    <xf numFmtId="0" fontId="10" fillId="0" borderId="0" xfId="2" applyFont="1" applyAlignment="1">
      <alignment horizontal="center" vertical="center" wrapText="1"/>
    </xf>
    <xf numFmtId="0" fontId="5" fillId="0" borderId="5" xfId="2" applyFont="1" applyBorder="1" applyAlignment="1">
      <alignment vertical="center" wrapText="1"/>
    </xf>
    <xf numFmtId="9" fontId="5" fillId="0" borderId="5" xfId="2"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9" fontId="11" fillId="0" borderId="28" xfId="0" applyNumberFormat="1" applyFont="1" applyBorder="1" applyAlignment="1">
      <alignment horizontal="center" vertical="center" wrapText="1"/>
    </xf>
    <xf numFmtId="9" fontId="11" fillId="0" borderId="0" xfId="2" applyNumberFormat="1" applyFont="1" applyAlignment="1">
      <alignment horizontal="center" vertical="center" wrapText="1"/>
    </xf>
    <xf numFmtId="0" fontId="11" fillId="0" borderId="6"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28" xfId="2" applyFont="1" applyBorder="1" applyAlignment="1">
      <alignment horizontal="center" vertical="center" wrapText="1"/>
    </xf>
    <xf numFmtId="0" fontId="4" fillId="4" borderId="6" xfId="2" applyFont="1" applyFill="1" applyBorder="1" applyAlignment="1" applyProtection="1">
      <alignment horizontal="left" vertical="center" wrapText="1"/>
      <protection locked="0"/>
    </xf>
    <xf numFmtId="0" fontId="2" fillId="0" borderId="1" xfId="2" applyBorder="1" applyAlignment="1" applyProtection="1">
      <alignment horizontal="justify" vertical="center" wrapText="1"/>
      <protection locked="0"/>
    </xf>
    <xf numFmtId="0" fontId="6" fillId="5" borderId="0" xfId="2" applyFont="1" applyFill="1" applyAlignment="1">
      <alignment vertical="center" wrapText="1"/>
    </xf>
    <xf numFmtId="0" fontId="15" fillId="0" borderId="1" xfId="2" applyFont="1" applyBorder="1" applyAlignment="1">
      <alignment vertical="center"/>
    </xf>
    <xf numFmtId="0" fontId="2" fillId="2" borderId="0" xfId="2" applyFill="1"/>
    <xf numFmtId="0" fontId="2" fillId="2" borderId="0" xfId="2" applyFill="1" applyAlignment="1">
      <alignment horizontal="center" vertical="center"/>
    </xf>
    <xf numFmtId="0" fontId="15" fillId="0" borderId="0" xfId="2" applyFont="1" applyAlignment="1">
      <alignment horizontal="center" vertical="center"/>
    </xf>
    <xf numFmtId="0" fontId="15" fillId="0" borderId="0" xfId="2" applyFont="1" applyAlignment="1">
      <alignment vertical="center"/>
    </xf>
    <xf numFmtId="0" fontId="2" fillId="2" borderId="0" xfId="2" applyFill="1" applyAlignment="1">
      <alignment horizontal="center"/>
    </xf>
    <xf numFmtId="0" fontId="2" fillId="2" borderId="18" xfId="2" applyFill="1" applyBorder="1"/>
    <xf numFmtId="0" fontId="2" fillId="2" borderId="17" xfId="2" applyFill="1" applyBorder="1"/>
    <xf numFmtId="0" fontId="15" fillId="0" borderId="24" xfId="2" applyFont="1" applyBorder="1" applyAlignment="1">
      <alignment vertical="center" wrapText="1"/>
    </xf>
    <xf numFmtId="0" fontId="15" fillId="0" borderId="4" xfId="2" applyFont="1" applyBorder="1" applyAlignment="1">
      <alignment vertical="center" wrapText="1"/>
    </xf>
    <xf numFmtId="0" fontId="15" fillId="0" borderId="0" xfId="2" applyFont="1" applyAlignment="1">
      <alignment horizontal="center" vertical="center" wrapText="1"/>
    </xf>
    <xf numFmtId="0" fontId="2" fillId="0" borderId="18" xfId="2" applyBorder="1" applyAlignment="1">
      <alignment vertical="center" wrapText="1"/>
    </xf>
    <xf numFmtId="0" fontId="2" fillId="0" borderId="17" xfId="2" applyBorder="1" applyAlignment="1">
      <alignment vertical="center" wrapText="1"/>
    </xf>
    <xf numFmtId="0" fontId="2" fillId="0" borderId="0" xfId="2" applyAlignment="1">
      <alignment vertical="center" wrapText="1"/>
    </xf>
    <xf numFmtId="0" fontId="2" fillId="0" borderId="15" xfId="2" applyBorder="1" applyAlignment="1">
      <alignment vertical="center" wrapText="1"/>
    </xf>
    <xf numFmtId="9" fontId="2" fillId="0" borderId="1" xfId="2" applyNumberFormat="1" applyBorder="1" applyAlignment="1">
      <alignment horizontal="center" vertical="center" wrapText="1"/>
    </xf>
    <xf numFmtId="9" fontId="2" fillId="0" borderId="26" xfId="2" applyNumberFormat="1" applyBorder="1" applyAlignment="1">
      <alignment horizontal="center" vertical="center" wrapText="1"/>
    </xf>
    <xf numFmtId="0" fontId="27" fillId="0" borderId="0" xfId="2" applyFont="1" applyAlignment="1">
      <alignment vertical="center" wrapText="1"/>
    </xf>
    <xf numFmtId="0" fontId="2" fillId="0" borderId="0" xfId="2" applyAlignment="1">
      <alignment horizontal="center" vertical="center" wrapText="1"/>
    </xf>
    <xf numFmtId="0" fontId="15" fillId="0" borderId="24"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 xfId="2" applyFont="1" applyBorder="1" applyAlignment="1">
      <alignment vertical="center" wrapText="1"/>
    </xf>
    <xf numFmtId="0" fontId="28" fillId="0" borderId="1" xfId="0" applyFont="1" applyBorder="1" applyAlignment="1">
      <alignment horizontal="center" vertical="center" wrapText="1" readingOrder="1"/>
    </xf>
    <xf numFmtId="0" fontId="28" fillId="0" borderId="26" xfId="0" applyFont="1" applyBorder="1" applyAlignment="1">
      <alignment horizontal="center" vertical="center" wrapText="1" readingOrder="1"/>
    </xf>
    <xf numFmtId="0" fontId="2" fillId="0" borderId="1" xfId="2" applyBorder="1" applyAlignment="1">
      <alignment vertical="center" wrapText="1"/>
    </xf>
    <xf numFmtId="0" fontId="2" fillId="0" borderId="1" xfId="0" applyFont="1" applyBorder="1" applyAlignment="1">
      <alignment horizontal="center" vertical="center" wrapText="1" readingOrder="1"/>
    </xf>
    <xf numFmtId="0" fontId="2" fillId="0" borderId="26" xfId="0" applyFont="1" applyBorder="1" applyAlignment="1">
      <alignment horizontal="center" vertical="center" wrapText="1" readingOrder="1"/>
    </xf>
    <xf numFmtId="0" fontId="29" fillId="0" borderId="0" xfId="3" applyFont="1"/>
    <xf numFmtId="0" fontId="2" fillId="0" borderId="3" xfId="2" applyBorder="1" applyAlignment="1">
      <alignment horizontal="center" vertical="center" wrapText="1"/>
    </xf>
    <xf numFmtId="0" fontId="2" fillId="0" borderId="1" xfId="2" applyBorder="1" applyAlignment="1">
      <alignment horizontal="justify" vertical="center" wrapText="1"/>
    </xf>
    <xf numFmtId="9" fontId="24" fillId="0" borderId="4" xfId="0" applyNumberFormat="1" applyFont="1" applyBorder="1" applyAlignment="1">
      <alignment horizontal="center" vertical="center" wrapText="1"/>
    </xf>
    <xf numFmtId="0" fontId="2" fillId="0" borderId="0" xfId="2" applyAlignment="1">
      <alignment horizontal="justify" vertical="center" wrapText="1"/>
    </xf>
    <xf numFmtId="0" fontId="30" fillId="11" borderId="1" xfId="0" applyFont="1" applyFill="1" applyBorder="1" applyAlignment="1">
      <alignment horizontal="center" vertical="center" wrapText="1" readingOrder="1"/>
    </xf>
    <xf numFmtId="0" fontId="2" fillId="9" borderId="26" xfId="0" applyFont="1" applyFill="1" applyBorder="1" applyAlignment="1">
      <alignment horizontal="center" vertical="center" wrapText="1" readingOrder="1"/>
    </xf>
    <xf numFmtId="9" fontId="2" fillId="0" borderId="3" xfId="2" applyNumberFormat="1" applyBorder="1" applyAlignment="1">
      <alignment horizontal="center" vertical="center" wrapText="1"/>
    </xf>
    <xf numFmtId="0" fontId="29" fillId="0" borderId="0" xfId="3" applyFont="1" applyAlignment="1">
      <alignment horizontal="center" vertical="center"/>
    </xf>
    <xf numFmtId="0" fontId="30" fillId="12" borderId="1" xfId="0" applyFont="1" applyFill="1" applyBorder="1" applyAlignment="1">
      <alignment horizontal="center" vertical="center" wrapText="1" readingOrder="1"/>
    </xf>
    <xf numFmtId="0" fontId="31" fillId="0" borderId="0" xfId="3" applyFont="1" applyAlignment="1">
      <alignment vertical="center" textRotation="90" wrapText="1"/>
    </xf>
    <xf numFmtId="0" fontId="32" fillId="0" borderId="0" xfId="3" applyFont="1" applyAlignment="1">
      <alignment horizontal="center" vertical="center" wrapText="1"/>
    </xf>
    <xf numFmtId="0" fontId="29" fillId="0" borderId="0" xfId="3" applyFont="1" applyAlignment="1">
      <alignment horizontal="center" vertical="center" wrapText="1"/>
    </xf>
    <xf numFmtId="0" fontId="30" fillId="8" borderId="1" xfId="0" applyFont="1" applyFill="1" applyBorder="1" applyAlignment="1">
      <alignment horizontal="center" vertical="center" wrapText="1" readingOrder="1"/>
    </xf>
    <xf numFmtId="0" fontId="28" fillId="0" borderId="28" xfId="0" applyFont="1" applyBorder="1" applyAlignment="1">
      <alignment horizontal="center" vertical="center" wrapText="1" readingOrder="1"/>
    </xf>
    <xf numFmtId="0" fontId="30" fillId="8" borderId="28" xfId="0" applyFont="1" applyFill="1" applyBorder="1" applyAlignment="1">
      <alignment horizontal="center" vertical="center" wrapText="1" readingOrder="1"/>
    </xf>
    <xf numFmtId="0" fontId="30" fillId="12" borderId="28" xfId="0" applyFont="1" applyFill="1" applyBorder="1" applyAlignment="1">
      <alignment horizontal="center" vertical="center" wrapText="1" readingOrder="1"/>
    </xf>
    <xf numFmtId="0" fontId="30" fillId="11" borderId="28" xfId="0" applyFont="1" applyFill="1" applyBorder="1" applyAlignment="1">
      <alignment horizontal="center" vertical="center" wrapText="1" readingOrder="1"/>
    </xf>
    <xf numFmtId="0" fontId="2" fillId="9" borderId="29" xfId="0" applyFont="1" applyFill="1" applyBorder="1" applyAlignment="1">
      <alignment horizontal="center" vertical="center" wrapText="1" readingOrder="1"/>
    </xf>
    <xf numFmtId="9" fontId="2" fillId="0" borderId="27" xfId="2" applyNumberFormat="1" applyBorder="1" applyAlignment="1">
      <alignment horizontal="center" vertical="center" wrapText="1"/>
    </xf>
    <xf numFmtId="0" fontId="2" fillId="0" borderId="28" xfId="0" applyFont="1" applyBorder="1" applyAlignment="1">
      <alignment horizontal="center" vertical="center" wrapText="1" readingOrder="1"/>
    </xf>
    <xf numFmtId="0" fontId="29" fillId="0" borderId="0" xfId="3" applyFont="1" applyAlignment="1">
      <alignment vertical="center"/>
    </xf>
    <xf numFmtId="0" fontId="2" fillId="9" borderId="1" xfId="0" applyFont="1" applyFill="1" applyBorder="1" applyAlignment="1">
      <alignment horizontal="center" vertical="center" wrapText="1" readingOrder="1"/>
    </xf>
    <xf numFmtId="0" fontId="27" fillId="0" borderId="0" xfId="0" applyFont="1" applyAlignment="1">
      <alignment vertical="center" readingOrder="1"/>
    </xf>
    <xf numFmtId="0" fontId="33" fillId="0" borderId="0" xfId="3" applyFont="1"/>
    <xf numFmtId="0" fontId="2" fillId="0" borderId="0" xfId="0" applyFont="1" applyAlignment="1">
      <alignment vertical="center"/>
    </xf>
    <xf numFmtId="0" fontId="2" fillId="0" borderId="0" xfId="0" applyFont="1" applyAlignment="1">
      <alignment vertical="center" readingOrder="1"/>
    </xf>
    <xf numFmtId="0" fontId="2" fillId="0" borderId="0" xfId="3" applyFont="1" applyAlignment="1">
      <alignment vertical="center"/>
    </xf>
    <xf numFmtId="0" fontId="15" fillId="0" borderId="1" xfId="0" applyFont="1" applyBorder="1" applyAlignment="1">
      <alignment horizontal="center" vertical="center" wrapText="1"/>
    </xf>
    <xf numFmtId="0" fontId="2" fillId="2" borderId="0" xfId="2" applyFill="1" applyAlignment="1">
      <alignment horizontal="left"/>
    </xf>
    <xf numFmtId="0" fontId="15" fillId="0" borderId="0" xfId="2" applyFont="1" applyAlignment="1">
      <alignment horizontal="left" vertical="center"/>
    </xf>
    <xf numFmtId="0" fontId="15" fillId="0" borderId="0" xfId="2" applyFont="1" applyAlignment="1">
      <alignment vertical="center" wrapText="1"/>
    </xf>
    <xf numFmtId="9" fontId="2" fillId="0" borderId="4" xfId="2" applyNumberFormat="1" applyBorder="1" applyAlignment="1">
      <alignment horizontal="center" vertical="center" wrapText="1"/>
    </xf>
    <xf numFmtId="9" fontId="24" fillId="0" borderId="4" xfId="0" applyNumberFormat="1" applyFont="1" applyBorder="1" applyAlignment="1">
      <alignment horizontal="left" vertical="center" wrapText="1"/>
    </xf>
    <xf numFmtId="0" fontId="2" fillId="0" borderId="0" xfId="2" applyAlignment="1">
      <alignment horizontal="left" vertical="center" wrapText="1"/>
    </xf>
    <xf numFmtId="14" fontId="2" fillId="2" borderId="0" xfId="2" applyNumberFormat="1" applyFill="1"/>
    <xf numFmtId="14" fontId="15" fillId="0" borderId="0" xfId="2" applyNumberFormat="1" applyFont="1" applyAlignment="1">
      <alignment horizontal="center" vertical="center"/>
    </xf>
    <xf numFmtId="14" fontId="15" fillId="0" borderId="1" xfId="2" applyNumberFormat="1" applyFont="1" applyBorder="1" applyAlignment="1">
      <alignment horizontal="center" vertical="center" wrapText="1"/>
    </xf>
    <xf numFmtId="9" fontId="2" fillId="0" borderId="4" xfId="2" applyNumberFormat="1" applyBorder="1" applyAlignment="1">
      <alignment horizontal="justify" vertical="center" wrapText="1"/>
    </xf>
    <xf numFmtId="14" fontId="2" fillId="0" borderId="0" xfId="2" applyNumberFormat="1" applyAlignment="1">
      <alignment vertical="center" wrapText="1"/>
    </xf>
    <xf numFmtId="14" fontId="2" fillId="0" borderId="0" xfId="2" applyNumberFormat="1" applyAlignment="1">
      <alignment horizontal="center" vertical="center" wrapText="1"/>
    </xf>
    <xf numFmtId="0" fontId="4" fillId="5" borderId="0" xfId="2" applyFont="1" applyFill="1" applyAlignment="1">
      <alignment vertical="center" wrapText="1"/>
    </xf>
    <xf numFmtId="0" fontId="5" fillId="5" borderId="0" xfId="2" applyFont="1" applyFill="1" applyAlignment="1">
      <alignment vertical="center" wrapText="1"/>
    </xf>
    <xf numFmtId="0" fontId="0" fillId="5" borderId="0" xfId="0" applyFill="1" applyAlignment="1">
      <alignment vertical="top" wrapText="1"/>
    </xf>
    <xf numFmtId="0" fontId="8" fillId="0" borderId="1" xfId="0" applyFont="1" applyBorder="1"/>
    <xf numFmtId="0" fontId="8" fillId="0" borderId="0" xfId="0" applyFont="1"/>
    <xf numFmtId="0" fontId="0" fillId="0" borderId="1" xfId="0" applyBorder="1"/>
    <xf numFmtId="0" fontId="0" fillId="0" borderId="1" xfId="0" applyBorder="1" applyAlignment="1">
      <alignment horizontal="center"/>
    </xf>
    <xf numFmtId="9" fontId="0" fillId="0" borderId="1" xfId="0" applyNumberFormat="1" applyBorder="1" applyAlignment="1">
      <alignment horizontal="center"/>
    </xf>
    <xf numFmtId="0" fontId="0" fillId="0" borderId="0" xfId="0"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xf>
    <xf numFmtId="0" fontId="24" fillId="0" borderId="0" xfId="0" applyFont="1" applyAlignment="1">
      <alignment wrapText="1"/>
    </xf>
    <xf numFmtId="0" fontId="26" fillId="0" borderId="1" xfId="0" applyFont="1" applyBorder="1" applyAlignment="1">
      <alignment wrapText="1"/>
    </xf>
    <xf numFmtId="0" fontId="24" fillId="0" borderId="1" xfId="0" applyFont="1" applyBorder="1" applyAlignment="1">
      <alignment wrapText="1"/>
    </xf>
    <xf numFmtId="0" fontId="26" fillId="0" borderId="4" xfId="0" applyFont="1" applyBorder="1" applyAlignment="1">
      <alignment wrapText="1"/>
    </xf>
    <xf numFmtId="9" fontId="24" fillId="0" borderId="1" xfId="0" applyNumberFormat="1" applyFont="1" applyBorder="1" applyAlignment="1">
      <alignment wrapText="1"/>
    </xf>
    <xf numFmtId="0" fontId="24" fillId="0" borderId="4" xfId="0" applyFont="1" applyBorder="1" applyAlignment="1">
      <alignment wrapText="1"/>
    </xf>
    <xf numFmtId="0" fontId="14" fillId="0" borderId="1" xfId="2" applyFont="1" applyBorder="1" applyAlignment="1">
      <alignment horizontal="center" vertical="center" wrapText="1"/>
    </xf>
    <xf numFmtId="0" fontId="26" fillId="0" borderId="1" xfId="0" applyFont="1" applyBorder="1" applyAlignment="1">
      <alignment horizontal="center" wrapText="1"/>
    </xf>
    <xf numFmtId="0" fontId="5" fillId="0" borderId="5" xfId="2" applyFont="1" applyBorder="1" applyAlignment="1">
      <alignment horizontal="center" vertical="center" wrapText="1"/>
    </xf>
    <xf numFmtId="0" fontId="5" fillId="0" borderId="0" xfId="2" applyFont="1" applyAlignment="1">
      <alignment horizontal="center" vertical="center" wrapText="1"/>
    </xf>
    <xf numFmtId="14" fontId="6" fillId="0" borderId="1" xfId="2" applyNumberFormat="1" applyFont="1" applyBorder="1" applyAlignment="1" applyProtection="1">
      <alignment horizontal="center" vertical="center" wrapText="1"/>
      <protection locked="0"/>
    </xf>
    <xf numFmtId="0" fontId="14" fillId="0" borderId="1" xfId="2" applyFont="1" applyBorder="1" applyAlignment="1">
      <alignment horizontal="right" vertical="center" wrapText="1"/>
    </xf>
    <xf numFmtId="0" fontId="6" fillId="0" borderId="1" xfId="0" applyFont="1" applyBorder="1" applyAlignment="1">
      <alignment horizontal="left" vertical="center" wrapText="1"/>
    </xf>
    <xf numFmtId="0" fontId="34" fillId="2" borderId="1" xfId="2" applyFont="1" applyFill="1" applyBorder="1" applyAlignment="1">
      <alignment horizontal="right" vertical="center" wrapText="1"/>
    </xf>
    <xf numFmtId="0" fontId="24" fillId="0" borderId="8" xfId="0" applyFont="1" applyBorder="1" applyAlignment="1">
      <alignment wrapText="1"/>
    </xf>
    <xf numFmtId="0" fontId="26" fillId="0" borderId="0" xfId="0" applyFont="1" applyAlignment="1">
      <alignment wrapText="1"/>
    </xf>
    <xf numFmtId="0" fontId="24" fillId="0" borderId="11" xfId="0" applyFont="1" applyBorder="1" applyAlignment="1">
      <alignment wrapText="1"/>
    </xf>
    <xf numFmtId="0" fontId="24" fillId="0" borderId="34" xfId="0" applyFont="1" applyBorder="1" applyAlignment="1">
      <alignment wrapText="1"/>
    </xf>
    <xf numFmtId="0" fontId="24" fillId="0" borderId="3" xfId="0" applyFont="1" applyBorder="1" applyAlignment="1">
      <alignment wrapText="1"/>
    </xf>
    <xf numFmtId="0" fontId="24" fillId="0" borderId="26" xfId="0" applyFont="1" applyBorder="1" applyAlignment="1">
      <alignment wrapText="1"/>
    </xf>
    <xf numFmtId="0" fontId="2" fillId="2" borderId="3" xfId="2" applyFill="1" applyBorder="1" applyAlignment="1">
      <alignment wrapText="1"/>
    </xf>
    <xf numFmtId="0" fontId="24" fillId="0" borderId="27" xfId="0" applyFont="1" applyBorder="1" applyAlignment="1">
      <alignment wrapText="1"/>
    </xf>
    <xf numFmtId="0" fontId="24" fillId="0" borderId="29" xfId="0" applyFont="1" applyBorder="1" applyAlignment="1">
      <alignment wrapText="1"/>
    </xf>
    <xf numFmtId="0" fontId="24" fillId="0" borderId="24" xfId="0" applyFont="1" applyBorder="1" applyAlignment="1">
      <alignment wrapText="1"/>
    </xf>
    <xf numFmtId="0" fontId="24" fillId="0" borderId="33" xfId="0" applyFont="1" applyBorder="1" applyAlignment="1">
      <alignment wrapText="1"/>
    </xf>
    <xf numFmtId="0" fontId="2" fillId="2" borderId="27" xfId="2" applyFill="1" applyBorder="1" applyAlignment="1">
      <alignment wrapText="1"/>
    </xf>
    <xf numFmtId="0" fontId="25" fillId="0" borderId="29" xfId="0" applyFont="1" applyBorder="1" applyAlignment="1">
      <alignment horizontal="left" vertical="center" wrapText="1"/>
    </xf>
    <xf numFmtId="0" fontId="3" fillId="2" borderId="0" xfId="2" applyFont="1" applyFill="1" applyAlignment="1">
      <alignment vertical="center"/>
    </xf>
    <xf numFmtId="0" fontId="4" fillId="0" borderId="1" xfId="2" applyFont="1" applyBorder="1" applyAlignment="1">
      <alignment horizontal="justify" vertical="center" wrapText="1"/>
    </xf>
    <xf numFmtId="0" fontId="2" fillId="0" borderId="25" xfId="0" applyFont="1" applyBorder="1" applyAlignment="1">
      <alignment wrapText="1"/>
    </xf>
    <xf numFmtId="0" fontId="2" fillId="0" borderId="29" xfId="0" applyFont="1" applyBorder="1" applyAlignment="1">
      <alignment horizontal="left" vertical="center" wrapText="1"/>
    </xf>
    <xf numFmtId="0" fontId="2" fillId="0" borderId="33" xfId="0" applyFont="1" applyBorder="1" applyAlignment="1">
      <alignment wrapText="1"/>
    </xf>
    <xf numFmtId="0" fontId="22" fillId="0" borderId="8"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37" xfId="2" applyFont="1" applyBorder="1" applyAlignment="1">
      <alignment horizontal="center" vertical="center" wrapText="1"/>
    </xf>
    <xf numFmtId="0" fontId="3" fillId="2" borderId="0" xfId="2" applyFont="1" applyFill="1" applyAlignment="1">
      <alignment horizontal="center" vertical="center"/>
    </xf>
    <xf numFmtId="0" fontId="35" fillId="0" borderId="19" xfId="2" applyFont="1" applyBorder="1" applyAlignment="1">
      <alignment horizontal="center" vertical="center" wrapText="1"/>
    </xf>
    <xf numFmtId="9" fontId="0" fillId="0" borderId="11" xfId="0" applyNumberFormat="1" applyBorder="1" applyAlignment="1">
      <alignment horizontal="center" vertical="center" wrapText="1"/>
    </xf>
    <xf numFmtId="9" fontId="0" fillId="0" borderId="41" xfId="0" applyNumberFormat="1" applyBorder="1" applyAlignment="1">
      <alignment horizontal="center" vertical="center" wrapText="1"/>
    </xf>
    <xf numFmtId="9" fontId="0" fillId="0" borderId="1" xfId="0" applyNumberFormat="1" applyBorder="1" applyAlignment="1">
      <alignment horizontal="center" vertical="center" wrapText="1"/>
    </xf>
    <xf numFmtId="9" fontId="5" fillId="0" borderId="34" xfId="2" applyNumberFormat="1" applyFont="1" applyBorder="1" applyAlignment="1">
      <alignment horizontal="center" vertical="center" wrapText="1"/>
    </xf>
    <xf numFmtId="9" fontId="5" fillId="0" borderId="6" xfId="2" applyNumberFormat="1" applyFont="1" applyBorder="1" applyAlignment="1">
      <alignment horizontal="center" vertical="center" wrapText="1"/>
    </xf>
    <xf numFmtId="9" fontId="5" fillId="0" borderId="25" xfId="2" applyNumberFormat="1" applyFont="1" applyBorder="1" applyAlignment="1">
      <alignment horizontal="center" vertical="center" wrapText="1"/>
    </xf>
    <xf numFmtId="9" fontId="0" fillId="0" borderId="28" xfId="0" applyNumberFormat="1" applyBorder="1" applyAlignment="1">
      <alignment horizontal="center" vertical="center" wrapText="1"/>
    </xf>
    <xf numFmtId="9" fontId="5" fillId="0" borderId="36" xfId="2" applyNumberFormat="1" applyFont="1" applyBorder="1" applyAlignment="1">
      <alignment horizontal="center" vertical="center" wrapText="1"/>
    </xf>
    <xf numFmtId="9" fontId="0" fillId="0" borderId="8" xfId="0" applyNumberFormat="1" applyBorder="1" applyAlignment="1">
      <alignment horizontal="center" vertical="center" wrapText="1"/>
    </xf>
    <xf numFmtId="9" fontId="0" fillId="0" borderId="37" xfId="0" applyNumberFormat="1" applyBorder="1" applyAlignment="1">
      <alignment horizontal="center" vertical="center" wrapText="1"/>
    </xf>
    <xf numFmtId="9" fontId="0" fillId="4" borderId="3" xfId="0" applyNumberFormat="1" applyFill="1" applyBorder="1" applyAlignment="1" applyProtection="1">
      <alignment horizontal="center" vertical="center" wrapText="1"/>
      <protection locked="0"/>
    </xf>
    <xf numFmtId="9" fontId="0" fillId="4" borderId="27" xfId="0" applyNumberFormat="1" applyFill="1" applyBorder="1" applyAlignment="1" applyProtection="1">
      <alignment horizontal="center" vertical="center" wrapText="1"/>
      <protection locked="0"/>
    </xf>
    <xf numFmtId="0" fontId="35" fillId="0" borderId="38" xfId="2" applyFont="1" applyBorder="1" applyAlignment="1">
      <alignment horizontal="center" vertical="center" wrapText="1"/>
    </xf>
    <xf numFmtId="0" fontId="5" fillId="0" borderId="8" xfId="2" applyFont="1" applyBorder="1" applyAlignment="1">
      <alignment horizontal="center" vertical="center" wrapText="1"/>
    </xf>
    <xf numFmtId="0" fontId="5" fillId="0" borderId="3" xfId="2" applyFont="1" applyBorder="1" applyAlignment="1">
      <alignment horizontal="center" vertical="center" wrapText="1"/>
    </xf>
    <xf numFmtId="0" fontId="5" fillId="0" borderId="10" xfId="2" applyFont="1" applyBorder="1" applyAlignment="1">
      <alignment horizontal="center" vertical="center" wrapText="1"/>
    </xf>
    <xf numFmtId="0" fontId="2" fillId="0" borderId="1" xfId="0" applyFont="1" applyBorder="1" applyAlignment="1">
      <alignment wrapText="1"/>
    </xf>
    <xf numFmtId="0" fontId="30" fillId="0" borderId="0" xfId="0" applyFont="1" applyAlignment="1">
      <alignment horizontal="center" vertical="center" wrapText="1" readingOrder="1"/>
    </xf>
    <xf numFmtId="9" fontId="2" fillId="0" borderId="0" xfId="2" applyNumberFormat="1" applyAlignment="1">
      <alignment horizontal="center" vertical="center" wrapText="1"/>
    </xf>
    <xf numFmtId="9" fontId="24" fillId="0" borderId="0" xfId="0" applyNumberFormat="1" applyFont="1" applyAlignment="1">
      <alignment horizontal="center" vertical="center" wrapText="1"/>
    </xf>
    <xf numFmtId="9" fontId="24" fillId="0" borderId="0" xfId="0" applyNumberFormat="1" applyFont="1" applyAlignment="1">
      <alignment horizontal="left" vertical="center" wrapText="1"/>
    </xf>
    <xf numFmtId="0" fontId="0" fillId="5" borderId="0" xfId="0" applyFill="1"/>
    <xf numFmtId="0" fontId="39" fillId="5" borderId="15" xfId="4" quotePrefix="1" applyFont="1" applyFill="1" applyBorder="1" applyAlignment="1">
      <alignment horizontal="left" vertical="top" wrapText="1"/>
    </xf>
    <xf numFmtId="0" fontId="40" fillId="5" borderId="2" xfId="4" quotePrefix="1" applyFont="1" applyFill="1" applyBorder="1" applyAlignment="1">
      <alignment horizontal="left" vertical="top" wrapText="1"/>
    </xf>
    <xf numFmtId="0" fontId="37" fillId="5" borderId="2" xfId="4" applyFont="1" applyFill="1" applyBorder="1"/>
    <xf numFmtId="0" fontId="6" fillId="0" borderId="8" xfId="2" applyFont="1" applyBorder="1" applyAlignment="1">
      <alignment horizontal="justify" vertical="center" wrapText="1"/>
    </xf>
    <xf numFmtId="3" fontId="6" fillId="4" borderId="3" xfId="2" applyNumberFormat="1" applyFont="1" applyFill="1" applyBorder="1" applyAlignment="1" applyProtection="1">
      <alignment horizontal="center" vertical="center" wrapText="1"/>
      <protection locked="0"/>
    </xf>
    <xf numFmtId="0" fontId="6" fillId="4" borderId="3" xfId="2" applyFont="1" applyFill="1" applyBorder="1" applyAlignment="1" applyProtection="1">
      <alignment horizontal="center" vertical="center" wrapText="1"/>
      <protection locked="0"/>
    </xf>
    <xf numFmtId="0" fontId="6" fillId="4" borderId="27" xfId="2" applyFont="1" applyFill="1" applyBorder="1" applyAlignment="1" applyProtection="1">
      <alignment horizontal="center" vertical="center" wrapText="1"/>
      <protection locked="0"/>
    </xf>
    <xf numFmtId="0" fontId="5" fillId="0" borderId="24" xfId="2" applyFont="1" applyBorder="1" applyAlignment="1">
      <alignment horizontal="center" vertical="center" wrapText="1"/>
    </xf>
    <xf numFmtId="0" fontId="5" fillId="0" borderId="65" xfId="2" applyFont="1" applyBorder="1" applyAlignment="1">
      <alignment horizontal="center" vertical="center" wrapText="1"/>
    </xf>
    <xf numFmtId="9" fontId="5" fillId="0" borderId="11" xfId="2" applyNumberFormat="1" applyFont="1" applyBorder="1" applyAlignment="1">
      <alignment horizontal="center" vertical="center" wrapText="1"/>
    </xf>
    <xf numFmtId="0" fontId="5" fillId="0" borderId="33" xfId="2" applyFont="1" applyBorder="1" applyAlignment="1">
      <alignment horizontal="center" vertical="center" wrapText="1"/>
    </xf>
    <xf numFmtId="9" fontId="15" fillId="0" borderId="0" xfId="0" applyNumberFormat="1" applyFont="1" applyAlignment="1">
      <alignment horizontal="left" vertical="center" wrapText="1"/>
    </xf>
    <xf numFmtId="9" fontId="8" fillId="0" borderId="3" xfId="0" applyNumberFormat="1" applyFont="1" applyBorder="1" applyAlignment="1">
      <alignment horizontal="center" vertical="center" wrapText="1"/>
    </xf>
    <xf numFmtId="9" fontId="8" fillId="0" borderId="26" xfId="0" applyNumberFormat="1" applyFont="1" applyBorder="1" applyAlignment="1">
      <alignment horizontal="center" vertical="center" wrapText="1"/>
    </xf>
    <xf numFmtId="9" fontId="8" fillId="0" borderId="27" xfId="0" applyNumberFormat="1" applyFont="1" applyBorder="1" applyAlignment="1">
      <alignment horizontal="center" vertical="center" wrapText="1"/>
    </xf>
    <xf numFmtId="9" fontId="8" fillId="0" borderId="29" xfId="0" applyNumberFormat="1" applyFont="1" applyBorder="1" applyAlignment="1">
      <alignment horizontal="center" vertical="center" wrapText="1"/>
    </xf>
    <xf numFmtId="9" fontId="5" fillId="0" borderId="0" xfId="2" applyNumberFormat="1" applyFont="1" applyAlignment="1">
      <alignment vertical="center" wrapText="1"/>
    </xf>
    <xf numFmtId="0" fontId="4" fillId="4" borderId="1" xfId="2" applyFont="1" applyFill="1" applyBorder="1" applyAlignment="1" applyProtection="1">
      <alignment horizontal="left" vertical="center" wrapText="1"/>
      <protection locked="0"/>
    </xf>
    <xf numFmtId="0" fontId="4" fillId="4" borderId="28" xfId="2" applyFont="1" applyFill="1" applyBorder="1" applyAlignment="1" applyProtection="1">
      <alignment horizontal="left" vertical="center" wrapText="1"/>
      <protection locked="0"/>
    </xf>
    <xf numFmtId="0" fontId="2" fillId="4" borderId="1" xfId="2" applyFill="1" applyBorder="1" applyAlignment="1" applyProtection="1">
      <alignment horizontal="justify" vertical="center" wrapText="1"/>
      <protection locked="0"/>
    </xf>
    <xf numFmtId="14" fontId="2" fillId="4" borderId="1" xfId="2" applyNumberFormat="1" applyFill="1" applyBorder="1" applyAlignment="1" applyProtection="1">
      <alignment horizontal="justify" vertical="center" wrapText="1"/>
      <protection locked="0"/>
    </xf>
    <xf numFmtId="0" fontId="0" fillId="0" borderId="0" xfId="0" applyAlignment="1">
      <alignment horizontal="center"/>
    </xf>
    <xf numFmtId="0" fontId="20" fillId="0" borderId="0" xfId="0" applyFont="1"/>
    <xf numFmtId="0" fontId="16" fillId="0" borderId="0" xfId="0" applyFont="1" applyProtection="1">
      <protection locked="0"/>
    </xf>
    <xf numFmtId="14" fontId="2" fillId="0" borderId="0" xfId="0" applyNumberFormat="1" applyFont="1" applyAlignment="1">
      <alignment horizontal="left" vertical="center" wrapText="1"/>
    </xf>
    <xf numFmtId="0" fontId="34" fillId="2" borderId="1" xfId="2" applyFont="1" applyFill="1" applyBorder="1" applyAlignment="1">
      <alignment vertical="center" wrapText="1"/>
    </xf>
    <xf numFmtId="14" fontId="2" fillId="0" borderId="1" xfId="0" applyNumberFormat="1" applyFont="1" applyBorder="1" applyAlignment="1">
      <alignment horizontal="left" vertical="center" wrapText="1"/>
    </xf>
    <xf numFmtId="0" fontId="34" fillId="2" borderId="5" xfId="2" applyFont="1" applyFill="1" applyBorder="1" applyAlignment="1">
      <alignment vertical="center" wrapText="1"/>
    </xf>
    <xf numFmtId="14" fontId="2" fillId="0" borderId="1" xfId="0" applyNumberFormat="1" applyFont="1"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vertical="center" wrapText="1"/>
    </xf>
    <xf numFmtId="0" fontId="15" fillId="0" borderId="0" xfId="0" applyFont="1" applyAlignment="1">
      <alignment horizontal="center" vertical="center" wrapText="1"/>
    </xf>
    <xf numFmtId="0" fontId="14" fillId="0" borderId="0" xfId="2" applyFont="1" applyAlignment="1">
      <alignment horizontal="left" vertical="center" wrapText="1"/>
    </xf>
    <xf numFmtId="0" fontId="6" fillId="5" borderId="0" xfId="2" applyFont="1" applyFill="1" applyAlignment="1">
      <alignment horizontal="left" vertical="center" wrapText="1"/>
    </xf>
    <xf numFmtId="0" fontId="14" fillId="0" borderId="0" xfId="2" applyFont="1" applyAlignment="1">
      <alignment vertical="center" wrapText="1"/>
    </xf>
    <xf numFmtId="0" fontId="14" fillId="0" borderId="0" xfId="2" applyFont="1" applyAlignment="1">
      <alignment horizontal="center" vertical="center" wrapText="1"/>
    </xf>
    <xf numFmtId="0" fontId="6" fillId="0" borderId="0" xfId="2" applyFont="1" applyAlignment="1" applyProtection="1">
      <alignment horizontal="left" vertical="justify" wrapText="1"/>
      <protection locked="0"/>
    </xf>
    <xf numFmtId="0" fontId="14" fillId="0" borderId="0" xfId="2" applyFont="1" applyAlignment="1">
      <alignment horizontal="right" vertical="center" wrapText="1"/>
    </xf>
    <xf numFmtId="14" fontId="6" fillId="0" borderId="0" xfId="2" applyNumberFormat="1" applyFont="1" applyAlignment="1" applyProtection="1">
      <alignment horizontal="center" vertical="center" wrapText="1"/>
      <protection locked="0"/>
    </xf>
    <xf numFmtId="0" fontId="6" fillId="0" borderId="1" xfId="2" applyFont="1" applyBorder="1" applyAlignment="1" applyProtection="1">
      <alignment vertical="center" wrapText="1"/>
      <protection locked="0"/>
    </xf>
    <xf numFmtId="0" fontId="14" fillId="0" borderId="0" xfId="2" applyFont="1" applyAlignment="1">
      <alignment horizontal="center" vertical="center"/>
    </xf>
    <xf numFmtId="0" fontId="14" fillId="0" borderId="0" xfId="0" applyFont="1" applyAlignment="1">
      <alignment horizontal="left" vertical="center" wrapText="1"/>
    </xf>
    <xf numFmtId="49" fontId="14" fillId="0" borderId="0" xfId="0" applyNumberFormat="1" applyFont="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49" fontId="14" fillId="0" borderId="1" xfId="0" applyNumberFormat="1" applyFont="1" applyBorder="1" applyAlignment="1" applyProtection="1">
      <alignment horizontal="left" vertical="center" wrapText="1"/>
      <protection locked="0"/>
    </xf>
    <xf numFmtId="0" fontId="3" fillId="2" borderId="0" xfId="2" applyFont="1" applyFill="1" applyAlignment="1">
      <alignment horizontal="center"/>
    </xf>
    <xf numFmtId="0" fontId="34" fillId="2" borderId="0" xfId="2" applyFont="1" applyFill="1" applyAlignment="1">
      <alignment vertical="center" wrapText="1"/>
    </xf>
    <xf numFmtId="14" fontId="2" fillId="0" borderId="0" xfId="0" applyNumberFormat="1" applyFont="1" applyAlignment="1">
      <alignment horizontal="right" vertical="center" wrapText="1"/>
    </xf>
    <xf numFmtId="14" fontId="2" fillId="0" borderId="1" xfId="0" applyNumberFormat="1" applyFont="1" applyBorder="1" applyAlignment="1">
      <alignment horizontal="right" vertical="center" wrapText="1"/>
    </xf>
    <xf numFmtId="0" fontId="14" fillId="0" borderId="65" xfId="2" applyFont="1" applyBorder="1" applyAlignment="1">
      <alignment vertical="center" wrapText="1"/>
    </xf>
    <xf numFmtId="0" fontId="6" fillId="5" borderId="11" xfId="2" applyFont="1" applyFill="1" applyBorder="1" applyAlignment="1">
      <alignment horizontal="left" vertical="center" wrapText="1"/>
    </xf>
    <xf numFmtId="0" fontId="15" fillId="0" borderId="0" xfId="0" applyFont="1" applyAlignment="1">
      <alignment horizontal="right" vertical="center" wrapText="1"/>
    </xf>
    <xf numFmtId="14" fontId="2" fillId="0" borderId="0" xfId="0" applyNumberFormat="1" applyFont="1" applyAlignment="1">
      <alignment vertical="center" wrapText="1"/>
    </xf>
    <xf numFmtId="14" fontId="15" fillId="0" borderId="0" xfId="0" applyNumberFormat="1" applyFont="1" applyAlignment="1">
      <alignment horizontal="center" vertical="center" wrapText="1"/>
    </xf>
    <xf numFmtId="0" fontId="2" fillId="2" borderId="15" xfId="2" applyFill="1" applyBorder="1"/>
    <xf numFmtId="0" fontId="15" fillId="0" borderId="11"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46" xfId="2" applyFont="1" applyBorder="1" applyAlignment="1">
      <alignment horizontal="center" vertical="center" wrapText="1"/>
    </xf>
    <xf numFmtId="0" fontId="41" fillId="5" borderId="15" xfId="4" quotePrefix="1" applyFont="1" applyFill="1" applyBorder="1" applyAlignment="1">
      <alignment horizontal="justify" vertical="center" wrapText="1"/>
    </xf>
    <xf numFmtId="0" fontId="41" fillId="5" borderId="0" xfId="4" quotePrefix="1" applyFont="1" applyFill="1" applyAlignment="1">
      <alignment horizontal="justify" vertical="center" wrapText="1"/>
    </xf>
    <xf numFmtId="0" fontId="41" fillId="5" borderId="2" xfId="4" quotePrefix="1" applyFont="1" applyFill="1" applyBorder="1" applyAlignment="1">
      <alignment horizontal="justify" vertical="center" wrapText="1"/>
    </xf>
    <xf numFmtId="0" fontId="39" fillId="5" borderId="42"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43" xfId="5" applyFont="1" applyFill="1" applyBorder="1" applyAlignment="1">
      <alignment horizontal="left" vertical="top" wrapText="1" readingOrder="1"/>
    </xf>
    <xf numFmtId="0" fontId="46" fillId="5" borderId="43" xfId="4" applyFont="1" applyFill="1" applyBorder="1" applyAlignment="1">
      <alignment horizontal="justify" vertical="center" wrapText="1"/>
    </xf>
    <xf numFmtId="0" fontId="39" fillId="5" borderId="42" xfId="4" quotePrefix="1" applyFont="1" applyFill="1" applyBorder="1" applyAlignment="1">
      <alignment vertical="top" wrapText="1"/>
    </xf>
    <xf numFmtId="0" fontId="39" fillId="5" borderId="43" xfId="4" quotePrefix="1" applyFont="1" applyFill="1" applyBorder="1" applyAlignment="1">
      <alignment vertical="top" wrapText="1"/>
    </xf>
    <xf numFmtId="0" fontId="39" fillId="5" borderId="44" xfId="4" quotePrefix="1" applyFont="1" applyFill="1" applyBorder="1" applyAlignment="1">
      <alignment vertical="top" wrapText="1"/>
    </xf>
    <xf numFmtId="0" fontId="39" fillId="5" borderId="0" xfId="4" quotePrefix="1" applyFont="1" applyFill="1" applyAlignment="1">
      <alignment vertical="top" wrapText="1"/>
    </xf>
    <xf numFmtId="0" fontId="0" fillId="5" borderId="0" xfId="0" applyFill="1" applyAlignment="1">
      <alignment wrapText="1"/>
    </xf>
    <xf numFmtId="0" fontId="37" fillId="5" borderId="42" xfId="4" applyFont="1" applyFill="1" applyBorder="1" applyAlignment="1">
      <alignment wrapText="1"/>
    </xf>
    <xf numFmtId="0" fontId="37" fillId="5" borderId="43" xfId="4" applyFont="1" applyFill="1" applyBorder="1" applyAlignment="1">
      <alignment wrapText="1"/>
    </xf>
    <xf numFmtId="0" fontId="37" fillId="5" borderId="44" xfId="4" applyFont="1" applyFill="1" applyBorder="1" applyAlignment="1">
      <alignment wrapText="1"/>
    </xf>
    <xf numFmtId="0" fontId="37" fillId="5" borderId="15" xfId="4" applyFont="1" applyFill="1" applyBorder="1" applyAlignment="1">
      <alignment wrapText="1"/>
    </xf>
    <xf numFmtId="0" fontId="37" fillId="5" borderId="2" xfId="4" applyFont="1" applyFill="1" applyBorder="1" applyAlignment="1">
      <alignment wrapText="1"/>
    </xf>
    <xf numFmtId="0" fontId="37" fillId="5" borderId="14" xfId="4" applyFont="1" applyFill="1" applyBorder="1" applyAlignment="1">
      <alignment wrapText="1"/>
    </xf>
    <xf numFmtId="0" fontId="37" fillId="5" borderId="13" xfId="4" applyFont="1" applyFill="1" applyBorder="1" applyAlignment="1">
      <alignment wrapText="1"/>
    </xf>
    <xf numFmtId="0" fontId="37" fillId="5" borderId="12" xfId="4" applyFont="1" applyFill="1" applyBorder="1" applyAlignment="1">
      <alignment wrapText="1"/>
    </xf>
    <xf numFmtId="0" fontId="37" fillId="5" borderId="0" xfId="4" applyFont="1" applyFill="1" applyAlignment="1">
      <alignment wrapText="1"/>
    </xf>
    <xf numFmtId="0" fontId="39" fillId="5" borderId="15" xfId="4" quotePrefix="1" applyFont="1" applyFill="1" applyBorder="1" applyAlignment="1">
      <alignment vertical="top" wrapText="1"/>
    </xf>
    <xf numFmtId="0" fontId="39" fillId="5" borderId="2" xfId="4" quotePrefix="1" applyFont="1" applyFill="1" applyBorder="1" applyAlignment="1">
      <alignment vertical="top" wrapText="1"/>
    </xf>
    <xf numFmtId="0" fontId="40" fillId="5" borderId="0" xfId="4" quotePrefix="1" applyFont="1" applyFill="1" applyAlignment="1">
      <alignment horizontal="left" vertical="top" wrapText="1"/>
    </xf>
    <xf numFmtId="0" fontId="43" fillId="5" borderId="0" xfId="4" applyFont="1" applyFill="1" applyAlignment="1">
      <alignment horizontal="left" vertical="center" wrapText="1"/>
    </xf>
    <xf numFmtId="0" fontId="37" fillId="5" borderId="0" xfId="4" applyFont="1" applyFill="1" applyAlignment="1">
      <alignment horizontal="left" vertical="center" wrapText="1"/>
    </xf>
    <xf numFmtId="0" fontId="37" fillId="5" borderId="0" xfId="4" quotePrefix="1" applyFont="1" applyFill="1" applyAlignment="1">
      <alignment horizontal="left" vertical="center" wrapText="1"/>
    </xf>
    <xf numFmtId="0" fontId="43" fillId="14" borderId="3" xfId="4" applyFont="1" applyFill="1" applyBorder="1" applyAlignment="1">
      <alignment horizontal="center" wrapText="1"/>
    </xf>
    <xf numFmtId="0" fontId="37" fillId="5" borderId="0" xfId="4" applyFont="1" applyFill="1"/>
    <xf numFmtId="0" fontId="45" fillId="5" borderId="0" xfId="0" applyFont="1" applyFill="1" applyAlignment="1">
      <alignment horizontal="left" vertical="center" wrapText="1"/>
    </xf>
    <xf numFmtId="0" fontId="46" fillId="5" borderId="0" xfId="0" applyFont="1" applyFill="1" applyAlignment="1">
      <alignment horizontal="left" vertical="top" wrapText="1"/>
    </xf>
    <xf numFmtId="0" fontId="43" fillId="5" borderId="3" xfId="4" applyFont="1" applyFill="1" applyBorder="1" applyAlignment="1">
      <alignment horizontal="center" vertical="center"/>
    </xf>
    <xf numFmtId="0" fontId="43" fillId="5" borderId="3" xfId="4" applyFont="1" applyFill="1" applyBorder="1" applyAlignment="1">
      <alignment horizontal="center" vertical="center" wrapText="1"/>
    </xf>
    <xf numFmtId="0" fontId="41" fillId="0" borderId="42" xfId="4" quotePrefix="1" applyFont="1" applyBorder="1" applyAlignment="1">
      <alignment horizontal="left" vertical="top" wrapText="1"/>
    </xf>
    <xf numFmtId="0" fontId="41" fillId="0" borderId="43" xfId="4" quotePrefix="1" applyFont="1" applyBorder="1" applyAlignment="1">
      <alignment horizontal="left" vertical="top" wrapText="1"/>
    </xf>
    <xf numFmtId="0" fontId="41" fillId="0" borderId="44" xfId="4" quotePrefix="1" applyFont="1" applyBorder="1" applyAlignment="1">
      <alignment horizontal="left" vertical="top" wrapText="1"/>
    </xf>
    <xf numFmtId="0" fontId="0" fillId="0" borderId="0" xfId="0" applyAlignment="1">
      <alignment wrapText="1"/>
    </xf>
    <xf numFmtId="0" fontId="4" fillId="0" borderId="6" xfId="2" applyFont="1" applyBorder="1" applyAlignment="1">
      <alignment horizontal="left" vertical="center" wrapText="1"/>
    </xf>
    <xf numFmtId="0" fontId="4" fillId="0" borderId="1" xfId="2" applyFont="1" applyBorder="1" applyAlignment="1">
      <alignment horizontal="left" vertical="center" wrapText="1"/>
    </xf>
    <xf numFmtId="0" fontId="4" fillId="0" borderId="28" xfId="2" applyFont="1" applyBorder="1" applyAlignment="1">
      <alignment horizontal="left" vertical="center" wrapText="1"/>
    </xf>
    <xf numFmtId="9" fontId="5" fillId="0" borderId="72" xfId="2" applyNumberFormat="1" applyFont="1" applyBorder="1" applyAlignment="1">
      <alignment horizontal="center" vertical="center" wrapText="1"/>
    </xf>
    <xf numFmtId="14" fontId="8" fillId="6" borderId="1" xfId="0" applyNumberFormat="1" applyFont="1" applyFill="1" applyBorder="1" applyAlignment="1">
      <alignment horizontal="right" vertical="center"/>
    </xf>
    <xf numFmtId="14" fontId="16" fillId="0" borderId="1" xfId="0" applyNumberFormat="1" applyFont="1" applyBorder="1" applyAlignment="1" applyProtection="1">
      <alignment horizontal="right" vertical="center" wrapText="1"/>
      <protection locked="0"/>
    </xf>
    <xf numFmtId="14" fontId="16" fillId="0" borderId="1" xfId="0" applyNumberFormat="1" applyFont="1" applyBorder="1" applyAlignment="1" applyProtection="1">
      <alignment horizontal="right"/>
      <protection locked="0"/>
    </xf>
    <xf numFmtId="14" fontId="16" fillId="0" borderId="0" xfId="0" applyNumberFormat="1" applyFont="1" applyAlignment="1" applyProtection="1">
      <alignment horizontal="right"/>
      <protection locked="0"/>
    </xf>
    <xf numFmtId="14" fontId="0" fillId="0" borderId="0" xfId="0" applyNumberFormat="1" applyAlignment="1">
      <alignment horizontal="right"/>
    </xf>
    <xf numFmtId="9" fontId="49" fillId="0" borderId="0" xfId="2" applyNumberFormat="1" applyFont="1" applyAlignment="1">
      <alignment vertical="center"/>
    </xf>
    <xf numFmtId="49" fontId="9" fillId="0" borderId="0" xfId="2" applyNumberFormat="1" applyFont="1" applyAlignment="1">
      <alignment vertical="center"/>
    </xf>
    <xf numFmtId="0" fontId="23" fillId="0" borderId="0" xfId="0" applyFont="1" applyAlignment="1">
      <alignment horizontal="center" vertical="center" wrapText="1"/>
    </xf>
    <xf numFmtId="9" fontId="23" fillId="0" borderId="0" xfId="0" applyNumberFormat="1" applyFont="1" applyAlignment="1">
      <alignment horizontal="center" vertical="center" wrapText="1"/>
    </xf>
    <xf numFmtId="0" fontId="3" fillId="2" borderId="0" xfId="2" applyFont="1" applyFill="1" applyAlignment="1">
      <alignment horizontal="center" vertical="center" wrapText="1"/>
    </xf>
    <xf numFmtId="9" fontId="3" fillId="0" borderId="0" xfId="2" applyNumberFormat="1" applyFont="1" applyAlignment="1">
      <alignment vertical="center" wrapText="1"/>
    </xf>
    <xf numFmtId="9" fontId="4" fillId="0" borderId="6"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9" fontId="4" fillId="0" borderId="28" xfId="0" applyNumberFormat="1" applyFont="1" applyBorder="1" applyAlignment="1">
      <alignment horizontal="center" vertical="center" wrapText="1"/>
    </xf>
    <xf numFmtId="9" fontId="4" fillId="0" borderId="0" xfId="2" applyNumberFormat="1" applyFont="1" applyAlignment="1">
      <alignment horizontal="center" vertical="center" wrapText="1"/>
    </xf>
    <xf numFmtId="0" fontId="8" fillId="5" borderId="5" xfId="0" applyFont="1" applyFill="1" applyBorder="1" applyAlignment="1">
      <alignment wrapText="1"/>
    </xf>
    <xf numFmtId="0" fontId="27" fillId="0" borderId="1" xfId="2" applyFont="1" applyBorder="1" applyAlignment="1">
      <alignment horizontal="left" vertical="center"/>
    </xf>
    <xf numFmtId="0" fontId="50" fillId="0" borderId="73" xfId="0" applyFont="1" applyBorder="1" applyAlignment="1" applyProtection="1">
      <alignment horizontal="center" vertical="top" wrapText="1"/>
      <protection locked="0"/>
    </xf>
    <xf numFmtId="14" fontId="50" fillId="0" borderId="73" xfId="0" applyNumberFormat="1" applyFont="1" applyBorder="1" applyAlignment="1" applyProtection="1">
      <alignment horizontal="center" vertical="top"/>
      <protection locked="0"/>
    </xf>
    <xf numFmtId="0" fontId="36" fillId="13" borderId="30" xfId="4" applyFont="1" applyFill="1" applyBorder="1" applyAlignment="1">
      <alignment horizontal="center" vertical="center" wrapText="1"/>
    </xf>
    <xf numFmtId="0" fontId="36" fillId="13" borderId="31" xfId="4" applyFont="1" applyFill="1" applyBorder="1" applyAlignment="1">
      <alignment horizontal="center" vertical="center" wrapText="1"/>
    </xf>
    <xf numFmtId="0" fontId="36" fillId="13" borderId="32" xfId="4" applyFont="1" applyFill="1" applyBorder="1" applyAlignment="1">
      <alignment horizontal="center" vertical="center" wrapText="1"/>
    </xf>
    <xf numFmtId="0" fontId="37" fillId="0" borderId="15" xfId="4" quotePrefix="1" applyFont="1" applyBorder="1" applyAlignment="1">
      <alignment horizontal="left" vertical="center" wrapText="1"/>
    </xf>
    <xf numFmtId="0" fontId="37" fillId="0" borderId="0" xfId="4" quotePrefix="1" applyFont="1" applyAlignment="1">
      <alignment horizontal="left" vertical="center" wrapText="1"/>
    </xf>
    <xf numFmtId="0" fontId="37" fillId="0" borderId="2" xfId="4" quotePrefix="1" applyFont="1" applyBorder="1" applyAlignment="1">
      <alignment horizontal="left" vertical="center" wrapText="1"/>
    </xf>
    <xf numFmtId="0" fontId="37" fillId="0" borderId="45" xfId="4" quotePrefix="1" applyFont="1" applyBorder="1" applyAlignment="1">
      <alignment horizontal="left" vertical="center" wrapText="1"/>
    </xf>
    <xf numFmtId="0" fontId="37" fillId="0" borderId="9" xfId="4" quotePrefix="1" applyFont="1" applyBorder="1" applyAlignment="1">
      <alignment horizontal="left" vertical="center" wrapText="1"/>
    </xf>
    <xf numFmtId="0" fontId="37" fillId="0" borderId="46" xfId="4" quotePrefix="1" applyFont="1" applyBorder="1" applyAlignment="1">
      <alignment horizontal="left" vertical="center" wrapText="1"/>
    </xf>
    <xf numFmtId="0" fontId="39" fillId="5" borderId="42" xfId="4" quotePrefix="1" applyFont="1" applyFill="1" applyBorder="1" applyAlignment="1">
      <alignment horizontal="left" vertical="top" wrapText="1"/>
    </xf>
    <xf numFmtId="0" fontId="40" fillId="5" borderId="43" xfId="4" quotePrefix="1" applyFont="1" applyFill="1" applyBorder="1" applyAlignment="1">
      <alignment horizontal="left" vertical="top" wrapText="1"/>
    </xf>
    <xf numFmtId="0" fontId="40" fillId="5" borderId="44" xfId="4" quotePrefix="1" applyFont="1" applyFill="1" applyBorder="1" applyAlignment="1">
      <alignment horizontal="left" vertical="top" wrapText="1"/>
    </xf>
    <xf numFmtId="0" fontId="41" fillId="5" borderId="45" xfId="4" quotePrefix="1" applyFont="1" applyFill="1" applyBorder="1" applyAlignment="1">
      <alignment horizontal="justify" vertical="center" wrapText="1"/>
    </xf>
    <xf numFmtId="0" fontId="41" fillId="5" borderId="9" xfId="4" quotePrefix="1" applyFont="1" applyFill="1" applyBorder="1" applyAlignment="1">
      <alignment horizontal="justify" vertical="center" wrapText="1"/>
    </xf>
    <xf numFmtId="0" fontId="41" fillId="5" borderId="46" xfId="4" quotePrefix="1" applyFont="1" applyFill="1" applyBorder="1" applyAlignment="1">
      <alignment horizontal="justify" vertical="center" wrapText="1"/>
    </xf>
    <xf numFmtId="0" fontId="45" fillId="14" borderId="69" xfId="5" applyFont="1" applyFill="1" applyBorder="1" applyAlignment="1">
      <alignment horizontal="center" vertical="center" wrapText="1"/>
    </xf>
    <xf numFmtId="0" fontId="45" fillId="14" borderId="48" xfId="5" applyFont="1" applyFill="1" applyBorder="1" applyAlignment="1">
      <alignment horizontal="center" vertical="center" wrapText="1"/>
    </xf>
    <xf numFmtId="0" fontId="45" fillId="14" borderId="49" xfId="4" applyFont="1" applyFill="1" applyBorder="1" applyAlignment="1">
      <alignment horizontal="center" vertical="center" wrapText="1"/>
    </xf>
    <xf numFmtId="0" fontId="45" fillId="14" borderId="50" xfId="4" applyFont="1" applyFill="1" applyBorder="1" applyAlignment="1">
      <alignment horizontal="center" vertical="center" wrapText="1"/>
    </xf>
    <xf numFmtId="0" fontId="41" fillId="5" borderId="42" xfId="4" quotePrefix="1" applyFont="1" applyFill="1" applyBorder="1" applyAlignment="1">
      <alignment horizontal="left" vertical="top" wrapText="1"/>
    </xf>
    <xf numFmtId="0" fontId="41" fillId="5" borderId="43" xfId="4" quotePrefix="1" applyFont="1" applyFill="1" applyBorder="1" applyAlignment="1">
      <alignment horizontal="left" vertical="top" wrapText="1"/>
    </xf>
    <xf numFmtId="0" fontId="41" fillId="5" borderId="44" xfId="4" quotePrefix="1" applyFont="1" applyFill="1" applyBorder="1" applyAlignment="1">
      <alignment horizontal="left" vertical="top" wrapText="1"/>
    </xf>
    <xf numFmtId="0" fontId="41" fillId="4" borderId="42" xfId="4" quotePrefix="1" applyFont="1" applyFill="1" applyBorder="1" applyAlignment="1">
      <alignment horizontal="left" vertical="top" wrapText="1"/>
    </xf>
    <xf numFmtId="0" fontId="41" fillId="4" borderId="43" xfId="4" quotePrefix="1" applyFont="1" applyFill="1" applyBorder="1" applyAlignment="1">
      <alignment horizontal="left" vertical="top" wrapText="1"/>
    </xf>
    <xf numFmtId="0" fontId="41" fillId="4" borderId="44" xfId="4" quotePrefix="1" applyFont="1" applyFill="1" applyBorder="1" applyAlignment="1">
      <alignment horizontal="left" vertical="top" wrapText="1"/>
    </xf>
    <xf numFmtId="0" fontId="39" fillId="5" borderId="43" xfId="4" quotePrefix="1" applyFont="1" applyFill="1" applyBorder="1" applyAlignment="1">
      <alignment horizontal="left" vertical="top" wrapText="1"/>
    </xf>
    <xf numFmtId="0" fontId="39" fillId="5" borderId="44" xfId="4" quotePrefix="1" applyFont="1" applyFill="1" applyBorder="1" applyAlignment="1">
      <alignment horizontal="left" vertical="top" wrapText="1"/>
    </xf>
    <xf numFmtId="0" fontId="45" fillId="5" borderId="51" xfId="5" applyFont="1" applyFill="1" applyBorder="1" applyAlignment="1">
      <alignment horizontal="left" vertical="top" wrapText="1" readingOrder="1"/>
    </xf>
    <xf numFmtId="0" fontId="45" fillId="5" borderId="52" xfId="5" applyFont="1" applyFill="1" applyBorder="1" applyAlignment="1">
      <alignment horizontal="left" vertical="top" wrapText="1" readingOrder="1"/>
    </xf>
    <xf numFmtId="0" fontId="46" fillId="5" borderId="53" xfId="4" applyFont="1" applyFill="1" applyBorder="1" applyAlignment="1">
      <alignment horizontal="justify" vertical="center" wrapText="1"/>
    </xf>
    <xf numFmtId="0" fontId="46" fillId="5" borderId="54" xfId="4" applyFont="1" applyFill="1" applyBorder="1" applyAlignment="1">
      <alignment horizontal="justify" vertical="center" wrapText="1"/>
    </xf>
    <xf numFmtId="0" fontId="45" fillId="5" borderId="55" xfId="0" applyFont="1" applyFill="1" applyBorder="1" applyAlignment="1">
      <alignment horizontal="left" vertical="center" wrapText="1"/>
    </xf>
    <xf numFmtId="0" fontId="45" fillId="5" borderId="56" xfId="0" applyFont="1" applyFill="1" applyBorder="1" applyAlignment="1">
      <alignment horizontal="left" vertical="center" wrapText="1"/>
    </xf>
    <xf numFmtId="0" fontId="46" fillId="5" borderId="57" xfId="4" applyFont="1" applyFill="1" applyBorder="1" applyAlignment="1">
      <alignment horizontal="justify" vertical="center" wrapText="1"/>
    </xf>
    <xf numFmtId="0" fontId="46" fillId="5" borderId="58" xfId="4" applyFont="1" applyFill="1" applyBorder="1" applyAlignment="1">
      <alignment horizontal="justify" vertical="center" wrapText="1"/>
    </xf>
    <xf numFmtId="0" fontId="45" fillId="5" borderId="71" xfId="0" applyFont="1" applyFill="1" applyBorder="1" applyAlignment="1">
      <alignment horizontal="left" vertical="center" wrapText="1"/>
    </xf>
    <xf numFmtId="0" fontId="45" fillId="5" borderId="60" xfId="0" applyFont="1" applyFill="1" applyBorder="1" applyAlignment="1">
      <alignment horizontal="left" vertical="center" wrapText="1"/>
    </xf>
    <xf numFmtId="0" fontId="45" fillId="5" borderId="61" xfId="0" applyFont="1" applyFill="1" applyBorder="1" applyAlignment="1">
      <alignment horizontal="left" vertical="center" wrapText="1"/>
    </xf>
    <xf numFmtId="0" fontId="45" fillId="5" borderId="62" xfId="0" applyFont="1" applyFill="1" applyBorder="1" applyAlignment="1">
      <alignment horizontal="left" vertical="center" wrapText="1"/>
    </xf>
    <xf numFmtId="0" fontId="46" fillId="5" borderId="63" xfId="0" applyFont="1" applyFill="1" applyBorder="1" applyAlignment="1">
      <alignment horizontal="justify" vertical="center" wrapText="1"/>
    </xf>
    <xf numFmtId="0" fontId="46" fillId="5" borderId="64" xfId="0" applyFont="1" applyFill="1" applyBorder="1" applyAlignment="1">
      <alignment horizontal="justify" vertical="center" wrapText="1"/>
    </xf>
    <xf numFmtId="0" fontId="45" fillId="14" borderId="47" xfId="5" applyFont="1" applyFill="1" applyBorder="1" applyAlignment="1">
      <alignment horizontal="center" vertical="center" wrapText="1"/>
    </xf>
    <xf numFmtId="0" fontId="39" fillId="5" borderId="15" xfId="4" quotePrefix="1" applyFont="1" applyFill="1" applyBorder="1" applyAlignment="1">
      <alignment horizontal="left" vertical="top" wrapText="1"/>
    </xf>
    <xf numFmtId="0" fontId="39" fillId="5" borderId="0" xfId="4" quotePrefix="1" applyFont="1" applyFill="1" applyAlignment="1">
      <alignment horizontal="left" vertical="top" wrapText="1"/>
    </xf>
    <xf numFmtId="0" fontId="39" fillId="5" borderId="2" xfId="4" quotePrefix="1" applyFont="1" applyFill="1" applyBorder="1" applyAlignment="1">
      <alignment horizontal="left" vertical="top" wrapText="1"/>
    </xf>
    <xf numFmtId="0" fontId="39" fillId="5" borderId="66" xfId="4" quotePrefix="1" applyFont="1" applyFill="1" applyBorder="1" applyAlignment="1">
      <alignment horizontal="left" vertical="top" wrapText="1"/>
    </xf>
    <xf numFmtId="0" fontId="39" fillId="5" borderId="10" xfId="4" quotePrefix="1" applyFont="1" applyFill="1" applyBorder="1" applyAlignment="1">
      <alignment horizontal="left" vertical="top" wrapText="1"/>
    </xf>
    <xf numFmtId="0" fontId="39" fillId="5" borderId="68" xfId="4" quotePrefix="1" applyFont="1" applyFill="1" applyBorder="1" applyAlignment="1">
      <alignment horizontal="left" vertical="top" wrapText="1"/>
    </xf>
    <xf numFmtId="0" fontId="45" fillId="5" borderId="70" xfId="5" applyFont="1" applyFill="1" applyBorder="1" applyAlignment="1">
      <alignment horizontal="left" vertical="top" wrapText="1" readingOrder="1"/>
    </xf>
    <xf numFmtId="0" fontId="39" fillId="5" borderId="3" xfId="4" quotePrefix="1" applyFont="1" applyFill="1" applyBorder="1" applyAlignment="1">
      <alignment horizontal="left" vertical="top" wrapText="1"/>
    </xf>
    <xf numFmtId="0" fontId="39" fillId="5" borderId="1" xfId="4" quotePrefix="1" applyFont="1" applyFill="1" applyBorder="1" applyAlignment="1">
      <alignment horizontal="left" vertical="top" wrapText="1"/>
    </xf>
    <xf numFmtId="0" fontId="39" fillId="5" borderId="26" xfId="4" quotePrefix="1" applyFont="1" applyFill="1" applyBorder="1" applyAlignment="1">
      <alignment horizontal="left" vertical="top" wrapText="1"/>
    </xf>
    <xf numFmtId="0" fontId="45" fillId="5" borderId="59" xfId="0" applyFont="1" applyFill="1" applyBorder="1" applyAlignment="1">
      <alignment horizontal="left" vertical="center" wrapText="1"/>
    </xf>
    <xf numFmtId="0" fontId="8" fillId="5" borderId="1" xfId="0" applyFont="1" applyFill="1" applyBorder="1" applyAlignment="1">
      <alignment horizontal="left" vertical="top" wrapText="1"/>
    </xf>
    <xf numFmtId="14" fontId="8" fillId="5" borderId="1" xfId="0" applyNumberFormat="1" applyFont="1" applyFill="1" applyBorder="1" applyAlignment="1">
      <alignment horizontal="left" wrapText="1"/>
    </xf>
    <xf numFmtId="0" fontId="14" fillId="0" borderId="1" xfId="2" applyFont="1" applyBorder="1" applyAlignment="1">
      <alignment horizontal="center" vertical="center" wrapText="1"/>
    </xf>
    <xf numFmtId="0" fontId="4" fillId="0" borderId="1" xfId="2" applyFont="1" applyBorder="1" applyAlignment="1" applyProtection="1">
      <alignment horizontal="left" vertical="center" wrapText="1"/>
      <protection locked="0"/>
    </xf>
    <xf numFmtId="0" fontId="14" fillId="0" borderId="1" xfId="2" applyFont="1" applyBorder="1" applyAlignment="1" applyProtection="1">
      <alignment horizontal="center" vertical="center"/>
      <protection locked="0"/>
    </xf>
    <xf numFmtId="0" fontId="14" fillId="0" borderId="1" xfId="2" applyFont="1" applyBorder="1" applyAlignment="1">
      <alignment horizontal="center" vertical="center"/>
    </xf>
    <xf numFmtId="0" fontId="6" fillId="0" borderId="1" xfId="2" applyFont="1" applyBorder="1" applyAlignment="1" applyProtection="1">
      <alignment horizontal="left" vertical="justify" wrapText="1"/>
      <protection locked="0"/>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2"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5" xfId="0" applyFont="1" applyBorder="1" applyAlignment="1">
      <alignment horizontal="center" vertical="center" wrapText="1"/>
    </xf>
    <xf numFmtId="0" fontId="3" fillId="2" borderId="1" xfId="2" applyFont="1" applyFill="1" applyBorder="1" applyAlignment="1">
      <alignment horizontal="center"/>
    </xf>
    <xf numFmtId="0" fontId="7" fillId="0" borderId="1" xfId="2" applyFont="1" applyBorder="1" applyAlignment="1">
      <alignment horizontal="center" vertical="center"/>
    </xf>
    <xf numFmtId="0" fontId="6" fillId="5" borderId="1" xfId="2" applyFont="1" applyFill="1" applyBorder="1" applyAlignment="1">
      <alignment horizontal="left" vertical="center" wrapText="1"/>
    </xf>
    <xf numFmtId="0" fontId="6" fillId="5" borderId="4" xfId="2" applyFont="1" applyFill="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3" xfId="0" applyFont="1" applyBorder="1" applyAlignment="1">
      <alignment horizontal="center" vertical="center" wrapText="1"/>
    </xf>
    <xf numFmtId="0" fontId="5" fillId="0" borderId="21"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2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25" xfId="2" applyFont="1" applyBorder="1" applyAlignment="1">
      <alignment horizontal="center" vertical="center" wrapText="1"/>
    </xf>
    <xf numFmtId="0" fontId="2" fillId="2" borderId="1" xfId="2" applyFill="1" applyBorder="1" applyAlignment="1">
      <alignment horizontal="center"/>
    </xf>
    <xf numFmtId="0" fontId="15" fillId="0" borderId="1" xfId="2" applyFont="1" applyBorder="1" applyAlignment="1">
      <alignment horizontal="center" vertical="center" wrapText="1"/>
    </xf>
    <xf numFmtId="0" fontId="15" fillId="0" borderId="66" xfId="2" applyFont="1" applyBorder="1" applyAlignment="1">
      <alignment horizontal="center" vertical="center" textRotation="90" wrapText="1"/>
    </xf>
    <xf numFmtId="0" fontId="15" fillId="0" borderId="67" xfId="2" applyFont="1" applyBorder="1" applyAlignment="1">
      <alignment horizontal="center" vertical="center" textRotation="90" wrapText="1"/>
    </xf>
    <xf numFmtId="0" fontId="15" fillId="0" borderId="3" xfId="2" applyFont="1" applyBorder="1" applyAlignment="1">
      <alignment horizontal="center" vertical="center" textRotation="90" wrapText="1"/>
    </xf>
    <xf numFmtId="0" fontId="15" fillId="0" borderId="27" xfId="2" applyFont="1" applyBorder="1" applyAlignment="1">
      <alignment horizontal="center" vertical="center" textRotation="90" wrapText="1"/>
    </xf>
    <xf numFmtId="0" fontId="15" fillId="0" borderId="1" xfId="2" applyFont="1" applyBorder="1" applyAlignment="1">
      <alignment horizontal="center" vertical="center"/>
    </xf>
    <xf numFmtId="0" fontId="15" fillId="2" borderId="21" xfId="2" applyFont="1" applyFill="1" applyBorder="1" applyAlignment="1">
      <alignment horizontal="center"/>
    </xf>
    <xf numFmtId="0" fontId="15" fillId="2" borderId="22" xfId="2" applyFont="1" applyFill="1" applyBorder="1" applyAlignment="1">
      <alignment horizontal="center"/>
    </xf>
    <xf numFmtId="0" fontId="15" fillId="2" borderId="23" xfId="2" applyFont="1" applyFill="1" applyBorder="1" applyAlignment="1">
      <alignment horizontal="center"/>
    </xf>
    <xf numFmtId="9" fontId="26" fillId="0" borderId="6" xfId="0" applyNumberFormat="1" applyFont="1" applyBorder="1" applyAlignment="1">
      <alignment horizontal="center" vertical="center" wrapText="1"/>
    </xf>
    <xf numFmtId="9" fontId="26" fillId="0" borderId="1" xfId="0" applyNumberFormat="1" applyFont="1" applyBorder="1" applyAlignment="1">
      <alignment horizontal="center" vertical="center" wrapText="1"/>
    </xf>
    <xf numFmtId="9" fontId="26" fillId="0" borderId="28" xfId="0" applyNumberFormat="1" applyFont="1" applyBorder="1" applyAlignment="1">
      <alignment horizontal="center" vertical="center" wrapText="1"/>
    </xf>
    <xf numFmtId="9" fontId="26" fillId="0" borderId="25" xfId="0" applyNumberFormat="1" applyFont="1" applyBorder="1" applyAlignment="1">
      <alignment horizontal="center" vertical="center" wrapText="1"/>
    </xf>
    <xf numFmtId="9" fontId="26" fillId="0" borderId="26"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13" fillId="0" borderId="34" xfId="2" applyFont="1" applyBorder="1" applyAlignment="1">
      <alignment horizontal="center" vertical="center" wrapText="1"/>
    </xf>
    <xf numFmtId="0" fontId="13" fillId="0" borderId="3" xfId="2" applyFont="1" applyBorder="1" applyAlignment="1">
      <alignment horizontal="center" vertical="center" wrapText="1"/>
    </xf>
    <xf numFmtId="0" fontId="13" fillId="0" borderId="27" xfId="2" applyFont="1" applyBorder="1" applyAlignment="1">
      <alignment horizontal="center" vertical="center" wrapText="1"/>
    </xf>
    <xf numFmtId="0" fontId="13" fillId="0" borderId="6" xfId="2" applyFont="1" applyBorder="1" applyAlignment="1">
      <alignment horizontal="left" vertical="center" wrapText="1"/>
    </xf>
    <xf numFmtId="0" fontId="13" fillId="0" borderId="1" xfId="2" applyFont="1" applyBorder="1" applyAlignment="1">
      <alignment horizontal="left" vertical="center" wrapText="1"/>
    </xf>
    <xf numFmtId="0" fontId="13" fillId="0" borderId="28" xfId="2" applyFont="1" applyBorder="1" applyAlignment="1">
      <alignment horizontal="left" vertical="center" wrapText="1"/>
    </xf>
    <xf numFmtId="9" fontId="24" fillId="0" borderId="6" xfId="0"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24" fillId="0" borderId="28" xfId="0" applyNumberFormat="1" applyFont="1" applyBorder="1" applyAlignment="1">
      <alignment horizontal="center" vertical="center" wrapText="1"/>
    </xf>
    <xf numFmtId="9" fontId="24" fillId="0" borderId="25" xfId="0" applyNumberFormat="1" applyFont="1" applyBorder="1" applyAlignment="1">
      <alignment horizontal="center" vertical="center" wrapText="1"/>
    </xf>
    <xf numFmtId="9" fontId="24" fillId="0" borderId="26" xfId="0" applyNumberFormat="1" applyFont="1" applyBorder="1" applyAlignment="1">
      <alignment horizontal="center" vertical="center" wrapText="1"/>
    </xf>
    <xf numFmtId="9" fontId="24" fillId="0" borderId="29" xfId="0" applyNumberFormat="1" applyFont="1" applyBorder="1" applyAlignment="1">
      <alignment horizontal="center" vertical="center" wrapText="1"/>
    </xf>
    <xf numFmtId="0" fontId="5" fillId="0" borderId="1" xfId="2" applyFont="1" applyBorder="1" applyAlignment="1">
      <alignment horizontal="center" vertical="center" wrapText="1"/>
    </xf>
    <xf numFmtId="0" fontId="5" fillId="0" borderId="5" xfId="2" applyFont="1" applyBorder="1" applyAlignment="1">
      <alignment horizontal="center" vertical="center" wrapText="1"/>
    </xf>
    <xf numFmtId="9" fontId="48" fillId="0" borderId="5" xfId="2" applyNumberFormat="1" applyFont="1" applyBorder="1" applyAlignment="1">
      <alignment horizontal="center" vertical="center" wrapText="1"/>
    </xf>
    <xf numFmtId="9" fontId="48" fillId="0" borderId="7" xfId="2" applyNumberFormat="1" applyFont="1" applyBorder="1" applyAlignment="1">
      <alignment horizontal="center" vertical="center" wrapText="1"/>
    </xf>
    <xf numFmtId="9" fontId="48" fillId="0" borderId="4" xfId="2" applyNumberFormat="1" applyFont="1" applyBorder="1" applyAlignment="1">
      <alignment horizontal="center" vertical="center" wrapText="1"/>
    </xf>
    <xf numFmtId="0" fontId="7" fillId="0" borderId="5" xfId="2" applyFont="1" applyBorder="1" applyAlignment="1">
      <alignment horizontal="center" vertical="center"/>
    </xf>
    <xf numFmtId="0" fontId="7" fillId="0" borderId="4" xfId="2" applyFont="1" applyBorder="1" applyAlignment="1">
      <alignment horizontal="center" vertical="center"/>
    </xf>
    <xf numFmtId="0" fontId="12" fillId="0" borderId="5" xfId="2" applyFont="1" applyBorder="1" applyAlignment="1">
      <alignment horizontal="center" vertical="center" wrapText="1"/>
    </xf>
    <xf numFmtId="0" fontId="34" fillId="0" borderId="1" xfId="2" applyFont="1" applyBorder="1" applyAlignment="1">
      <alignment horizontal="center" vertical="center" wrapText="1"/>
    </xf>
    <xf numFmtId="0" fontId="5" fillId="0" borderId="19" xfId="2" applyFont="1" applyBorder="1" applyAlignment="1">
      <alignment horizontal="center" vertical="center" wrapText="1"/>
    </xf>
    <xf numFmtId="0" fontId="5" fillId="0" borderId="20" xfId="2" applyFont="1" applyBorder="1" applyAlignment="1">
      <alignment horizontal="center" vertical="center" wrapText="1"/>
    </xf>
    <xf numFmtId="9" fontId="5" fillId="0" borderId="8" xfId="2" applyNumberFormat="1" applyFont="1" applyBorder="1" applyAlignment="1">
      <alignment horizontal="center" vertical="center" wrapText="1"/>
    </xf>
    <xf numFmtId="9" fontId="5" fillId="0" borderId="10" xfId="2" applyNumberFormat="1" applyFont="1" applyBorder="1" applyAlignment="1">
      <alignment horizontal="center" vertical="center" wrapText="1"/>
    </xf>
    <xf numFmtId="9" fontId="5" fillId="0" borderId="19" xfId="2" applyNumberFormat="1" applyFont="1" applyBorder="1" applyAlignment="1">
      <alignment horizontal="center" vertical="center" wrapText="1"/>
    </xf>
    <xf numFmtId="0" fontId="5" fillId="0" borderId="8" xfId="2" applyFont="1" applyBorder="1" applyAlignment="1">
      <alignment horizontal="center" vertical="center" wrapText="1"/>
    </xf>
    <xf numFmtId="0" fontId="5" fillId="0" borderId="10" xfId="2" applyFont="1" applyBorder="1" applyAlignment="1">
      <alignment horizontal="center" vertical="center" wrapText="1"/>
    </xf>
    <xf numFmtId="0" fontId="15" fillId="0" borderId="8" xfId="2" applyFont="1" applyBorder="1" applyAlignment="1">
      <alignment horizontal="center" vertical="center" textRotation="90" wrapText="1"/>
    </xf>
    <xf numFmtId="0" fontId="15" fillId="2" borderId="18" xfId="2" applyFont="1" applyFill="1" applyBorder="1" applyAlignment="1">
      <alignment horizontal="center"/>
    </xf>
    <xf numFmtId="0" fontId="15" fillId="2" borderId="17" xfId="2" applyFont="1" applyFill="1" applyBorder="1" applyAlignment="1">
      <alignment horizontal="center"/>
    </xf>
    <xf numFmtId="0" fontId="15" fillId="2" borderId="16" xfId="2" applyFont="1" applyFill="1" applyBorder="1" applyAlignment="1">
      <alignment horizontal="center"/>
    </xf>
    <xf numFmtId="0" fontId="15" fillId="0" borderId="39" xfId="2" applyFont="1" applyBorder="1" applyAlignment="1">
      <alignment horizontal="center" vertical="center" textRotation="90" wrapText="1"/>
    </xf>
    <xf numFmtId="0" fontId="15" fillId="0" borderId="40" xfId="2" applyFont="1" applyBorder="1" applyAlignment="1">
      <alignment horizontal="center" vertical="center" textRotation="90" wrapText="1"/>
    </xf>
    <xf numFmtId="0" fontId="15" fillId="0" borderId="33" xfId="2" applyFont="1" applyBorder="1" applyAlignment="1">
      <alignment horizontal="center" vertical="center" textRotation="90" wrapText="1"/>
    </xf>
    <xf numFmtId="0" fontId="15" fillId="0" borderId="36" xfId="2" applyFont="1" applyBorder="1" applyAlignment="1">
      <alignment horizontal="center" vertical="center" wrapText="1"/>
    </xf>
    <xf numFmtId="0" fontId="15" fillId="0" borderId="31" xfId="2" applyFont="1" applyBorder="1" applyAlignment="1">
      <alignment horizontal="center" vertical="center" wrapText="1"/>
    </xf>
    <xf numFmtId="0" fontId="15" fillId="0" borderId="32" xfId="2" applyFont="1" applyBorder="1" applyAlignment="1">
      <alignment horizontal="center" vertical="center" wrapText="1"/>
    </xf>
    <xf numFmtId="0" fontId="26" fillId="0" borderId="1" xfId="0" applyFont="1" applyBorder="1" applyAlignment="1">
      <alignment horizontal="center" wrapText="1"/>
    </xf>
    <xf numFmtId="0" fontId="26" fillId="0" borderId="9" xfId="0" applyFont="1" applyBorder="1" applyAlignment="1">
      <alignment horizontal="center" wrapText="1"/>
    </xf>
    <xf numFmtId="0" fontId="24" fillId="0" borderId="0" xfId="0" applyFont="1" applyAlignment="1">
      <alignment horizontal="center" wrapText="1"/>
    </xf>
    <xf numFmtId="0" fontId="8" fillId="0" borderId="8" xfId="0" applyFont="1" applyBorder="1" applyAlignment="1">
      <alignment horizontal="center"/>
    </xf>
    <xf numFmtId="0" fontId="8" fillId="0" borderId="19" xfId="0" applyFont="1" applyBorder="1" applyAlignment="1">
      <alignment horizontal="center"/>
    </xf>
    <xf numFmtId="0" fontId="8" fillId="0" borderId="1" xfId="0" applyFont="1" applyBorder="1" applyAlignment="1">
      <alignment horizontal="center"/>
    </xf>
    <xf numFmtId="0" fontId="0" fillId="5" borderId="14" xfId="0" applyFill="1" applyBorder="1" applyAlignment="1">
      <alignment horizontal="left" vertical="top" wrapText="1"/>
    </xf>
    <xf numFmtId="0" fontId="0" fillId="5" borderId="13" xfId="0" applyFill="1" applyBorder="1" applyAlignment="1">
      <alignment horizontal="left" vertical="top" wrapText="1"/>
    </xf>
    <xf numFmtId="0" fontId="0" fillId="5" borderId="12" xfId="0" applyFill="1" applyBorder="1" applyAlignment="1">
      <alignment horizontal="left" vertical="top" wrapText="1"/>
    </xf>
    <xf numFmtId="0" fontId="19" fillId="5" borderId="21" xfId="0" applyFont="1" applyFill="1" applyBorder="1" applyAlignment="1">
      <alignment horizontal="center" vertical="center"/>
    </xf>
    <xf numFmtId="0" fontId="19" fillId="5" borderId="22" xfId="0" applyFont="1" applyFill="1" applyBorder="1" applyAlignment="1">
      <alignment horizontal="center" vertical="center"/>
    </xf>
    <xf numFmtId="0" fontId="19" fillId="5" borderId="23" xfId="0" applyFont="1" applyFill="1" applyBorder="1" applyAlignment="1">
      <alignment horizontal="center" vertical="center"/>
    </xf>
    <xf numFmtId="0" fontId="0" fillId="5" borderId="18" xfId="0" applyFill="1" applyBorder="1" applyAlignment="1">
      <alignment vertical="top" wrapText="1"/>
    </xf>
    <xf numFmtId="0" fontId="0" fillId="5" borderId="17" xfId="0" applyFill="1" applyBorder="1" applyAlignment="1">
      <alignment vertical="top" wrapText="1"/>
    </xf>
    <xf numFmtId="0" fontId="0" fillId="5" borderId="16" xfId="0" applyFill="1" applyBorder="1" applyAlignment="1">
      <alignment vertical="top" wrapText="1"/>
    </xf>
    <xf numFmtId="0" fontId="0" fillId="5" borderId="15" xfId="0" applyFill="1" applyBorder="1" applyAlignment="1">
      <alignment horizontal="left" vertical="top" wrapText="1"/>
    </xf>
    <xf numFmtId="0" fontId="0" fillId="5" borderId="0" xfId="0" applyFill="1" applyAlignment="1">
      <alignment horizontal="left" vertical="top" wrapText="1"/>
    </xf>
    <xf numFmtId="0" fontId="0" fillId="5" borderId="2" xfId="0" applyFill="1" applyBorder="1" applyAlignment="1">
      <alignment horizontal="left" vertical="top" wrapText="1"/>
    </xf>
    <xf numFmtId="0" fontId="0" fillId="5" borderId="15" xfId="0" applyFill="1" applyBorder="1" applyAlignment="1">
      <alignment horizontal="left" vertical="top"/>
    </xf>
    <xf numFmtId="0" fontId="0" fillId="5" borderId="0" xfId="0" applyFill="1" applyAlignment="1">
      <alignment horizontal="left" vertical="top"/>
    </xf>
    <xf numFmtId="0" fontId="0" fillId="5" borderId="2" xfId="0" applyFill="1" applyBorder="1" applyAlignment="1">
      <alignment horizontal="left" vertical="top"/>
    </xf>
    <xf numFmtId="14" fontId="3" fillId="2" borderId="1" xfId="2" applyNumberFormat="1" applyFont="1" applyFill="1" applyBorder="1" applyAlignment="1" applyProtection="1">
      <alignment horizontal="right"/>
      <protection locked="0"/>
    </xf>
    <xf numFmtId="0" fontId="16" fillId="0" borderId="1" xfId="0" applyFont="1" applyBorder="1" applyAlignment="1" applyProtection="1">
      <alignment horizontal="left" wrapText="1"/>
      <protection locked="0"/>
    </xf>
    <xf numFmtId="0" fontId="8" fillId="6" borderId="1" xfId="0" applyFont="1" applyFill="1" applyBorder="1" applyAlignment="1">
      <alignment horizontal="center" vertical="center"/>
    </xf>
    <xf numFmtId="0" fontId="16" fillId="0" borderId="1" xfId="0" applyFont="1" applyBorder="1" applyAlignment="1" applyProtection="1">
      <alignment horizontal="left" vertical="center" wrapText="1"/>
      <protection locked="0"/>
    </xf>
    <xf numFmtId="0" fontId="16" fillId="0" borderId="1" xfId="0" applyFont="1" applyBorder="1" applyAlignment="1" applyProtection="1">
      <alignment horizontal="center" wrapText="1"/>
      <protection locked="0"/>
    </xf>
  </cellXfs>
  <cellStyles count="6">
    <cellStyle name="Nor}al" xfId="1" xr:uid="{00000000-0005-0000-0000-000000000000}"/>
    <cellStyle name="Normal" xfId="0" builtinId="0"/>
    <cellStyle name="Normal - Style1 2" xfId="4" xr:uid="{00000000-0005-0000-0000-000002000000}"/>
    <cellStyle name="Normal 2" xfId="2" xr:uid="{00000000-0005-0000-0000-000003000000}"/>
    <cellStyle name="Normal 2 2" xfId="5" xr:uid="{00000000-0005-0000-0000-000004000000}"/>
    <cellStyle name="Normal 3" xfId="3" xr:uid="{00000000-0005-0000-0000-000005000000}"/>
  </cellStyles>
  <dxfs count="21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00B050"/>
        </patternFill>
      </fill>
    </dxf>
    <dxf>
      <fill>
        <patternFill>
          <bgColor rgb="FF92D050"/>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87</xdr:row>
      <xdr:rowOff>0</xdr:rowOff>
    </xdr:from>
    <xdr:to>
      <xdr:col>4</xdr:col>
      <xdr:colOff>90438</xdr:colOff>
      <xdr:row>92</xdr:row>
      <xdr:rowOff>41459</xdr:rowOff>
    </xdr:to>
    <xdr:sp macro="" textlink="">
      <xdr:nvSpPr>
        <xdr:cNvPr id="6238" name="Text Box 15">
          <a:extLst>
            <a:ext uri="{FF2B5EF4-FFF2-40B4-BE49-F238E27FC236}">
              <a16:creationId xmlns:a16="http://schemas.microsoft.com/office/drawing/2014/main" id="{00000000-0008-0000-0800-00005E180000}"/>
            </a:ext>
          </a:extLst>
        </xdr:cNvPr>
        <xdr:cNvSpPr txBox="1">
          <a:spLocks noChangeArrowheads="1"/>
        </xdr:cNvSpPr>
      </xdr:nvSpPr>
      <xdr:spPr bwMode="auto">
        <a:xfrm>
          <a:off x="7200900" y="56673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39" name="Text Box 16">
          <a:extLst>
            <a:ext uri="{FF2B5EF4-FFF2-40B4-BE49-F238E27FC236}">
              <a16:creationId xmlns:a16="http://schemas.microsoft.com/office/drawing/2014/main" id="{00000000-0008-0000-0800-00005F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0" name="Text Box 17">
          <a:extLst>
            <a:ext uri="{FF2B5EF4-FFF2-40B4-BE49-F238E27FC236}">
              <a16:creationId xmlns:a16="http://schemas.microsoft.com/office/drawing/2014/main" id="{00000000-0008-0000-0800-000060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1" name="Text Box 18">
          <a:extLst>
            <a:ext uri="{FF2B5EF4-FFF2-40B4-BE49-F238E27FC236}">
              <a16:creationId xmlns:a16="http://schemas.microsoft.com/office/drawing/2014/main" id="{00000000-0008-0000-0800-000061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0</xdr:rowOff>
    </xdr:from>
    <xdr:to>
      <xdr:col>4</xdr:col>
      <xdr:colOff>95250</xdr:colOff>
      <xdr:row>10</xdr:row>
      <xdr:rowOff>171450</xdr:rowOff>
    </xdr:to>
    <xdr:sp macro="" textlink="">
      <xdr:nvSpPr>
        <xdr:cNvPr id="6242" name="Text Box 19">
          <a:extLst>
            <a:ext uri="{FF2B5EF4-FFF2-40B4-BE49-F238E27FC236}">
              <a16:creationId xmlns:a16="http://schemas.microsoft.com/office/drawing/2014/main" id="{00000000-0008-0000-0800-000062180000}"/>
            </a:ext>
          </a:extLst>
        </xdr:cNvPr>
        <xdr:cNvSpPr txBox="1">
          <a:spLocks noChangeArrowheads="1"/>
        </xdr:cNvSpPr>
      </xdr:nvSpPr>
      <xdr:spPr bwMode="auto">
        <a:xfrm>
          <a:off x="8543925" y="61341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xdr:row>
      <xdr:rowOff>504825</xdr:rowOff>
    </xdr:from>
    <xdr:to>
      <xdr:col>4</xdr:col>
      <xdr:colOff>95250</xdr:colOff>
      <xdr:row>11</xdr:row>
      <xdr:rowOff>441734</xdr:rowOff>
    </xdr:to>
    <xdr:sp macro="" textlink="">
      <xdr:nvSpPr>
        <xdr:cNvPr id="9" name="Text Box 15">
          <a:extLst>
            <a:ext uri="{FF2B5EF4-FFF2-40B4-BE49-F238E27FC236}">
              <a16:creationId xmlns:a16="http://schemas.microsoft.com/office/drawing/2014/main" id="{00000000-0008-0000-0800-000009000000}"/>
            </a:ext>
          </a:extLst>
        </xdr:cNvPr>
        <xdr:cNvSpPr txBox="1">
          <a:spLocks noChangeArrowheads="1"/>
        </xdr:cNvSpPr>
      </xdr:nvSpPr>
      <xdr:spPr bwMode="auto">
        <a:xfrm>
          <a:off x="8568418" y="4423682"/>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0</xdr:colOff>
      <xdr:row>87</xdr:row>
      <xdr:rowOff>0</xdr:rowOff>
    </xdr:from>
    <xdr:ext cx="95250" cy="213632"/>
    <xdr:sp macro="" textlink="">
      <xdr:nvSpPr>
        <xdr:cNvPr id="11" name="Text Box 15">
          <a:extLst>
            <a:ext uri="{FF2B5EF4-FFF2-40B4-BE49-F238E27FC236}">
              <a16:creationId xmlns:a16="http://schemas.microsoft.com/office/drawing/2014/main" id="{00000000-0008-0000-0800-00000B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 name="Text Box 15">
          <a:extLst>
            <a:ext uri="{FF2B5EF4-FFF2-40B4-BE49-F238E27FC236}">
              <a16:creationId xmlns:a16="http://schemas.microsoft.com/office/drawing/2014/main" id="{00000000-0008-0000-0800-00000C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 name="Text Box 15">
          <a:extLst>
            <a:ext uri="{FF2B5EF4-FFF2-40B4-BE49-F238E27FC236}">
              <a16:creationId xmlns:a16="http://schemas.microsoft.com/office/drawing/2014/main" id="{00000000-0008-0000-0800-00000D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 name="Text Box 15">
          <a:extLst>
            <a:ext uri="{FF2B5EF4-FFF2-40B4-BE49-F238E27FC236}">
              <a16:creationId xmlns:a16="http://schemas.microsoft.com/office/drawing/2014/main" id="{00000000-0008-0000-0800-00000E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 name="Text Box 15">
          <a:extLst>
            <a:ext uri="{FF2B5EF4-FFF2-40B4-BE49-F238E27FC236}">
              <a16:creationId xmlns:a16="http://schemas.microsoft.com/office/drawing/2014/main" id="{00000000-0008-0000-0800-00000F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 name="Text Box 15">
          <a:extLst>
            <a:ext uri="{FF2B5EF4-FFF2-40B4-BE49-F238E27FC236}">
              <a16:creationId xmlns:a16="http://schemas.microsoft.com/office/drawing/2014/main" id="{00000000-0008-0000-0800-000010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 name="Text Box 15">
          <a:extLst>
            <a:ext uri="{FF2B5EF4-FFF2-40B4-BE49-F238E27FC236}">
              <a16:creationId xmlns:a16="http://schemas.microsoft.com/office/drawing/2014/main" id="{00000000-0008-0000-0800-000011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 name="Text Box 15">
          <a:extLst>
            <a:ext uri="{FF2B5EF4-FFF2-40B4-BE49-F238E27FC236}">
              <a16:creationId xmlns:a16="http://schemas.microsoft.com/office/drawing/2014/main" id="{00000000-0008-0000-0800-000012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 name="Text Box 15">
          <a:extLst>
            <a:ext uri="{FF2B5EF4-FFF2-40B4-BE49-F238E27FC236}">
              <a16:creationId xmlns:a16="http://schemas.microsoft.com/office/drawing/2014/main" id="{00000000-0008-0000-0800-000013000000}"/>
            </a:ext>
          </a:extLst>
        </xdr:cNvPr>
        <xdr:cNvSpPr txBox="1">
          <a:spLocks noChangeArrowheads="1"/>
        </xdr:cNvSpPr>
      </xdr:nvSpPr>
      <xdr:spPr bwMode="auto">
        <a:xfrm>
          <a:off x="7391400" y="58864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 name="Text Box 15">
          <a:extLst>
            <a:ext uri="{FF2B5EF4-FFF2-40B4-BE49-F238E27FC236}">
              <a16:creationId xmlns:a16="http://schemas.microsoft.com/office/drawing/2014/main" id="{00000000-0008-0000-0800-000014000000}"/>
            </a:ext>
          </a:extLst>
        </xdr:cNvPr>
        <xdr:cNvSpPr txBox="1">
          <a:spLocks noChangeArrowheads="1"/>
        </xdr:cNvSpPr>
      </xdr:nvSpPr>
      <xdr:spPr bwMode="auto">
        <a:xfrm>
          <a:off x="7391400" y="63912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 name="Text Box 15">
          <a:extLst>
            <a:ext uri="{FF2B5EF4-FFF2-40B4-BE49-F238E27FC236}">
              <a16:creationId xmlns:a16="http://schemas.microsoft.com/office/drawing/2014/main" id="{00000000-0008-0000-0800-000015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 name="Text Box 15">
          <a:extLst>
            <a:ext uri="{FF2B5EF4-FFF2-40B4-BE49-F238E27FC236}">
              <a16:creationId xmlns:a16="http://schemas.microsoft.com/office/drawing/2014/main" id="{00000000-0008-0000-0800-000016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 name="Text Box 15">
          <a:extLst>
            <a:ext uri="{FF2B5EF4-FFF2-40B4-BE49-F238E27FC236}">
              <a16:creationId xmlns:a16="http://schemas.microsoft.com/office/drawing/2014/main" id="{00000000-0008-0000-0800-000017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 name="Text Box 15">
          <a:extLst>
            <a:ext uri="{FF2B5EF4-FFF2-40B4-BE49-F238E27FC236}">
              <a16:creationId xmlns:a16="http://schemas.microsoft.com/office/drawing/2014/main" id="{00000000-0008-0000-0800-000018000000}"/>
            </a:ext>
          </a:extLst>
        </xdr:cNvPr>
        <xdr:cNvSpPr txBox="1">
          <a:spLocks noChangeArrowheads="1"/>
        </xdr:cNvSpPr>
      </xdr:nvSpPr>
      <xdr:spPr bwMode="auto">
        <a:xfrm>
          <a:off x="7391400" y="77247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6" name="Text Box 16">
          <a:extLst>
            <a:ext uri="{FF2B5EF4-FFF2-40B4-BE49-F238E27FC236}">
              <a16:creationId xmlns:a16="http://schemas.microsoft.com/office/drawing/2014/main" id="{00000000-0008-0000-0800-00001A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7" name="Text Box 17">
          <a:extLst>
            <a:ext uri="{FF2B5EF4-FFF2-40B4-BE49-F238E27FC236}">
              <a16:creationId xmlns:a16="http://schemas.microsoft.com/office/drawing/2014/main" id="{00000000-0008-0000-0800-00001B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8" name="Text Box 18">
          <a:extLst>
            <a:ext uri="{FF2B5EF4-FFF2-40B4-BE49-F238E27FC236}">
              <a16:creationId xmlns:a16="http://schemas.microsoft.com/office/drawing/2014/main" id="{00000000-0008-0000-0800-00001C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29" name="Text Box 19">
          <a:extLst>
            <a:ext uri="{FF2B5EF4-FFF2-40B4-BE49-F238E27FC236}">
              <a16:creationId xmlns:a16="http://schemas.microsoft.com/office/drawing/2014/main" id="{00000000-0008-0000-0800-00001D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30" name="Text Box 15">
          <a:extLst>
            <a:ext uri="{FF2B5EF4-FFF2-40B4-BE49-F238E27FC236}">
              <a16:creationId xmlns:a16="http://schemas.microsoft.com/office/drawing/2014/main" id="{00000000-0008-0000-0800-00001E000000}"/>
            </a:ext>
          </a:extLst>
        </xdr:cNvPr>
        <xdr:cNvSpPr txBox="1">
          <a:spLocks noChangeArrowheads="1"/>
        </xdr:cNvSpPr>
      </xdr:nvSpPr>
      <xdr:spPr bwMode="auto">
        <a:xfrm>
          <a:off x="10014857" y="98257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1" name="Text Box 16">
          <a:extLst>
            <a:ext uri="{FF2B5EF4-FFF2-40B4-BE49-F238E27FC236}">
              <a16:creationId xmlns:a16="http://schemas.microsoft.com/office/drawing/2014/main" id="{00000000-0008-0000-0800-00001F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2" name="Text Box 17">
          <a:extLst>
            <a:ext uri="{FF2B5EF4-FFF2-40B4-BE49-F238E27FC236}">
              <a16:creationId xmlns:a16="http://schemas.microsoft.com/office/drawing/2014/main" id="{00000000-0008-0000-0800-000020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3" name="Text Box 18">
          <a:extLst>
            <a:ext uri="{FF2B5EF4-FFF2-40B4-BE49-F238E27FC236}">
              <a16:creationId xmlns:a16="http://schemas.microsoft.com/office/drawing/2014/main" id="{00000000-0008-0000-0800-000021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34" name="Text Box 19">
          <a:extLst>
            <a:ext uri="{FF2B5EF4-FFF2-40B4-BE49-F238E27FC236}">
              <a16:creationId xmlns:a16="http://schemas.microsoft.com/office/drawing/2014/main" id="{00000000-0008-0000-0800-000022000000}"/>
            </a:ext>
          </a:extLst>
        </xdr:cNvPr>
        <xdr:cNvSpPr txBox="1">
          <a:spLocks noChangeArrowheads="1"/>
        </xdr:cNvSpPr>
      </xdr:nvSpPr>
      <xdr:spPr bwMode="auto">
        <a:xfrm>
          <a:off x="7391400" y="442912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 name="Text Box 15">
          <a:extLst>
            <a:ext uri="{FF2B5EF4-FFF2-40B4-BE49-F238E27FC236}">
              <a16:creationId xmlns:a16="http://schemas.microsoft.com/office/drawing/2014/main" id="{00000000-0008-0000-0800-000023000000}"/>
            </a:ext>
          </a:extLst>
        </xdr:cNvPr>
        <xdr:cNvSpPr txBox="1">
          <a:spLocks noChangeArrowheads="1"/>
        </xdr:cNvSpPr>
      </xdr:nvSpPr>
      <xdr:spPr bwMode="auto">
        <a:xfrm>
          <a:off x="7391400" y="49339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1" name="Text Box 16">
          <a:extLst>
            <a:ext uri="{FF2B5EF4-FFF2-40B4-BE49-F238E27FC236}">
              <a16:creationId xmlns:a16="http://schemas.microsoft.com/office/drawing/2014/main" id="{00000000-0008-0000-0800-000029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2" name="Text Box 17">
          <a:extLst>
            <a:ext uri="{FF2B5EF4-FFF2-40B4-BE49-F238E27FC236}">
              <a16:creationId xmlns:a16="http://schemas.microsoft.com/office/drawing/2014/main" id="{00000000-0008-0000-0800-00002A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3" name="Text Box 18">
          <a:extLst>
            <a:ext uri="{FF2B5EF4-FFF2-40B4-BE49-F238E27FC236}">
              <a16:creationId xmlns:a16="http://schemas.microsoft.com/office/drawing/2014/main" id="{00000000-0008-0000-0800-00002B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44" name="Text Box 19">
          <a:extLst>
            <a:ext uri="{FF2B5EF4-FFF2-40B4-BE49-F238E27FC236}">
              <a16:creationId xmlns:a16="http://schemas.microsoft.com/office/drawing/2014/main" id="{00000000-0008-0000-0800-00002C000000}"/>
            </a:ext>
          </a:extLst>
        </xdr:cNvPr>
        <xdr:cNvSpPr txBox="1">
          <a:spLocks noChangeArrowheads="1"/>
        </xdr:cNvSpPr>
      </xdr:nvSpPr>
      <xdr:spPr bwMode="auto">
        <a:xfrm>
          <a:off x="10527434"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442269"/>
    <xdr:sp macro="" textlink="">
      <xdr:nvSpPr>
        <xdr:cNvPr id="45" name="Text Box 15">
          <a:extLst>
            <a:ext uri="{FF2B5EF4-FFF2-40B4-BE49-F238E27FC236}">
              <a16:creationId xmlns:a16="http://schemas.microsoft.com/office/drawing/2014/main" id="{00000000-0008-0000-0800-00002D000000}"/>
            </a:ext>
          </a:extLst>
        </xdr:cNvPr>
        <xdr:cNvSpPr txBox="1">
          <a:spLocks noChangeArrowheads="1"/>
        </xdr:cNvSpPr>
      </xdr:nvSpPr>
      <xdr:spPr bwMode="auto">
        <a:xfrm>
          <a:off x="10527434"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 name="Text Box 15">
          <a:extLst>
            <a:ext uri="{FF2B5EF4-FFF2-40B4-BE49-F238E27FC236}">
              <a16:creationId xmlns:a16="http://schemas.microsoft.com/office/drawing/2014/main" id="{00000000-0008-0000-0800-00002E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 name="Text Box 15">
          <a:extLst>
            <a:ext uri="{FF2B5EF4-FFF2-40B4-BE49-F238E27FC236}">
              <a16:creationId xmlns:a16="http://schemas.microsoft.com/office/drawing/2014/main" id="{00000000-0008-0000-0800-00002F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 name="Text Box 15">
          <a:extLst>
            <a:ext uri="{FF2B5EF4-FFF2-40B4-BE49-F238E27FC236}">
              <a16:creationId xmlns:a16="http://schemas.microsoft.com/office/drawing/2014/main" id="{00000000-0008-0000-0800-000030000000}"/>
            </a:ext>
          </a:extLst>
        </xdr:cNvPr>
        <xdr:cNvSpPr txBox="1">
          <a:spLocks noChangeArrowheads="1"/>
        </xdr:cNvSpPr>
      </xdr:nvSpPr>
      <xdr:spPr bwMode="auto">
        <a:xfrm>
          <a:off x="10527434"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 name="Text Box 15">
          <a:extLst>
            <a:ext uri="{FF2B5EF4-FFF2-40B4-BE49-F238E27FC236}">
              <a16:creationId xmlns:a16="http://schemas.microsoft.com/office/drawing/2014/main" id="{00000000-0008-0000-0800-000031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 name="Text Box 15">
          <a:extLst>
            <a:ext uri="{FF2B5EF4-FFF2-40B4-BE49-F238E27FC236}">
              <a16:creationId xmlns:a16="http://schemas.microsoft.com/office/drawing/2014/main" id="{00000000-0008-0000-0800-000032000000}"/>
            </a:ext>
          </a:extLst>
        </xdr:cNvPr>
        <xdr:cNvSpPr txBox="1">
          <a:spLocks noChangeArrowheads="1"/>
        </xdr:cNvSpPr>
      </xdr:nvSpPr>
      <xdr:spPr bwMode="auto">
        <a:xfrm>
          <a:off x="10527434"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 name="Text Box 15">
          <a:extLst>
            <a:ext uri="{FF2B5EF4-FFF2-40B4-BE49-F238E27FC236}">
              <a16:creationId xmlns:a16="http://schemas.microsoft.com/office/drawing/2014/main" id="{00000000-0008-0000-0800-000033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 name="Text Box 15">
          <a:extLst>
            <a:ext uri="{FF2B5EF4-FFF2-40B4-BE49-F238E27FC236}">
              <a16:creationId xmlns:a16="http://schemas.microsoft.com/office/drawing/2014/main" id="{00000000-0008-0000-0800-000034000000}"/>
            </a:ext>
          </a:extLst>
        </xdr:cNvPr>
        <xdr:cNvSpPr txBox="1">
          <a:spLocks noChangeArrowheads="1"/>
        </xdr:cNvSpPr>
      </xdr:nvSpPr>
      <xdr:spPr bwMode="auto">
        <a:xfrm>
          <a:off x="10527434"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 name="Text Box 15">
          <a:extLst>
            <a:ext uri="{FF2B5EF4-FFF2-40B4-BE49-F238E27FC236}">
              <a16:creationId xmlns:a16="http://schemas.microsoft.com/office/drawing/2014/main" id="{00000000-0008-0000-0800-000035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 name="Text Box 15">
          <a:extLst>
            <a:ext uri="{FF2B5EF4-FFF2-40B4-BE49-F238E27FC236}">
              <a16:creationId xmlns:a16="http://schemas.microsoft.com/office/drawing/2014/main" id="{00000000-0008-0000-0800-000036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 name="Text Box 15">
          <a:extLst>
            <a:ext uri="{FF2B5EF4-FFF2-40B4-BE49-F238E27FC236}">
              <a16:creationId xmlns:a16="http://schemas.microsoft.com/office/drawing/2014/main" id="{00000000-0008-0000-0800-000037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 name="Text Box 15">
          <a:extLst>
            <a:ext uri="{FF2B5EF4-FFF2-40B4-BE49-F238E27FC236}">
              <a16:creationId xmlns:a16="http://schemas.microsoft.com/office/drawing/2014/main" id="{00000000-0008-0000-0800-000038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 name="Text Box 15">
          <a:extLst>
            <a:ext uri="{FF2B5EF4-FFF2-40B4-BE49-F238E27FC236}">
              <a16:creationId xmlns:a16="http://schemas.microsoft.com/office/drawing/2014/main" id="{00000000-0008-0000-0800-000039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 name="Text Box 15">
          <a:extLst>
            <a:ext uri="{FF2B5EF4-FFF2-40B4-BE49-F238E27FC236}">
              <a16:creationId xmlns:a16="http://schemas.microsoft.com/office/drawing/2014/main" id="{00000000-0008-0000-0800-00003A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 name="Text Box 15">
          <a:extLst>
            <a:ext uri="{FF2B5EF4-FFF2-40B4-BE49-F238E27FC236}">
              <a16:creationId xmlns:a16="http://schemas.microsoft.com/office/drawing/2014/main" id="{00000000-0008-0000-0800-00003B000000}"/>
            </a:ext>
          </a:extLst>
        </xdr:cNvPr>
        <xdr:cNvSpPr txBox="1">
          <a:spLocks noChangeArrowheads="1"/>
        </xdr:cNvSpPr>
      </xdr:nvSpPr>
      <xdr:spPr bwMode="auto">
        <a:xfrm>
          <a:off x="10527434"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0" name="Text Box 16">
          <a:extLst>
            <a:ext uri="{FF2B5EF4-FFF2-40B4-BE49-F238E27FC236}">
              <a16:creationId xmlns:a16="http://schemas.microsoft.com/office/drawing/2014/main" id="{00000000-0008-0000-0800-00003C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1" name="Text Box 17">
          <a:extLst>
            <a:ext uri="{FF2B5EF4-FFF2-40B4-BE49-F238E27FC236}">
              <a16:creationId xmlns:a16="http://schemas.microsoft.com/office/drawing/2014/main" id="{00000000-0008-0000-0800-00003D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2" name="Text Box 18">
          <a:extLst>
            <a:ext uri="{FF2B5EF4-FFF2-40B4-BE49-F238E27FC236}">
              <a16:creationId xmlns:a16="http://schemas.microsoft.com/office/drawing/2014/main" id="{00000000-0008-0000-0800-00003E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3" name="Text Box 19">
          <a:extLst>
            <a:ext uri="{FF2B5EF4-FFF2-40B4-BE49-F238E27FC236}">
              <a16:creationId xmlns:a16="http://schemas.microsoft.com/office/drawing/2014/main" id="{00000000-0008-0000-0800-00003F000000}"/>
            </a:ext>
          </a:extLst>
        </xdr:cNvPr>
        <xdr:cNvSpPr txBox="1">
          <a:spLocks noChangeArrowheads="1"/>
        </xdr:cNvSpPr>
      </xdr:nvSpPr>
      <xdr:spPr bwMode="auto">
        <a:xfrm>
          <a:off x="10527434"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 name="Text Box 15">
          <a:extLst>
            <a:ext uri="{FF2B5EF4-FFF2-40B4-BE49-F238E27FC236}">
              <a16:creationId xmlns:a16="http://schemas.microsoft.com/office/drawing/2014/main" id="{00000000-0008-0000-0800-000040000000}"/>
            </a:ext>
          </a:extLst>
        </xdr:cNvPr>
        <xdr:cNvSpPr txBox="1">
          <a:spLocks noChangeArrowheads="1"/>
        </xdr:cNvSpPr>
      </xdr:nvSpPr>
      <xdr:spPr bwMode="auto">
        <a:xfrm>
          <a:off x="10527434"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5" name="Text Box 16">
          <a:extLst>
            <a:ext uri="{FF2B5EF4-FFF2-40B4-BE49-F238E27FC236}">
              <a16:creationId xmlns:a16="http://schemas.microsoft.com/office/drawing/2014/main" id="{00000000-0008-0000-0800-000041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6" name="Text Box 17">
          <a:extLst>
            <a:ext uri="{FF2B5EF4-FFF2-40B4-BE49-F238E27FC236}">
              <a16:creationId xmlns:a16="http://schemas.microsoft.com/office/drawing/2014/main" id="{00000000-0008-0000-0800-000042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7" name="Text Box 18">
          <a:extLst>
            <a:ext uri="{FF2B5EF4-FFF2-40B4-BE49-F238E27FC236}">
              <a16:creationId xmlns:a16="http://schemas.microsoft.com/office/drawing/2014/main" id="{00000000-0008-0000-0800-000043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68" name="Text Box 19">
          <a:extLst>
            <a:ext uri="{FF2B5EF4-FFF2-40B4-BE49-F238E27FC236}">
              <a16:creationId xmlns:a16="http://schemas.microsoft.com/office/drawing/2014/main" id="{00000000-0008-0000-0800-000044000000}"/>
            </a:ext>
          </a:extLst>
        </xdr:cNvPr>
        <xdr:cNvSpPr txBox="1">
          <a:spLocks noChangeArrowheads="1"/>
        </xdr:cNvSpPr>
      </xdr:nvSpPr>
      <xdr:spPr bwMode="auto">
        <a:xfrm>
          <a:off x="10527434"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 name="Text Box 15">
          <a:extLst>
            <a:ext uri="{FF2B5EF4-FFF2-40B4-BE49-F238E27FC236}">
              <a16:creationId xmlns:a16="http://schemas.microsoft.com/office/drawing/2014/main" id="{00000000-0008-0000-0800-000045000000}"/>
            </a:ext>
          </a:extLst>
        </xdr:cNvPr>
        <xdr:cNvSpPr txBox="1">
          <a:spLocks noChangeArrowheads="1"/>
        </xdr:cNvSpPr>
      </xdr:nvSpPr>
      <xdr:spPr bwMode="auto">
        <a:xfrm>
          <a:off x="10527434"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0" name="Text Box 16">
          <a:extLst>
            <a:ext uri="{FF2B5EF4-FFF2-40B4-BE49-F238E27FC236}">
              <a16:creationId xmlns:a16="http://schemas.microsoft.com/office/drawing/2014/main" id="{00000000-0008-0000-0800-000046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1" name="Text Box 17">
          <a:extLst>
            <a:ext uri="{FF2B5EF4-FFF2-40B4-BE49-F238E27FC236}">
              <a16:creationId xmlns:a16="http://schemas.microsoft.com/office/drawing/2014/main" id="{00000000-0008-0000-0800-000047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2" name="Text Box 18">
          <a:extLst>
            <a:ext uri="{FF2B5EF4-FFF2-40B4-BE49-F238E27FC236}">
              <a16:creationId xmlns:a16="http://schemas.microsoft.com/office/drawing/2014/main" id="{00000000-0008-0000-0800-000048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xdr:row>
      <xdr:rowOff>0</xdr:rowOff>
    </xdr:from>
    <xdr:ext cx="95250" cy="171450"/>
    <xdr:sp macro="" textlink="">
      <xdr:nvSpPr>
        <xdr:cNvPr id="73" name="Text Box 19">
          <a:extLst>
            <a:ext uri="{FF2B5EF4-FFF2-40B4-BE49-F238E27FC236}">
              <a16:creationId xmlns:a16="http://schemas.microsoft.com/office/drawing/2014/main" id="{00000000-0008-0000-0800-000049000000}"/>
            </a:ext>
          </a:extLst>
        </xdr:cNvPr>
        <xdr:cNvSpPr txBox="1">
          <a:spLocks noChangeArrowheads="1"/>
        </xdr:cNvSpPr>
      </xdr:nvSpPr>
      <xdr:spPr bwMode="auto">
        <a:xfrm>
          <a:off x="9374909" y="5449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10</xdr:row>
      <xdr:rowOff>504825</xdr:rowOff>
    </xdr:from>
    <xdr:ext cx="95250" cy="442269"/>
    <xdr:sp macro="" textlink="">
      <xdr:nvSpPr>
        <xdr:cNvPr id="74" name="Text Box 15">
          <a:extLst>
            <a:ext uri="{FF2B5EF4-FFF2-40B4-BE49-F238E27FC236}">
              <a16:creationId xmlns:a16="http://schemas.microsoft.com/office/drawing/2014/main" id="{00000000-0008-0000-0800-00004A000000}"/>
            </a:ext>
          </a:extLst>
        </xdr:cNvPr>
        <xdr:cNvSpPr txBox="1">
          <a:spLocks noChangeArrowheads="1"/>
        </xdr:cNvSpPr>
      </xdr:nvSpPr>
      <xdr:spPr bwMode="auto">
        <a:xfrm>
          <a:off x="9374909" y="595428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5" name="Text Box 15">
          <a:extLst>
            <a:ext uri="{FF2B5EF4-FFF2-40B4-BE49-F238E27FC236}">
              <a16:creationId xmlns:a16="http://schemas.microsoft.com/office/drawing/2014/main" id="{00000000-0008-0000-0800-00004B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6" name="Text Box 15">
          <a:extLst>
            <a:ext uri="{FF2B5EF4-FFF2-40B4-BE49-F238E27FC236}">
              <a16:creationId xmlns:a16="http://schemas.microsoft.com/office/drawing/2014/main" id="{00000000-0008-0000-0800-00004C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7" name="Text Box 15">
          <a:extLst>
            <a:ext uri="{FF2B5EF4-FFF2-40B4-BE49-F238E27FC236}">
              <a16:creationId xmlns:a16="http://schemas.microsoft.com/office/drawing/2014/main" id="{00000000-0008-0000-0800-00004D000000}"/>
            </a:ext>
          </a:extLst>
        </xdr:cNvPr>
        <xdr:cNvSpPr txBox="1">
          <a:spLocks noChangeArrowheads="1"/>
        </xdr:cNvSpPr>
      </xdr:nvSpPr>
      <xdr:spPr bwMode="auto">
        <a:xfrm>
          <a:off x="9374909" y="88752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8" name="Text Box 15">
          <a:extLst>
            <a:ext uri="{FF2B5EF4-FFF2-40B4-BE49-F238E27FC236}">
              <a16:creationId xmlns:a16="http://schemas.microsoft.com/office/drawing/2014/main" id="{00000000-0008-0000-0800-00004E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79" name="Text Box 15">
          <a:extLst>
            <a:ext uri="{FF2B5EF4-FFF2-40B4-BE49-F238E27FC236}">
              <a16:creationId xmlns:a16="http://schemas.microsoft.com/office/drawing/2014/main" id="{00000000-0008-0000-0800-00004F000000}"/>
            </a:ext>
          </a:extLst>
        </xdr:cNvPr>
        <xdr:cNvSpPr txBox="1">
          <a:spLocks noChangeArrowheads="1"/>
        </xdr:cNvSpPr>
      </xdr:nvSpPr>
      <xdr:spPr bwMode="auto">
        <a:xfrm>
          <a:off x="9374909" y="1029537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0" name="Text Box 15">
          <a:extLst>
            <a:ext uri="{FF2B5EF4-FFF2-40B4-BE49-F238E27FC236}">
              <a16:creationId xmlns:a16="http://schemas.microsoft.com/office/drawing/2014/main" id="{00000000-0008-0000-0800-000050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1" name="Text Box 15">
          <a:extLst>
            <a:ext uri="{FF2B5EF4-FFF2-40B4-BE49-F238E27FC236}">
              <a16:creationId xmlns:a16="http://schemas.microsoft.com/office/drawing/2014/main" id="{00000000-0008-0000-0800-000051000000}"/>
            </a:ext>
          </a:extLst>
        </xdr:cNvPr>
        <xdr:cNvSpPr txBox="1">
          <a:spLocks noChangeArrowheads="1"/>
        </xdr:cNvSpPr>
      </xdr:nvSpPr>
      <xdr:spPr bwMode="auto">
        <a:xfrm>
          <a:off x="9374909" y="1106891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2" name="Text Box 15">
          <a:extLst>
            <a:ext uri="{FF2B5EF4-FFF2-40B4-BE49-F238E27FC236}">
              <a16:creationId xmlns:a16="http://schemas.microsoft.com/office/drawing/2014/main" id="{00000000-0008-0000-0800-000052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3" name="Text Box 15">
          <a:extLst>
            <a:ext uri="{FF2B5EF4-FFF2-40B4-BE49-F238E27FC236}">
              <a16:creationId xmlns:a16="http://schemas.microsoft.com/office/drawing/2014/main" id="{00000000-0008-0000-0800-000053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4" name="Text Box 15">
          <a:extLst>
            <a:ext uri="{FF2B5EF4-FFF2-40B4-BE49-F238E27FC236}">
              <a16:creationId xmlns:a16="http://schemas.microsoft.com/office/drawing/2014/main" id="{00000000-0008-0000-0800-000054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5" name="Text Box 15">
          <a:extLst>
            <a:ext uri="{FF2B5EF4-FFF2-40B4-BE49-F238E27FC236}">
              <a16:creationId xmlns:a16="http://schemas.microsoft.com/office/drawing/2014/main" id="{00000000-0008-0000-0800-000055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6" name="Text Box 15">
          <a:extLst>
            <a:ext uri="{FF2B5EF4-FFF2-40B4-BE49-F238E27FC236}">
              <a16:creationId xmlns:a16="http://schemas.microsoft.com/office/drawing/2014/main" id="{00000000-0008-0000-0800-000056000000}"/>
            </a:ext>
          </a:extLst>
        </xdr:cNvPr>
        <xdr:cNvSpPr txBox="1">
          <a:spLocks noChangeArrowheads="1"/>
        </xdr:cNvSpPr>
      </xdr:nvSpPr>
      <xdr:spPr bwMode="auto">
        <a:xfrm>
          <a:off x="9374909" y="1178790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7" name="Text Box 15">
          <a:extLst>
            <a:ext uri="{FF2B5EF4-FFF2-40B4-BE49-F238E27FC236}">
              <a16:creationId xmlns:a16="http://schemas.microsoft.com/office/drawing/2014/main" id="{00000000-0008-0000-0800-000057000000}"/>
            </a:ext>
          </a:extLst>
        </xdr:cNvPr>
        <xdr:cNvSpPr txBox="1">
          <a:spLocks noChangeArrowheads="1"/>
        </xdr:cNvSpPr>
      </xdr:nvSpPr>
      <xdr:spPr bwMode="auto">
        <a:xfrm>
          <a:off x="50072637" y="12746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88" name="Text Box 15">
          <a:extLst>
            <a:ext uri="{FF2B5EF4-FFF2-40B4-BE49-F238E27FC236}">
              <a16:creationId xmlns:a16="http://schemas.microsoft.com/office/drawing/2014/main" id="{00000000-0008-0000-0800-000058000000}"/>
            </a:ext>
          </a:extLst>
        </xdr:cNvPr>
        <xdr:cNvSpPr txBox="1">
          <a:spLocks noChangeArrowheads="1"/>
        </xdr:cNvSpPr>
      </xdr:nvSpPr>
      <xdr:spPr bwMode="auto">
        <a:xfrm>
          <a:off x="49942750" y="132238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89" name="Text Box 16">
          <a:extLst>
            <a:ext uri="{FF2B5EF4-FFF2-40B4-BE49-F238E27FC236}">
              <a16:creationId xmlns:a16="http://schemas.microsoft.com/office/drawing/2014/main" id="{00000000-0008-0000-0800-000059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0" name="Text Box 17">
          <a:extLst>
            <a:ext uri="{FF2B5EF4-FFF2-40B4-BE49-F238E27FC236}">
              <a16:creationId xmlns:a16="http://schemas.microsoft.com/office/drawing/2014/main" id="{00000000-0008-0000-0800-00005A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1" name="Text Box 18">
          <a:extLst>
            <a:ext uri="{FF2B5EF4-FFF2-40B4-BE49-F238E27FC236}">
              <a16:creationId xmlns:a16="http://schemas.microsoft.com/office/drawing/2014/main" id="{00000000-0008-0000-0800-00005B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2" name="Text Box 19">
          <a:extLst>
            <a:ext uri="{FF2B5EF4-FFF2-40B4-BE49-F238E27FC236}">
              <a16:creationId xmlns:a16="http://schemas.microsoft.com/office/drawing/2014/main" id="{00000000-0008-0000-0800-00005C000000}"/>
            </a:ext>
          </a:extLst>
        </xdr:cNvPr>
        <xdr:cNvSpPr txBox="1">
          <a:spLocks noChangeArrowheads="1"/>
        </xdr:cNvSpPr>
      </xdr:nvSpPr>
      <xdr:spPr bwMode="auto">
        <a:xfrm>
          <a:off x="9374909" y="62230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3" name="Text Box 15">
          <a:extLst>
            <a:ext uri="{FF2B5EF4-FFF2-40B4-BE49-F238E27FC236}">
              <a16:creationId xmlns:a16="http://schemas.microsoft.com/office/drawing/2014/main" id="{00000000-0008-0000-0800-00005D000000}"/>
            </a:ext>
          </a:extLst>
        </xdr:cNvPr>
        <xdr:cNvSpPr txBox="1">
          <a:spLocks noChangeArrowheads="1"/>
        </xdr:cNvSpPr>
      </xdr:nvSpPr>
      <xdr:spPr bwMode="auto">
        <a:xfrm>
          <a:off x="9374909" y="6727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4" name="Text Box 16">
          <a:extLst>
            <a:ext uri="{FF2B5EF4-FFF2-40B4-BE49-F238E27FC236}">
              <a16:creationId xmlns:a16="http://schemas.microsoft.com/office/drawing/2014/main" id="{00000000-0008-0000-0800-00005E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5" name="Text Box 17">
          <a:extLst>
            <a:ext uri="{FF2B5EF4-FFF2-40B4-BE49-F238E27FC236}">
              <a16:creationId xmlns:a16="http://schemas.microsoft.com/office/drawing/2014/main" id="{00000000-0008-0000-0800-00005F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6" name="Text Box 18">
          <a:extLst>
            <a:ext uri="{FF2B5EF4-FFF2-40B4-BE49-F238E27FC236}">
              <a16:creationId xmlns:a16="http://schemas.microsoft.com/office/drawing/2014/main" id="{00000000-0008-0000-0800-000060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97" name="Text Box 19">
          <a:extLst>
            <a:ext uri="{FF2B5EF4-FFF2-40B4-BE49-F238E27FC236}">
              <a16:creationId xmlns:a16="http://schemas.microsoft.com/office/drawing/2014/main" id="{00000000-0008-0000-0800-000061000000}"/>
            </a:ext>
          </a:extLst>
        </xdr:cNvPr>
        <xdr:cNvSpPr txBox="1">
          <a:spLocks noChangeArrowheads="1"/>
        </xdr:cNvSpPr>
      </xdr:nvSpPr>
      <xdr:spPr bwMode="auto">
        <a:xfrm>
          <a:off x="9374909" y="7296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98" name="Text Box 15">
          <a:extLst>
            <a:ext uri="{FF2B5EF4-FFF2-40B4-BE49-F238E27FC236}">
              <a16:creationId xmlns:a16="http://schemas.microsoft.com/office/drawing/2014/main" id="{00000000-0008-0000-0800-000062000000}"/>
            </a:ext>
          </a:extLst>
        </xdr:cNvPr>
        <xdr:cNvSpPr txBox="1">
          <a:spLocks noChangeArrowheads="1"/>
        </xdr:cNvSpPr>
      </xdr:nvSpPr>
      <xdr:spPr bwMode="auto">
        <a:xfrm>
          <a:off x="9374909" y="7801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99" name="Text Box 15">
          <a:extLst>
            <a:ext uri="{FF2B5EF4-FFF2-40B4-BE49-F238E27FC236}">
              <a16:creationId xmlns:a16="http://schemas.microsoft.com/office/drawing/2014/main" id="{00000000-0008-0000-0800-000063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0" name="Text Box 15">
          <a:extLst>
            <a:ext uri="{FF2B5EF4-FFF2-40B4-BE49-F238E27FC236}">
              <a16:creationId xmlns:a16="http://schemas.microsoft.com/office/drawing/2014/main" id="{00000000-0008-0000-0800-000064000000}"/>
            </a:ext>
          </a:extLst>
        </xdr:cNvPr>
        <xdr:cNvSpPr txBox="1">
          <a:spLocks noChangeArrowheads="1"/>
        </xdr:cNvSpPr>
      </xdr:nvSpPr>
      <xdr:spPr bwMode="auto">
        <a:xfrm>
          <a:off x="9374909"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1" name="Text Box 15">
          <a:extLst>
            <a:ext uri="{FF2B5EF4-FFF2-40B4-BE49-F238E27FC236}">
              <a16:creationId xmlns:a16="http://schemas.microsoft.com/office/drawing/2014/main" id="{00000000-0008-0000-0800-000065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02" name="Text Box 15">
          <a:extLst>
            <a:ext uri="{FF2B5EF4-FFF2-40B4-BE49-F238E27FC236}">
              <a16:creationId xmlns:a16="http://schemas.microsoft.com/office/drawing/2014/main" id="{00000000-0008-0000-0800-000066000000}"/>
            </a:ext>
          </a:extLst>
        </xdr:cNvPr>
        <xdr:cNvSpPr txBox="1">
          <a:spLocks noChangeArrowheads="1"/>
        </xdr:cNvSpPr>
      </xdr:nvSpPr>
      <xdr:spPr bwMode="auto">
        <a:xfrm>
          <a:off x="12790343"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3" name="Text Box 15">
          <a:extLst>
            <a:ext uri="{FF2B5EF4-FFF2-40B4-BE49-F238E27FC236}">
              <a16:creationId xmlns:a16="http://schemas.microsoft.com/office/drawing/2014/main" id="{00000000-0008-0000-0800-000067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04" name="Text Box 15">
          <a:extLst>
            <a:ext uri="{FF2B5EF4-FFF2-40B4-BE49-F238E27FC236}">
              <a16:creationId xmlns:a16="http://schemas.microsoft.com/office/drawing/2014/main" id="{00000000-0008-0000-0800-000068000000}"/>
            </a:ext>
          </a:extLst>
        </xdr:cNvPr>
        <xdr:cNvSpPr txBox="1">
          <a:spLocks noChangeArrowheads="1"/>
        </xdr:cNvSpPr>
      </xdr:nvSpPr>
      <xdr:spPr bwMode="auto">
        <a:xfrm>
          <a:off x="50084182" y="1164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5" name="Text Box 15">
          <a:extLst>
            <a:ext uri="{FF2B5EF4-FFF2-40B4-BE49-F238E27FC236}">
              <a16:creationId xmlns:a16="http://schemas.microsoft.com/office/drawing/2014/main" id="{00000000-0008-0000-0800-00006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6" name="Text Box 15">
          <a:extLst>
            <a:ext uri="{FF2B5EF4-FFF2-40B4-BE49-F238E27FC236}">
              <a16:creationId xmlns:a16="http://schemas.microsoft.com/office/drawing/2014/main" id="{00000000-0008-0000-0800-00006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7" name="Text Box 15">
          <a:extLst>
            <a:ext uri="{FF2B5EF4-FFF2-40B4-BE49-F238E27FC236}">
              <a16:creationId xmlns:a16="http://schemas.microsoft.com/office/drawing/2014/main" id="{00000000-0008-0000-0800-00006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8" name="Text Box 15">
          <a:extLst>
            <a:ext uri="{FF2B5EF4-FFF2-40B4-BE49-F238E27FC236}">
              <a16:creationId xmlns:a16="http://schemas.microsoft.com/office/drawing/2014/main" id="{00000000-0008-0000-0800-00006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09" name="Text Box 15">
          <a:extLst>
            <a:ext uri="{FF2B5EF4-FFF2-40B4-BE49-F238E27FC236}">
              <a16:creationId xmlns:a16="http://schemas.microsoft.com/office/drawing/2014/main" id="{00000000-0008-0000-0800-00006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0" name="Text Box 15">
          <a:extLst>
            <a:ext uri="{FF2B5EF4-FFF2-40B4-BE49-F238E27FC236}">
              <a16:creationId xmlns:a16="http://schemas.microsoft.com/office/drawing/2014/main" id="{00000000-0008-0000-0800-00006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1" name="Text Box 15">
          <a:extLst>
            <a:ext uri="{FF2B5EF4-FFF2-40B4-BE49-F238E27FC236}">
              <a16:creationId xmlns:a16="http://schemas.microsoft.com/office/drawing/2014/main" id="{00000000-0008-0000-0800-00006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2" name="Text Box 15">
          <a:extLst>
            <a:ext uri="{FF2B5EF4-FFF2-40B4-BE49-F238E27FC236}">
              <a16:creationId xmlns:a16="http://schemas.microsoft.com/office/drawing/2014/main" id="{00000000-0008-0000-0800-00007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3" name="Text Box 15">
          <a:extLst>
            <a:ext uri="{FF2B5EF4-FFF2-40B4-BE49-F238E27FC236}">
              <a16:creationId xmlns:a16="http://schemas.microsoft.com/office/drawing/2014/main" id="{00000000-0008-0000-0800-00007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4" name="Text Box 15">
          <a:extLst>
            <a:ext uri="{FF2B5EF4-FFF2-40B4-BE49-F238E27FC236}">
              <a16:creationId xmlns:a16="http://schemas.microsoft.com/office/drawing/2014/main" id="{00000000-0008-0000-0800-00007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5" name="Text Box 15">
          <a:extLst>
            <a:ext uri="{FF2B5EF4-FFF2-40B4-BE49-F238E27FC236}">
              <a16:creationId xmlns:a16="http://schemas.microsoft.com/office/drawing/2014/main" id="{00000000-0008-0000-0800-00007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6" name="Text Box 15">
          <a:extLst>
            <a:ext uri="{FF2B5EF4-FFF2-40B4-BE49-F238E27FC236}">
              <a16:creationId xmlns:a16="http://schemas.microsoft.com/office/drawing/2014/main" id="{00000000-0008-0000-0800-00007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7" name="Text Box 15">
          <a:extLst>
            <a:ext uri="{FF2B5EF4-FFF2-40B4-BE49-F238E27FC236}">
              <a16:creationId xmlns:a16="http://schemas.microsoft.com/office/drawing/2014/main" id="{00000000-0008-0000-0800-00007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18" name="Text Box 15">
          <a:extLst>
            <a:ext uri="{FF2B5EF4-FFF2-40B4-BE49-F238E27FC236}">
              <a16:creationId xmlns:a16="http://schemas.microsoft.com/office/drawing/2014/main" id="{00000000-0008-0000-0800-00007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19" name="Text Box 15">
          <a:extLst>
            <a:ext uri="{FF2B5EF4-FFF2-40B4-BE49-F238E27FC236}">
              <a16:creationId xmlns:a16="http://schemas.microsoft.com/office/drawing/2014/main" id="{00000000-0008-0000-0800-000077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0" name="Text Box 15">
          <a:extLst>
            <a:ext uri="{FF2B5EF4-FFF2-40B4-BE49-F238E27FC236}">
              <a16:creationId xmlns:a16="http://schemas.microsoft.com/office/drawing/2014/main" id="{00000000-0008-0000-0800-000078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 name="Text Box 15">
          <a:extLst>
            <a:ext uri="{FF2B5EF4-FFF2-40B4-BE49-F238E27FC236}">
              <a16:creationId xmlns:a16="http://schemas.microsoft.com/office/drawing/2014/main" id="{00000000-0008-0000-0800-000079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2" name="Text Box 15">
          <a:extLst>
            <a:ext uri="{FF2B5EF4-FFF2-40B4-BE49-F238E27FC236}">
              <a16:creationId xmlns:a16="http://schemas.microsoft.com/office/drawing/2014/main" id="{00000000-0008-0000-0800-00007A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 name="Text Box 15">
          <a:extLst>
            <a:ext uri="{FF2B5EF4-FFF2-40B4-BE49-F238E27FC236}">
              <a16:creationId xmlns:a16="http://schemas.microsoft.com/office/drawing/2014/main" id="{00000000-0008-0000-0800-00007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 name="Text Box 15">
          <a:extLst>
            <a:ext uri="{FF2B5EF4-FFF2-40B4-BE49-F238E27FC236}">
              <a16:creationId xmlns:a16="http://schemas.microsoft.com/office/drawing/2014/main" id="{00000000-0008-0000-0800-00007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 name="Text Box 15">
          <a:extLst>
            <a:ext uri="{FF2B5EF4-FFF2-40B4-BE49-F238E27FC236}">
              <a16:creationId xmlns:a16="http://schemas.microsoft.com/office/drawing/2014/main" id="{00000000-0008-0000-0800-00007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6" name="Text Box 15">
          <a:extLst>
            <a:ext uri="{FF2B5EF4-FFF2-40B4-BE49-F238E27FC236}">
              <a16:creationId xmlns:a16="http://schemas.microsoft.com/office/drawing/2014/main" id="{00000000-0008-0000-0800-00007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7" name="Text Box 15">
          <a:extLst>
            <a:ext uri="{FF2B5EF4-FFF2-40B4-BE49-F238E27FC236}">
              <a16:creationId xmlns:a16="http://schemas.microsoft.com/office/drawing/2014/main" id="{00000000-0008-0000-0800-00007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8" name="Text Box 15">
          <a:extLst>
            <a:ext uri="{FF2B5EF4-FFF2-40B4-BE49-F238E27FC236}">
              <a16:creationId xmlns:a16="http://schemas.microsoft.com/office/drawing/2014/main" id="{00000000-0008-0000-0800-00008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9" name="Text Box 15">
          <a:extLst>
            <a:ext uri="{FF2B5EF4-FFF2-40B4-BE49-F238E27FC236}">
              <a16:creationId xmlns:a16="http://schemas.microsoft.com/office/drawing/2014/main" id="{00000000-0008-0000-0800-00008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0" name="Text Box 15">
          <a:extLst>
            <a:ext uri="{FF2B5EF4-FFF2-40B4-BE49-F238E27FC236}">
              <a16:creationId xmlns:a16="http://schemas.microsoft.com/office/drawing/2014/main" id="{00000000-0008-0000-0800-00008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 name="Text Box 15">
          <a:extLst>
            <a:ext uri="{FF2B5EF4-FFF2-40B4-BE49-F238E27FC236}">
              <a16:creationId xmlns:a16="http://schemas.microsoft.com/office/drawing/2014/main" id="{00000000-0008-0000-0800-00008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2" name="Text Box 15">
          <a:extLst>
            <a:ext uri="{FF2B5EF4-FFF2-40B4-BE49-F238E27FC236}">
              <a16:creationId xmlns:a16="http://schemas.microsoft.com/office/drawing/2014/main" id="{00000000-0008-0000-0800-00008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3" name="Text Box 15">
          <a:extLst>
            <a:ext uri="{FF2B5EF4-FFF2-40B4-BE49-F238E27FC236}">
              <a16:creationId xmlns:a16="http://schemas.microsoft.com/office/drawing/2014/main" id="{00000000-0008-0000-0800-00008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 name="Text Box 15">
          <a:extLst>
            <a:ext uri="{FF2B5EF4-FFF2-40B4-BE49-F238E27FC236}">
              <a16:creationId xmlns:a16="http://schemas.microsoft.com/office/drawing/2014/main" id="{00000000-0008-0000-0800-00008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5" name="Text Box 15">
          <a:extLst>
            <a:ext uri="{FF2B5EF4-FFF2-40B4-BE49-F238E27FC236}">
              <a16:creationId xmlns:a16="http://schemas.microsoft.com/office/drawing/2014/main" id="{00000000-0008-0000-0800-00008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6" name="Text Box 15">
          <a:extLst>
            <a:ext uri="{FF2B5EF4-FFF2-40B4-BE49-F238E27FC236}">
              <a16:creationId xmlns:a16="http://schemas.microsoft.com/office/drawing/2014/main" id="{00000000-0008-0000-0800-00008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7" name="Text Box 15">
          <a:extLst>
            <a:ext uri="{FF2B5EF4-FFF2-40B4-BE49-F238E27FC236}">
              <a16:creationId xmlns:a16="http://schemas.microsoft.com/office/drawing/2014/main" id="{00000000-0008-0000-0800-000089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8" name="Text Box 15">
          <a:extLst>
            <a:ext uri="{FF2B5EF4-FFF2-40B4-BE49-F238E27FC236}">
              <a16:creationId xmlns:a16="http://schemas.microsoft.com/office/drawing/2014/main" id="{00000000-0008-0000-0800-00008A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9" name="Text Box 15">
          <a:extLst>
            <a:ext uri="{FF2B5EF4-FFF2-40B4-BE49-F238E27FC236}">
              <a16:creationId xmlns:a16="http://schemas.microsoft.com/office/drawing/2014/main" id="{00000000-0008-0000-0800-00008B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0" name="Text Box 15">
          <a:extLst>
            <a:ext uri="{FF2B5EF4-FFF2-40B4-BE49-F238E27FC236}">
              <a16:creationId xmlns:a16="http://schemas.microsoft.com/office/drawing/2014/main" id="{00000000-0008-0000-0800-00008C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1" name="Text Box 15">
          <a:extLst>
            <a:ext uri="{FF2B5EF4-FFF2-40B4-BE49-F238E27FC236}">
              <a16:creationId xmlns:a16="http://schemas.microsoft.com/office/drawing/2014/main" id="{00000000-0008-0000-0800-00008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2" name="Text Box 15">
          <a:extLst>
            <a:ext uri="{FF2B5EF4-FFF2-40B4-BE49-F238E27FC236}">
              <a16:creationId xmlns:a16="http://schemas.microsoft.com/office/drawing/2014/main" id="{00000000-0008-0000-0800-00008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3" name="Text Box 15">
          <a:extLst>
            <a:ext uri="{FF2B5EF4-FFF2-40B4-BE49-F238E27FC236}">
              <a16:creationId xmlns:a16="http://schemas.microsoft.com/office/drawing/2014/main" id="{00000000-0008-0000-0800-00008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4" name="Text Box 15">
          <a:extLst>
            <a:ext uri="{FF2B5EF4-FFF2-40B4-BE49-F238E27FC236}">
              <a16:creationId xmlns:a16="http://schemas.microsoft.com/office/drawing/2014/main" id="{00000000-0008-0000-0800-00009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5" name="Text Box 15">
          <a:extLst>
            <a:ext uri="{FF2B5EF4-FFF2-40B4-BE49-F238E27FC236}">
              <a16:creationId xmlns:a16="http://schemas.microsoft.com/office/drawing/2014/main" id="{00000000-0008-0000-0800-00009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6" name="Text Box 15">
          <a:extLst>
            <a:ext uri="{FF2B5EF4-FFF2-40B4-BE49-F238E27FC236}">
              <a16:creationId xmlns:a16="http://schemas.microsoft.com/office/drawing/2014/main" id="{00000000-0008-0000-0800-00009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47" name="Text Box 15">
          <a:extLst>
            <a:ext uri="{FF2B5EF4-FFF2-40B4-BE49-F238E27FC236}">
              <a16:creationId xmlns:a16="http://schemas.microsoft.com/office/drawing/2014/main" id="{00000000-0008-0000-0800-00009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8" name="Text Box 15">
          <a:extLst>
            <a:ext uri="{FF2B5EF4-FFF2-40B4-BE49-F238E27FC236}">
              <a16:creationId xmlns:a16="http://schemas.microsoft.com/office/drawing/2014/main" id="{00000000-0008-0000-0800-00009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49" name="Text Box 15">
          <a:extLst>
            <a:ext uri="{FF2B5EF4-FFF2-40B4-BE49-F238E27FC236}">
              <a16:creationId xmlns:a16="http://schemas.microsoft.com/office/drawing/2014/main" id="{00000000-0008-0000-0800-000095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0" name="Text Box 15">
          <a:extLst>
            <a:ext uri="{FF2B5EF4-FFF2-40B4-BE49-F238E27FC236}">
              <a16:creationId xmlns:a16="http://schemas.microsoft.com/office/drawing/2014/main" id="{00000000-0008-0000-0800-00009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1" name="Text Box 15">
          <a:extLst>
            <a:ext uri="{FF2B5EF4-FFF2-40B4-BE49-F238E27FC236}">
              <a16:creationId xmlns:a16="http://schemas.microsoft.com/office/drawing/2014/main" id="{00000000-0008-0000-0800-00009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2" name="Text Box 15">
          <a:extLst>
            <a:ext uri="{FF2B5EF4-FFF2-40B4-BE49-F238E27FC236}">
              <a16:creationId xmlns:a16="http://schemas.microsoft.com/office/drawing/2014/main" id="{00000000-0008-0000-0800-00009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3" name="Text Box 15">
          <a:extLst>
            <a:ext uri="{FF2B5EF4-FFF2-40B4-BE49-F238E27FC236}">
              <a16:creationId xmlns:a16="http://schemas.microsoft.com/office/drawing/2014/main" id="{00000000-0008-0000-0800-00009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4" name="Text Box 15">
          <a:extLst>
            <a:ext uri="{FF2B5EF4-FFF2-40B4-BE49-F238E27FC236}">
              <a16:creationId xmlns:a16="http://schemas.microsoft.com/office/drawing/2014/main" id="{00000000-0008-0000-0800-00009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5" name="Text Box 15">
          <a:extLst>
            <a:ext uri="{FF2B5EF4-FFF2-40B4-BE49-F238E27FC236}">
              <a16:creationId xmlns:a16="http://schemas.microsoft.com/office/drawing/2014/main" id="{00000000-0008-0000-0800-00009B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6" name="Text Box 15">
          <a:extLst>
            <a:ext uri="{FF2B5EF4-FFF2-40B4-BE49-F238E27FC236}">
              <a16:creationId xmlns:a16="http://schemas.microsoft.com/office/drawing/2014/main" id="{00000000-0008-0000-0800-00009C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7" name="Text Box 15">
          <a:extLst>
            <a:ext uri="{FF2B5EF4-FFF2-40B4-BE49-F238E27FC236}">
              <a16:creationId xmlns:a16="http://schemas.microsoft.com/office/drawing/2014/main" id="{00000000-0008-0000-0800-00009D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58" name="Text Box 15">
          <a:extLst>
            <a:ext uri="{FF2B5EF4-FFF2-40B4-BE49-F238E27FC236}">
              <a16:creationId xmlns:a16="http://schemas.microsoft.com/office/drawing/2014/main" id="{00000000-0008-0000-0800-00009E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59" name="Text Box 15">
          <a:extLst>
            <a:ext uri="{FF2B5EF4-FFF2-40B4-BE49-F238E27FC236}">
              <a16:creationId xmlns:a16="http://schemas.microsoft.com/office/drawing/2014/main" id="{00000000-0008-0000-0800-00009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0" name="Text Box 15">
          <a:extLst>
            <a:ext uri="{FF2B5EF4-FFF2-40B4-BE49-F238E27FC236}">
              <a16:creationId xmlns:a16="http://schemas.microsoft.com/office/drawing/2014/main" id="{00000000-0008-0000-0800-0000A0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1" name="Text Box 15">
          <a:extLst>
            <a:ext uri="{FF2B5EF4-FFF2-40B4-BE49-F238E27FC236}">
              <a16:creationId xmlns:a16="http://schemas.microsoft.com/office/drawing/2014/main" id="{00000000-0008-0000-0800-0000A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2" name="Text Box 15">
          <a:extLst>
            <a:ext uri="{FF2B5EF4-FFF2-40B4-BE49-F238E27FC236}">
              <a16:creationId xmlns:a16="http://schemas.microsoft.com/office/drawing/2014/main" id="{00000000-0008-0000-0800-0000A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3" name="Text Box 15">
          <a:extLst>
            <a:ext uri="{FF2B5EF4-FFF2-40B4-BE49-F238E27FC236}">
              <a16:creationId xmlns:a16="http://schemas.microsoft.com/office/drawing/2014/main" id="{00000000-0008-0000-0800-0000A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4" name="Text Box 15">
          <a:extLst>
            <a:ext uri="{FF2B5EF4-FFF2-40B4-BE49-F238E27FC236}">
              <a16:creationId xmlns:a16="http://schemas.microsoft.com/office/drawing/2014/main" id="{00000000-0008-0000-0800-0000A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65" name="Text Box 15">
          <a:extLst>
            <a:ext uri="{FF2B5EF4-FFF2-40B4-BE49-F238E27FC236}">
              <a16:creationId xmlns:a16="http://schemas.microsoft.com/office/drawing/2014/main" id="{00000000-0008-0000-0800-0000A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6" name="Text Box 15">
          <a:extLst>
            <a:ext uri="{FF2B5EF4-FFF2-40B4-BE49-F238E27FC236}">
              <a16:creationId xmlns:a16="http://schemas.microsoft.com/office/drawing/2014/main" id="{00000000-0008-0000-0800-0000A6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7" name="Text Box 15">
          <a:extLst>
            <a:ext uri="{FF2B5EF4-FFF2-40B4-BE49-F238E27FC236}">
              <a16:creationId xmlns:a16="http://schemas.microsoft.com/office/drawing/2014/main" id="{00000000-0008-0000-0800-0000A7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8" name="Text Box 15">
          <a:extLst>
            <a:ext uri="{FF2B5EF4-FFF2-40B4-BE49-F238E27FC236}">
              <a16:creationId xmlns:a16="http://schemas.microsoft.com/office/drawing/2014/main" id="{00000000-0008-0000-0800-0000A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69" name="Text Box 15">
          <a:extLst>
            <a:ext uri="{FF2B5EF4-FFF2-40B4-BE49-F238E27FC236}">
              <a16:creationId xmlns:a16="http://schemas.microsoft.com/office/drawing/2014/main" id="{00000000-0008-0000-0800-0000A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0" name="Text Box 15">
          <a:extLst>
            <a:ext uri="{FF2B5EF4-FFF2-40B4-BE49-F238E27FC236}">
              <a16:creationId xmlns:a16="http://schemas.microsoft.com/office/drawing/2014/main" id="{00000000-0008-0000-0800-0000A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1" name="Text Box 15">
          <a:extLst>
            <a:ext uri="{FF2B5EF4-FFF2-40B4-BE49-F238E27FC236}">
              <a16:creationId xmlns:a16="http://schemas.microsoft.com/office/drawing/2014/main" id="{00000000-0008-0000-0800-0000A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2" name="Text Box 15">
          <a:extLst>
            <a:ext uri="{FF2B5EF4-FFF2-40B4-BE49-F238E27FC236}">
              <a16:creationId xmlns:a16="http://schemas.microsoft.com/office/drawing/2014/main" id="{00000000-0008-0000-0800-0000A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3" name="Text Box 15">
          <a:extLst>
            <a:ext uri="{FF2B5EF4-FFF2-40B4-BE49-F238E27FC236}">
              <a16:creationId xmlns:a16="http://schemas.microsoft.com/office/drawing/2014/main" id="{00000000-0008-0000-0800-0000AD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4" name="Text Box 15">
          <a:extLst>
            <a:ext uri="{FF2B5EF4-FFF2-40B4-BE49-F238E27FC236}">
              <a16:creationId xmlns:a16="http://schemas.microsoft.com/office/drawing/2014/main" id="{00000000-0008-0000-0800-0000AE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5" name="Text Box 15">
          <a:extLst>
            <a:ext uri="{FF2B5EF4-FFF2-40B4-BE49-F238E27FC236}">
              <a16:creationId xmlns:a16="http://schemas.microsoft.com/office/drawing/2014/main" id="{00000000-0008-0000-0800-0000AF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76" name="Text Box 15">
          <a:extLst>
            <a:ext uri="{FF2B5EF4-FFF2-40B4-BE49-F238E27FC236}">
              <a16:creationId xmlns:a16="http://schemas.microsoft.com/office/drawing/2014/main" id="{00000000-0008-0000-0800-0000B0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7" name="Text Box 15">
          <a:extLst>
            <a:ext uri="{FF2B5EF4-FFF2-40B4-BE49-F238E27FC236}">
              <a16:creationId xmlns:a16="http://schemas.microsoft.com/office/drawing/2014/main" id="{00000000-0008-0000-0800-0000B1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8" name="Text Box 15">
          <a:extLst>
            <a:ext uri="{FF2B5EF4-FFF2-40B4-BE49-F238E27FC236}">
              <a16:creationId xmlns:a16="http://schemas.microsoft.com/office/drawing/2014/main" id="{00000000-0008-0000-0800-0000B2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79" name="Text Box 15">
          <a:extLst>
            <a:ext uri="{FF2B5EF4-FFF2-40B4-BE49-F238E27FC236}">
              <a16:creationId xmlns:a16="http://schemas.microsoft.com/office/drawing/2014/main" id="{00000000-0008-0000-0800-0000B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0" name="Text Box 15">
          <a:extLst>
            <a:ext uri="{FF2B5EF4-FFF2-40B4-BE49-F238E27FC236}">
              <a16:creationId xmlns:a16="http://schemas.microsoft.com/office/drawing/2014/main" id="{00000000-0008-0000-0800-0000B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1" name="Text Box 15">
          <a:extLst>
            <a:ext uri="{FF2B5EF4-FFF2-40B4-BE49-F238E27FC236}">
              <a16:creationId xmlns:a16="http://schemas.microsoft.com/office/drawing/2014/main" id="{00000000-0008-0000-0800-0000B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2" name="Text Box 15">
          <a:extLst>
            <a:ext uri="{FF2B5EF4-FFF2-40B4-BE49-F238E27FC236}">
              <a16:creationId xmlns:a16="http://schemas.microsoft.com/office/drawing/2014/main" id="{00000000-0008-0000-0800-0000B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83" name="Text Box 15">
          <a:extLst>
            <a:ext uri="{FF2B5EF4-FFF2-40B4-BE49-F238E27FC236}">
              <a16:creationId xmlns:a16="http://schemas.microsoft.com/office/drawing/2014/main" id="{00000000-0008-0000-0800-0000B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4" name="Text Box 15">
          <a:extLst>
            <a:ext uri="{FF2B5EF4-FFF2-40B4-BE49-F238E27FC236}">
              <a16:creationId xmlns:a16="http://schemas.microsoft.com/office/drawing/2014/main" id="{00000000-0008-0000-0800-0000B8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5" name="Text Box 15">
          <a:extLst>
            <a:ext uri="{FF2B5EF4-FFF2-40B4-BE49-F238E27FC236}">
              <a16:creationId xmlns:a16="http://schemas.microsoft.com/office/drawing/2014/main" id="{00000000-0008-0000-0800-0000B9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6" name="Text Box 15">
          <a:extLst>
            <a:ext uri="{FF2B5EF4-FFF2-40B4-BE49-F238E27FC236}">
              <a16:creationId xmlns:a16="http://schemas.microsoft.com/office/drawing/2014/main" id="{00000000-0008-0000-0800-0000B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7" name="Text Box 15">
          <a:extLst>
            <a:ext uri="{FF2B5EF4-FFF2-40B4-BE49-F238E27FC236}">
              <a16:creationId xmlns:a16="http://schemas.microsoft.com/office/drawing/2014/main" id="{00000000-0008-0000-0800-0000B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8" name="Text Box 15">
          <a:extLst>
            <a:ext uri="{FF2B5EF4-FFF2-40B4-BE49-F238E27FC236}">
              <a16:creationId xmlns:a16="http://schemas.microsoft.com/office/drawing/2014/main" id="{00000000-0008-0000-0800-0000B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89" name="Text Box 15">
          <a:extLst>
            <a:ext uri="{FF2B5EF4-FFF2-40B4-BE49-F238E27FC236}">
              <a16:creationId xmlns:a16="http://schemas.microsoft.com/office/drawing/2014/main" id="{00000000-0008-0000-0800-0000B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0" name="Text Box 15">
          <a:extLst>
            <a:ext uri="{FF2B5EF4-FFF2-40B4-BE49-F238E27FC236}">
              <a16:creationId xmlns:a16="http://schemas.microsoft.com/office/drawing/2014/main" id="{00000000-0008-0000-0800-0000B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1" name="Text Box 15">
          <a:extLst>
            <a:ext uri="{FF2B5EF4-FFF2-40B4-BE49-F238E27FC236}">
              <a16:creationId xmlns:a16="http://schemas.microsoft.com/office/drawing/2014/main" id="{00000000-0008-0000-0800-0000BF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2" name="Text Box 15">
          <a:extLst>
            <a:ext uri="{FF2B5EF4-FFF2-40B4-BE49-F238E27FC236}">
              <a16:creationId xmlns:a16="http://schemas.microsoft.com/office/drawing/2014/main" id="{00000000-0008-0000-0800-0000C0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3" name="Text Box 15">
          <a:extLst>
            <a:ext uri="{FF2B5EF4-FFF2-40B4-BE49-F238E27FC236}">
              <a16:creationId xmlns:a16="http://schemas.microsoft.com/office/drawing/2014/main" id="{00000000-0008-0000-0800-0000C1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94" name="Text Box 15">
          <a:extLst>
            <a:ext uri="{FF2B5EF4-FFF2-40B4-BE49-F238E27FC236}">
              <a16:creationId xmlns:a16="http://schemas.microsoft.com/office/drawing/2014/main" id="{00000000-0008-0000-0800-0000C2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5" name="Text Box 15">
          <a:extLst>
            <a:ext uri="{FF2B5EF4-FFF2-40B4-BE49-F238E27FC236}">
              <a16:creationId xmlns:a16="http://schemas.microsoft.com/office/drawing/2014/main" id="{00000000-0008-0000-0800-0000C3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6" name="Text Box 15">
          <a:extLst>
            <a:ext uri="{FF2B5EF4-FFF2-40B4-BE49-F238E27FC236}">
              <a16:creationId xmlns:a16="http://schemas.microsoft.com/office/drawing/2014/main" id="{00000000-0008-0000-0800-0000C4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7" name="Text Box 15">
          <a:extLst>
            <a:ext uri="{FF2B5EF4-FFF2-40B4-BE49-F238E27FC236}">
              <a16:creationId xmlns:a16="http://schemas.microsoft.com/office/drawing/2014/main" id="{00000000-0008-0000-0800-0000C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8" name="Text Box 15">
          <a:extLst>
            <a:ext uri="{FF2B5EF4-FFF2-40B4-BE49-F238E27FC236}">
              <a16:creationId xmlns:a16="http://schemas.microsoft.com/office/drawing/2014/main" id="{00000000-0008-0000-0800-0000C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99" name="Text Box 15">
          <a:extLst>
            <a:ext uri="{FF2B5EF4-FFF2-40B4-BE49-F238E27FC236}">
              <a16:creationId xmlns:a16="http://schemas.microsoft.com/office/drawing/2014/main" id="{00000000-0008-0000-0800-0000C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0" name="Text Box 15">
          <a:extLst>
            <a:ext uri="{FF2B5EF4-FFF2-40B4-BE49-F238E27FC236}">
              <a16:creationId xmlns:a16="http://schemas.microsoft.com/office/drawing/2014/main" id="{00000000-0008-0000-0800-0000C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1" name="Text Box 15">
          <a:extLst>
            <a:ext uri="{FF2B5EF4-FFF2-40B4-BE49-F238E27FC236}">
              <a16:creationId xmlns:a16="http://schemas.microsoft.com/office/drawing/2014/main" id="{00000000-0008-0000-0800-0000C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2" name="Text Box 15">
          <a:extLst>
            <a:ext uri="{FF2B5EF4-FFF2-40B4-BE49-F238E27FC236}">
              <a16:creationId xmlns:a16="http://schemas.microsoft.com/office/drawing/2014/main" id="{00000000-0008-0000-0800-0000CA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3" name="Text Box 15">
          <a:extLst>
            <a:ext uri="{FF2B5EF4-FFF2-40B4-BE49-F238E27FC236}">
              <a16:creationId xmlns:a16="http://schemas.microsoft.com/office/drawing/2014/main" id="{00000000-0008-0000-0800-0000CB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4" name="Text Box 15">
          <a:extLst>
            <a:ext uri="{FF2B5EF4-FFF2-40B4-BE49-F238E27FC236}">
              <a16:creationId xmlns:a16="http://schemas.microsoft.com/office/drawing/2014/main" id="{00000000-0008-0000-0800-0000C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5" name="Text Box 15">
          <a:extLst>
            <a:ext uri="{FF2B5EF4-FFF2-40B4-BE49-F238E27FC236}">
              <a16:creationId xmlns:a16="http://schemas.microsoft.com/office/drawing/2014/main" id="{00000000-0008-0000-0800-0000C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6" name="Text Box 15">
          <a:extLst>
            <a:ext uri="{FF2B5EF4-FFF2-40B4-BE49-F238E27FC236}">
              <a16:creationId xmlns:a16="http://schemas.microsoft.com/office/drawing/2014/main" id="{00000000-0008-0000-0800-0000C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7" name="Text Box 15">
          <a:extLst>
            <a:ext uri="{FF2B5EF4-FFF2-40B4-BE49-F238E27FC236}">
              <a16:creationId xmlns:a16="http://schemas.microsoft.com/office/drawing/2014/main" id="{00000000-0008-0000-0800-0000C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08" name="Text Box 15">
          <a:extLst>
            <a:ext uri="{FF2B5EF4-FFF2-40B4-BE49-F238E27FC236}">
              <a16:creationId xmlns:a16="http://schemas.microsoft.com/office/drawing/2014/main" id="{00000000-0008-0000-0800-0000D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09" name="Text Box 15">
          <a:extLst>
            <a:ext uri="{FF2B5EF4-FFF2-40B4-BE49-F238E27FC236}">
              <a16:creationId xmlns:a16="http://schemas.microsoft.com/office/drawing/2014/main" id="{00000000-0008-0000-0800-0000D1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0" name="Text Box 15">
          <a:extLst>
            <a:ext uri="{FF2B5EF4-FFF2-40B4-BE49-F238E27FC236}">
              <a16:creationId xmlns:a16="http://schemas.microsoft.com/office/drawing/2014/main" id="{00000000-0008-0000-0800-0000D2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1" name="Text Box 15">
          <a:extLst>
            <a:ext uri="{FF2B5EF4-FFF2-40B4-BE49-F238E27FC236}">
              <a16:creationId xmlns:a16="http://schemas.microsoft.com/office/drawing/2014/main" id="{00000000-0008-0000-0800-0000D3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12" name="Text Box 15">
          <a:extLst>
            <a:ext uri="{FF2B5EF4-FFF2-40B4-BE49-F238E27FC236}">
              <a16:creationId xmlns:a16="http://schemas.microsoft.com/office/drawing/2014/main" id="{00000000-0008-0000-0800-0000D4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3" name="Text Box 15">
          <a:extLst>
            <a:ext uri="{FF2B5EF4-FFF2-40B4-BE49-F238E27FC236}">
              <a16:creationId xmlns:a16="http://schemas.microsoft.com/office/drawing/2014/main" id="{00000000-0008-0000-0800-0000D5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4" name="Text Box 15">
          <a:extLst>
            <a:ext uri="{FF2B5EF4-FFF2-40B4-BE49-F238E27FC236}">
              <a16:creationId xmlns:a16="http://schemas.microsoft.com/office/drawing/2014/main" id="{00000000-0008-0000-0800-0000D6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5" name="Text Box 15">
          <a:extLst>
            <a:ext uri="{FF2B5EF4-FFF2-40B4-BE49-F238E27FC236}">
              <a16:creationId xmlns:a16="http://schemas.microsoft.com/office/drawing/2014/main" id="{00000000-0008-0000-0800-0000D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6" name="Text Box 15">
          <a:extLst>
            <a:ext uri="{FF2B5EF4-FFF2-40B4-BE49-F238E27FC236}">
              <a16:creationId xmlns:a16="http://schemas.microsoft.com/office/drawing/2014/main" id="{00000000-0008-0000-0800-0000D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7" name="Text Box 15">
          <a:extLst>
            <a:ext uri="{FF2B5EF4-FFF2-40B4-BE49-F238E27FC236}">
              <a16:creationId xmlns:a16="http://schemas.microsoft.com/office/drawing/2014/main" id="{00000000-0008-0000-0800-0000D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8" name="Text Box 15">
          <a:extLst>
            <a:ext uri="{FF2B5EF4-FFF2-40B4-BE49-F238E27FC236}">
              <a16:creationId xmlns:a16="http://schemas.microsoft.com/office/drawing/2014/main" id="{00000000-0008-0000-0800-0000D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19" name="Text Box 15">
          <a:extLst>
            <a:ext uri="{FF2B5EF4-FFF2-40B4-BE49-F238E27FC236}">
              <a16:creationId xmlns:a16="http://schemas.microsoft.com/office/drawing/2014/main" id="{00000000-0008-0000-0800-0000D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0" name="Text Box 15">
          <a:extLst>
            <a:ext uri="{FF2B5EF4-FFF2-40B4-BE49-F238E27FC236}">
              <a16:creationId xmlns:a16="http://schemas.microsoft.com/office/drawing/2014/main" id="{00000000-0008-0000-0800-0000DC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1" name="Text Box 15">
          <a:extLst>
            <a:ext uri="{FF2B5EF4-FFF2-40B4-BE49-F238E27FC236}">
              <a16:creationId xmlns:a16="http://schemas.microsoft.com/office/drawing/2014/main" id="{00000000-0008-0000-0800-0000DD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2" name="Text Box 15">
          <a:extLst>
            <a:ext uri="{FF2B5EF4-FFF2-40B4-BE49-F238E27FC236}">
              <a16:creationId xmlns:a16="http://schemas.microsoft.com/office/drawing/2014/main" id="{00000000-0008-0000-0800-0000D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3" name="Text Box 15">
          <a:extLst>
            <a:ext uri="{FF2B5EF4-FFF2-40B4-BE49-F238E27FC236}">
              <a16:creationId xmlns:a16="http://schemas.microsoft.com/office/drawing/2014/main" id="{00000000-0008-0000-0800-0000D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4" name="Text Box 15">
          <a:extLst>
            <a:ext uri="{FF2B5EF4-FFF2-40B4-BE49-F238E27FC236}">
              <a16:creationId xmlns:a16="http://schemas.microsoft.com/office/drawing/2014/main" id="{00000000-0008-0000-0800-0000E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5" name="Text Box 15">
          <a:extLst>
            <a:ext uri="{FF2B5EF4-FFF2-40B4-BE49-F238E27FC236}">
              <a16:creationId xmlns:a16="http://schemas.microsoft.com/office/drawing/2014/main" id="{00000000-0008-0000-0800-0000E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6" name="Text Box 15">
          <a:extLst>
            <a:ext uri="{FF2B5EF4-FFF2-40B4-BE49-F238E27FC236}">
              <a16:creationId xmlns:a16="http://schemas.microsoft.com/office/drawing/2014/main" id="{00000000-0008-0000-0800-0000E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7" name="Text Box 15">
          <a:extLst>
            <a:ext uri="{FF2B5EF4-FFF2-40B4-BE49-F238E27FC236}">
              <a16:creationId xmlns:a16="http://schemas.microsoft.com/office/drawing/2014/main" id="{00000000-0008-0000-0800-0000E3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28" name="Text Box 15">
          <a:extLst>
            <a:ext uri="{FF2B5EF4-FFF2-40B4-BE49-F238E27FC236}">
              <a16:creationId xmlns:a16="http://schemas.microsoft.com/office/drawing/2014/main" id="{00000000-0008-0000-0800-0000E4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29" name="Text Box 15">
          <a:extLst>
            <a:ext uri="{FF2B5EF4-FFF2-40B4-BE49-F238E27FC236}">
              <a16:creationId xmlns:a16="http://schemas.microsoft.com/office/drawing/2014/main" id="{00000000-0008-0000-0800-0000E5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0" name="Text Box 15">
          <a:extLst>
            <a:ext uri="{FF2B5EF4-FFF2-40B4-BE49-F238E27FC236}">
              <a16:creationId xmlns:a16="http://schemas.microsoft.com/office/drawing/2014/main" id="{00000000-0008-0000-0800-0000E6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1" name="Text Box 15">
          <a:extLst>
            <a:ext uri="{FF2B5EF4-FFF2-40B4-BE49-F238E27FC236}">
              <a16:creationId xmlns:a16="http://schemas.microsoft.com/office/drawing/2014/main" id="{00000000-0008-0000-0800-0000E7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2" name="Text Box 15">
          <a:extLst>
            <a:ext uri="{FF2B5EF4-FFF2-40B4-BE49-F238E27FC236}">
              <a16:creationId xmlns:a16="http://schemas.microsoft.com/office/drawing/2014/main" id="{00000000-0008-0000-0800-0000E8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3" name="Text Box 15">
          <a:extLst>
            <a:ext uri="{FF2B5EF4-FFF2-40B4-BE49-F238E27FC236}">
              <a16:creationId xmlns:a16="http://schemas.microsoft.com/office/drawing/2014/main" id="{00000000-0008-0000-0800-0000E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4" name="Text Box 15">
          <a:extLst>
            <a:ext uri="{FF2B5EF4-FFF2-40B4-BE49-F238E27FC236}">
              <a16:creationId xmlns:a16="http://schemas.microsoft.com/office/drawing/2014/main" id="{00000000-0008-0000-0800-0000E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5" name="Text Box 15">
          <a:extLst>
            <a:ext uri="{FF2B5EF4-FFF2-40B4-BE49-F238E27FC236}">
              <a16:creationId xmlns:a16="http://schemas.microsoft.com/office/drawing/2014/main" id="{00000000-0008-0000-0800-0000E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6" name="Text Box 15">
          <a:extLst>
            <a:ext uri="{FF2B5EF4-FFF2-40B4-BE49-F238E27FC236}">
              <a16:creationId xmlns:a16="http://schemas.microsoft.com/office/drawing/2014/main" id="{00000000-0008-0000-0800-0000E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37" name="Text Box 15">
          <a:extLst>
            <a:ext uri="{FF2B5EF4-FFF2-40B4-BE49-F238E27FC236}">
              <a16:creationId xmlns:a16="http://schemas.microsoft.com/office/drawing/2014/main" id="{00000000-0008-0000-0800-0000E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8" name="Text Box 15">
          <a:extLst>
            <a:ext uri="{FF2B5EF4-FFF2-40B4-BE49-F238E27FC236}">
              <a16:creationId xmlns:a16="http://schemas.microsoft.com/office/drawing/2014/main" id="{00000000-0008-0000-0800-0000EE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39" name="Text Box 15">
          <a:extLst>
            <a:ext uri="{FF2B5EF4-FFF2-40B4-BE49-F238E27FC236}">
              <a16:creationId xmlns:a16="http://schemas.microsoft.com/office/drawing/2014/main" id="{00000000-0008-0000-0800-0000EF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0" name="Text Box 15">
          <a:extLst>
            <a:ext uri="{FF2B5EF4-FFF2-40B4-BE49-F238E27FC236}">
              <a16:creationId xmlns:a16="http://schemas.microsoft.com/office/drawing/2014/main" id="{00000000-0008-0000-0800-0000F0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1" name="Text Box 15">
          <a:extLst>
            <a:ext uri="{FF2B5EF4-FFF2-40B4-BE49-F238E27FC236}">
              <a16:creationId xmlns:a16="http://schemas.microsoft.com/office/drawing/2014/main" id="{00000000-0008-0000-0800-0000F1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2" name="Text Box 15">
          <a:extLst>
            <a:ext uri="{FF2B5EF4-FFF2-40B4-BE49-F238E27FC236}">
              <a16:creationId xmlns:a16="http://schemas.microsoft.com/office/drawing/2014/main" id="{00000000-0008-0000-0800-0000F2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3" name="Text Box 15">
          <a:extLst>
            <a:ext uri="{FF2B5EF4-FFF2-40B4-BE49-F238E27FC236}">
              <a16:creationId xmlns:a16="http://schemas.microsoft.com/office/drawing/2014/main" id="{00000000-0008-0000-0800-0000F3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4" name="Text Box 15">
          <a:extLst>
            <a:ext uri="{FF2B5EF4-FFF2-40B4-BE49-F238E27FC236}">
              <a16:creationId xmlns:a16="http://schemas.microsoft.com/office/drawing/2014/main" id="{00000000-0008-0000-0800-0000F400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5" name="Text Box 15">
          <a:extLst>
            <a:ext uri="{FF2B5EF4-FFF2-40B4-BE49-F238E27FC236}">
              <a16:creationId xmlns:a16="http://schemas.microsoft.com/office/drawing/2014/main" id="{00000000-0008-0000-0800-0000F5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6" name="Text Box 15">
          <a:extLst>
            <a:ext uri="{FF2B5EF4-FFF2-40B4-BE49-F238E27FC236}">
              <a16:creationId xmlns:a16="http://schemas.microsoft.com/office/drawing/2014/main" id="{00000000-0008-0000-0800-0000F600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7" name="Text Box 15">
          <a:extLst>
            <a:ext uri="{FF2B5EF4-FFF2-40B4-BE49-F238E27FC236}">
              <a16:creationId xmlns:a16="http://schemas.microsoft.com/office/drawing/2014/main" id="{00000000-0008-0000-0800-0000F7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48" name="Text Box 15">
          <a:extLst>
            <a:ext uri="{FF2B5EF4-FFF2-40B4-BE49-F238E27FC236}">
              <a16:creationId xmlns:a16="http://schemas.microsoft.com/office/drawing/2014/main" id="{00000000-0008-0000-0800-0000F800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49" name="Text Box 15">
          <a:extLst>
            <a:ext uri="{FF2B5EF4-FFF2-40B4-BE49-F238E27FC236}">
              <a16:creationId xmlns:a16="http://schemas.microsoft.com/office/drawing/2014/main" id="{00000000-0008-0000-0800-0000F9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0" name="Text Box 15">
          <a:extLst>
            <a:ext uri="{FF2B5EF4-FFF2-40B4-BE49-F238E27FC236}">
              <a16:creationId xmlns:a16="http://schemas.microsoft.com/office/drawing/2014/main" id="{00000000-0008-0000-0800-0000FA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1" name="Text Box 15">
          <a:extLst>
            <a:ext uri="{FF2B5EF4-FFF2-40B4-BE49-F238E27FC236}">
              <a16:creationId xmlns:a16="http://schemas.microsoft.com/office/drawing/2014/main" id="{00000000-0008-0000-0800-0000FB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2" name="Text Box 15">
          <a:extLst>
            <a:ext uri="{FF2B5EF4-FFF2-40B4-BE49-F238E27FC236}">
              <a16:creationId xmlns:a16="http://schemas.microsoft.com/office/drawing/2014/main" id="{00000000-0008-0000-0800-0000FC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3" name="Text Box 15">
          <a:extLst>
            <a:ext uri="{FF2B5EF4-FFF2-40B4-BE49-F238E27FC236}">
              <a16:creationId xmlns:a16="http://schemas.microsoft.com/office/drawing/2014/main" id="{00000000-0008-0000-0800-0000FD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4" name="Text Box 15">
          <a:extLst>
            <a:ext uri="{FF2B5EF4-FFF2-40B4-BE49-F238E27FC236}">
              <a16:creationId xmlns:a16="http://schemas.microsoft.com/office/drawing/2014/main" id="{00000000-0008-0000-0800-0000FE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55" name="Text Box 15">
          <a:extLst>
            <a:ext uri="{FF2B5EF4-FFF2-40B4-BE49-F238E27FC236}">
              <a16:creationId xmlns:a16="http://schemas.microsoft.com/office/drawing/2014/main" id="{00000000-0008-0000-0800-0000FF00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6" name="Text Box 15">
          <a:extLst>
            <a:ext uri="{FF2B5EF4-FFF2-40B4-BE49-F238E27FC236}">
              <a16:creationId xmlns:a16="http://schemas.microsoft.com/office/drawing/2014/main" id="{00000000-0008-0000-0800-00000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7" name="Text Box 15">
          <a:extLst>
            <a:ext uri="{FF2B5EF4-FFF2-40B4-BE49-F238E27FC236}">
              <a16:creationId xmlns:a16="http://schemas.microsoft.com/office/drawing/2014/main" id="{00000000-0008-0000-0800-00000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8" name="Text Box 15">
          <a:extLst>
            <a:ext uri="{FF2B5EF4-FFF2-40B4-BE49-F238E27FC236}">
              <a16:creationId xmlns:a16="http://schemas.microsoft.com/office/drawing/2014/main" id="{00000000-0008-0000-0800-00000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59" name="Text Box 15">
          <a:extLst>
            <a:ext uri="{FF2B5EF4-FFF2-40B4-BE49-F238E27FC236}">
              <a16:creationId xmlns:a16="http://schemas.microsoft.com/office/drawing/2014/main" id="{00000000-0008-0000-0800-00000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0" name="Text Box 15">
          <a:extLst>
            <a:ext uri="{FF2B5EF4-FFF2-40B4-BE49-F238E27FC236}">
              <a16:creationId xmlns:a16="http://schemas.microsoft.com/office/drawing/2014/main" id="{00000000-0008-0000-0800-00000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1" name="Text Box 15">
          <a:extLst>
            <a:ext uri="{FF2B5EF4-FFF2-40B4-BE49-F238E27FC236}">
              <a16:creationId xmlns:a16="http://schemas.microsoft.com/office/drawing/2014/main" id="{00000000-0008-0000-0800-00000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2" name="Text Box 15">
          <a:extLst>
            <a:ext uri="{FF2B5EF4-FFF2-40B4-BE49-F238E27FC236}">
              <a16:creationId xmlns:a16="http://schemas.microsoft.com/office/drawing/2014/main" id="{00000000-0008-0000-0800-00000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3" name="Text Box 15">
          <a:extLst>
            <a:ext uri="{FF2B5EF4-FFF2-40B4-BE49-F238E27FC236}">
              <a16:creationId xmlns:a16="http://schemas.microsoft.com/office/drawing/2014/main" id="{00000000-0008-0000-0800-00000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4" name="Text Box 15">
          <a:extLst>
            <a:ext uri="{FF2B5EF4-FFF2-40B4-BE49-F238E27FC236}">
              <a16:creationId xmlns:a16="http://schemas.microsoft.com/office/drawing/2014/main" id="{00000000-0008-0000-0800-00000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5" name="Text Box 15">
          <a:extLst>
            <a:ext uri="{FF2B5EF4-FFF2-40B4-BE49-F238E27FC236}">
              <a16:creationId xmlns:a16="http://schemas.microsoft.com/office/drawing/2014/main" id="{00000000-0008-0000-0800-00000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66" name="Text Box 15">
          <a:extLst>
            <a:ext uri="{FF2B5EF4-FFF2-40B4-BE49-F238E27FC236}">
              <a16:creationId xmlns:a16="http://schemas.microsoft.com/office/drawing/2014/main" id="{00000000-0008-0000-0800-00000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7" name="Text Box 15">
          <a:extLst>
            <a:ext uri="{FF2B5EF4-FFF2-40B4-BE49-F238E27FC236}">
              <a16:creationId xmlns:a16="http://schemas.microsoft.com/office/drawing/2014/main" id="{00000000-0008-0000-0800-00000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8" name="Text Box 15">
          <a:extLst>
            <a:ext uri="{FF2B5EF4-FFF2-40B4-BE49-F238E27FC236}">
              <a16:creationId xmlns:a16="http://schemas.microsoft.com/office/drawing/2014/main" id="{00000000-0008-0000-0800-00000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69" name="Text Box 15">
          <a:extLst>
            <a:ext uri="{FF2B5EF4-FFF2-40B4-BE49-F238E27FC236}">
              <a16:creationId xmlns:a16="http://schemas.microsoft.com/office/drawing/2014/main" id="{00000000-0008-0000-0800-00000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0" name="Text Box 15">
          <a:extLst>
            <a:ext uri="{FF2B5EF4-FFF2-40B4-BE49-F238E27FC236}">
              <a16:creationId xmlns:a16="http://schemas.microsoft.com/office/drawing/2014/main" id="{00000000-0008-0000-0800-00000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1" name="Text Box 15">
          <a:extLst>
            <a:ext uri="{FF2B5EF4-FFF2-40B4-BE49-F238E27FC236}">
              <a16:creationId xmlns:a16="http://schemas.microsoft.com/office/drawing/2014/main" id="{00000000-0008-0000-0800-00000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2" name="Text Box 15">
          <a:extLst>
            <a:ext uri="{FF2B5EF4-FFF2-40B4-BE49-F238E27FC236}">
              <a16:creationId xmlns:a16="http://schemas.microsoft.com/office/drawing/2014/main" id="{00000000-0008-0000-0800-00001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73" name="Text Box 15">
          <a:extLst>
            <a:ext uri="{FF2B5EF4-FFF2-40B4-BE49-F238E27FC236}">
              <a16:creationId xmlns:a16="http://schemas.microsoft.com/office/drawing/2014/main" id="{00000000-0008-0000-0800-00001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4" name="Text Box 15">
          <a:extLst>
            <a:ext uri="{FF2B5EF4-FFF2-40B4-BE49-F238E27FC236}">
              <a16:creationId xmlns:a16="http://schemas.microsoft.com/office/drawing/2014/main" id="{00000000-0008-0000-0800-00001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5" name="Text Box 15">
          <a:extLst>
            <a:ext uri="{FF2B5EF4-FFF2-40B4-BE49-F238E27FC236}">
              <a16:creationId xmlns:a16="http://schemas.microsoft.com/office/drawing/2014/main" id="{00000000-0008-0000-0800-00001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6" name="Text Box 15">
          <a:extLst>
            <a:ext uri="{FF2B5EF4-FFF2-40B4-BE49-F238E27FC236}">
              <a16:creationId xmlns:a16="http://schemas.microsoft.com/office/drawing/2014/main" id="{00000000-0008-0000-0800-00001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7" name="Text Box 15">
          <a:extLst>
            <a:ext uri="{FF2B5EF4-FFF2-40B4-BE49-F238E27FC236}">
              <a16:creationId xmlns:a16="http://schemas.microsoft.com/office/drawing/2014/main" id="{00000000-0008-0000-0800-00001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8" name="Text Box 15">
          <a:extLst>
            <a:ext uri="{FF2B5EF4-FFF2-40B4-BE49-F238E27FC236}">
              <a16:creationId xmlns:a16="http://schemas.microsoft.com/office/drawing/2014/main" id="{00000000-0008-0000-0800-00001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79" name="Text Box 15">
          <a:extLst>
            <a:ext uri="{FF2B5EF4-FFF2-40B4-BE49-F238E27FC236}">
              <a16:creationId xmlns:a16="http://schemas.microsoft.com/office/drawing/2014/main" id="{00000000-0008-0000-0800-00001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0" name="Text Box 15">
          <a:extLst>
            <a:ext uri="{FF2B5EF4-FFF2-40B4-BE49-F238E27FC236}">
              <a16:creationId xmlns:a16="http://schemas.microsoft.com/office/drawing/2014/main" id="{00000000-0008-0000-0800-00001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1" name="Text Box 15">
          <a:extLst>
            <a:ext uri="{FF2B5EF4-FFF2-40B4-BE49-F238E27FC236}">
              <a16:creationId xmlns:a16="http://schemas.microsoft.com/office/drawing/2014/main" id="{00000000-0008-0000-0800-00001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2" name="Text Box 15">
          <a:extLst>
            <a:ext uri="{FF2B5EF4-FFF2-40B4-BE49-F238E27FC236}">
              <a16:creationId xmlns:a16="http://schemas.microsoft.com/office/drawing/2014/main" id="{00000000-0008-0000-0800-00001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3" name="Text Box 15">
          <a:extLst>
            <a:ext uri="{FF2B5EF4-FFF2-40B4-BE49-F238E27FC236}">
              <a16:creationId xmlns:a16="http://schemas.microsoft.com/office/drawing/2014/main" id="{00000000-0008-0000-0800-00001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84" name="Text Box 15">
          <a:extLst>
            <a:ext uri="{FF2B5EF4-FFF2-40B4-BE49-F238E27FC236}">
              <a16:creationId xmlns:a16="http://schemas.microsoft.com/office/drawing/2014/main" id="{00000000-0008-0000-0800-00001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5" name="Text Box 15">
          <a:extLst>
            <a:ext uri="{FF2B5EF4-FFF2-40B4-BE49-F238E27FC236}">
              <a16:creationId xmlns:a16="http://schemas.microsoft.com/office/drawing/2014/main" id="{00000000-0008-0000-0800-00001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6" name="Text Box 15">
          <a:extLst>
            <a:ext uri="{FF2B5EF4-FFF2-40B4-BE49-F238E27FC236}">
              <a16:creationId xmlns:a16="http://schemas.microsoft.com/office/drawing/2014/main" id="{00000000-0008-0000-0800-00001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7" name="Text Box 15">
          <a:extLst>
            <a:ext uri="{FF2B5EF4-FFF2-40B4-BE49-F238E27FC236}">
              <a16:creationId xmlns:a16="http://schemas.microsoft.com/office/drawing/2014/main" id="{00000000-0008-0000-0800-00001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8" name="Text Box 15">
          <a:extLst>
            <a:ext uri="{FF2B5EF4-FFF2-40B4-BE49-F238E27FC236}">
              <a16:creationId xmlns:a16="http://schemas.microsoft.com/office/drawing/2014/main" id="{00000000-0008-0000-0800-00002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89" name="Text Box 15">
          <a:extLst>
            <a:ext uri="{FF2B5EF4-FFF2-40B4-BE49-F238E27FC236}">
              <a16:creationId xmlns:a16="http://schemas.microsoft.com/office/drawing/2014/main" id="{00000000-0008-0000-0800-00002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0" name="Text Box 15">
          <a:extLst>
            <a:ext uri="{FF2B5EF4-FFF2-40B4-BE49-F238E27FC236}">
              <a16:creationId xmlns:a16="http://schemas.microsoft.com/office/drawing/2014/main" id="{00000000-0008-0000-0800-00002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1" name="Text Box 15">
          <a:extLst>
            <a:ext uri="{FF2B5EF4-FFF2-40B4-BE49-F238E27FC236}">
              <a16:creationId xmlns:a16="http://schemas.microsoft.com/office/drawing/2014/main" id="{00000000-0008-0000-0800-00002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2" name="Text Box 15">
          <a:extLst>
            <a:ext uri="{FF2B5EF4-FFF2-40B4-BE49-F238E27FC236}">
              <a16:creationId xmlns:a16="http://schemas.microsoft.com/office/drawing/2014/main" id="{00000000-0008-0000-0800-00002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3" name="Text Box 15">
          <a:extLst>
            <a:ext uri="{FF2B5EF4-FFF2-40B4-BE49-F238E27FC236}">
              <a16:creationId xmlns:a16="http://schemas.microsoft.com/office/drawing/2014/main" id="{00000000-0008-0000-0800-00002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4" name="Text Box 15">
          <a:extLst>
            <a:ext uri="{FF2B5EF4-FFF2-40B4-BE49-F238E27FC236}">
              <a16:creationId xmlns:a16="http://schemas.microsoft.com/office/drawing/2014/main" id="{00000000-0008-0000-0800-00002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5" name="Text Box 15">
          <a:extLst>
            <a:ext uri="{FF2B5EF4-FFF2-40B4-BE49-F238E27FC236}">
              <a16:creationId xmlns:a16="http://schemas.microsoft.com/office/drawing/2014/main" id="{00000000-0008-0000-0800-00002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6" name="Text Box 15">
          <a:extLst>
            <a:ext uri="{FF2B5EF4-FFF2-40B4-BE49-F238E27FC236}">
              <a16:creationId xmlns:a16="http://schemas.microsoft.com/office/drawing/2014/main" id="{00000000-0008-0000-0800-00002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7" name="Text Box 15">
          <a:extLst>
            <a:ext uri="{FF2B5EF4-FFF2-40B4-BE49-F238E27FC236}">
              <a16:creationId xmlns:a16="http://schemas.microsoft.com/office/drawing/2014/main" id="{00000000-0008-0000-0800-00002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298" name="Text Box 15">
          <a:extLst>
            <a:ext uri="{FF2B5EF4-FFF2-40B4-BE49-F238E27FC236}">
              <a16:creationId xmlns:a16="http://schemas.microsoft.com/office/drawing/2014/main" id="{00000000-0008-0000-0800-00002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299" name="Text Box 15">
          <a:extLst>
            <a:ext uri="{FF2B5EF4-FFF2-40B4-BE49-F238E27FC236}">
              <a16:creationId xmlns:a16="http://schemas.microsoft.com/office/drawing/2014/main" id="{00000000-0008-0000-0800-00002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0" name="Text Box 15">
          <a:extLst>
            <a:ext uri="{FF2B5EF4-FFF2-40B4-BE49-F238E27FC236}">
              <a16:creationId xmlns:a16="http://schemas.microsoft.com/office/drawing/2014/main" id="{00000000-0008-0000-0800-00002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1" name="Text Box 15">
          <a:extLst>
            <a:ext uri="{FF2B5EF4-FFF2-40B4-BE49-F238E27FC236}">
              <a16:creationId xmlns:a16="http://schemas.microsoft.com/office/drawing/2014/main" id="{00000000-0008-0000-0800-00002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02" name="Text Box 15">
          <a:extLst>
            <a:ext uri="{FF2B5EF4-FFF2-40B4-BE49-F238E27FC236}">
              <a16:creationId xmlns:a16="http://schemas.microsoft.com/office/drawing/2014/main" id="{00000000-0008-0000-0800-00002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3" name="Text Box 15">
          <a:extLst>
            <a:ext uri="{FF2B5EF4-FFF2-40B4-BE49-F238E27FC236}">
              <a16:creationId xmlns:a16="http://schemas.microsoft.com/office/drawing/2014/main" id="{00000000-0008-0000-0800-00002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4" name="Text Box 15">
          <a:extLst>
            <a:ext uri="{FF2B5EF4-FFF2-40B4-BE49-F238E27FC236}">
              <a16:creationId xmlns:a16="http://schemas.microsoft.com/office/drawing/2014/main" id="{00000000-0008-0000-0800-00003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5" name="Text Box 15">
          <a:extLst>
            <a:ext uri="{FF2B5EF4-FFF2-40B4-BE49-F238E27FC236}">
              <a16:creationId xmlns:a16="http://schemas.microsoft.com/office/drawing/2014/main" id="{00000000-0008-0000-0800-00003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6" name="Text Box 15">
          <a:extLst>
            <a:ext uri="{FF2B5EF4-FFF2-40B4-BE49-F238E27FC236}">
              <a16:creationId xmlns:a16="http://schemas.microsoft.com/office/drawing/2014/main" id="{00000000-0008-0000-0800-00003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7" name="Text Box 15">
          <a:extLst>
            <a:ext uri="{FF2B5EF4-FFF2-40B4-BE49-F238E27FC236}">
              <a16:creationId xmlns:a16="http://schemas.microsoft.com/office/drawing/2014/main" id="{00000000-0008-0000-0800-00003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8" name="Text Box 15">
          <a:extLst>
            <a:ext uri="{FF2B5EF4-FFF2-40B4-BE49-F238E27FC236}">
              <a16:creationId xmlns:a16="http://schemas.microsoft.com/office/drawing/2014/main" id="{00000000-0008-0000-0800-00003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09" name="Text Box 15">
          <a:extLst>
            <a:ext uri="{FF2B5EF4-FFF2-40B4-BE49-F238E27FC236}">
              <a16:creationId xmlns:a16="http://schemas.microsoft.com/office/drawing/2014/main" id="{00000000-0008-0000-0800-00003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0" name="Text Box 15">
          <a:extLst>
            <a:ext uri="{FF2B5EF4-FFF2-40B4-BE49-F238E27FC236}">
              <a16:creationId xmlns:a16="http://schemas.microsoft.com/office/drawing/2014/main" id="{00000000-0008-0000-0800-00003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1" name="Text Box 15">
          <a:extLst>
            <a:ext uri="{FF2B5EF4-FFF2-40B4-BE49-F238E27FC236}">
              <a16:creationId xmlns:a16="http://schemas.microsoft.com/office/drawing/2014/main" id="{00000000-0008-0000-0800-00003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2" name="Text Box 15">
          <a:extLst>
            <a:ext uri="{FF2B5EF4-FFF2-40B4-BE49-F238E27FC236}">
              <a16:creationId xmlns:a16="http://schemas.microsoft.com/office/drawing/2014/main" id="{00000000-0008-0000-0800-00003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3" name="Text Box 15">
          <a:extLst>
            <a:ext uri="{FF2B5EF4-FFF2-40B4-BE49-F238E27FC236}">
              <a16:creationId xmlns:a16="http://schemas.microsoft.com/office/drawing/2014/main" id="{00000000-0008-0000-0800-00003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4" name="Text Box 15">
          <a:extLst>
            <a:ext uri="{FF2B5EF4-FFF2-40B4-BE49-F238E27FC236}">
              <a16:creationId xmlns:a16="http://schemas.microsoft.com/office/drawing/2014/main" id="{00000000-0008-0000-0800-00003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5" name="Text Box 15">
          <a:extLst>
            <a:ext uri="{FF2B5EF4-FFF2-40B4-BE49-F238E27FC236}">
              <a16:creationId xmlns:a16="http://schemas.microsoft.com/office/drawing/2014/main" id="{00000000-0008-0000-0800-00003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6" name="Text Box 15">
          <a:extLst>
            <a:ext uri="{FF2B5EF4-FFF2-40B4-BE49-F238E27FC236}">
              <a16:creationId xmlns:a16="http://schemas.microsoft.com/office/drawing/2014/main" id="{00000000-0008-0000-0800-00003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7" name="Text Box 15">
          <a:extLst>
            <a:ext uri="{FF2B5EF4-FFF2-40B4-BE49-F238E27FC236}">
              <a16:creationId xmlns:a16="http://schemas.microsoft.com/office/drawing/2014/main" id="{00000000-0008-0000-0800-00003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18" name="Text Box 15">
          <a:extLst>
            <a:ext uri="{FF2B5EF4-FFF2-40B4-BE49-F238E27FC236}">
              <a16:creationId xmlns:a16="http://schemas.microsoft.com/office/drawing/2014/main" id="{00000000-0008-0000-0800-00003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19" name="Text Box 15">
          <a:extLst>
            <a:ext uri="{FF2B5EF4-FFF2-40B4-BE49-F238E27FC236}">
              <a16:creationId xmlns:a16="http://schemas.microsoft.com/office/drawing/2014/main" id="{00000000-0008-0000-0800-00003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0" name="Text Box 15">
          <a:extLst>
            <a:ext uri="{FF2B5EF4-FFF2-40B4-BE49-F238E27FC236}">
              <a16:creationId xmlns:a16="http://schemas.microsoft.com/office/drawing/2014/main" id="{00000000-0008-0000-0800-00004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1" name="Text Box 15">
          <a:extLst>
            <a:ext uri="{FF2B5EF4-FFF2-40B4-BE49-F238E27FC236}">
              <a16:creationId xmlns:a16="http://schemas.microsoft.com/office/drawing/2014/main" id="{00000000-0008-0000-0800-00004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2" name="Text Box 15">
          <a:extLst>
            <a:ext uri="{FF2B5EF4-FFF2-40B4-BE49-F238E27FC236}">
              <a16:creationId xmlns:a16="http://schemas.microsoft.com/office/drawing/2014/main" id="{00000000-0008-0000-0800-00004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3" name="Text Box 15">
          <a:extLst>
            <a:ext uri="{FF2B5EF4-FFF2-40B4-BE49-F238E27FC236}">
              <a16:creationId xmlns:a16="http://schemas.microsoft.com/office/drawing/2014/main" id="{00000000-0008-0000-0800-00004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4" name="Text Box 15">
          <a:extLst>
            <a:ext uri="{FF2B5EF4-FFF2-40B4-BE49-F238E27FC236}">
              <a16:creationId xmlns:a16="http://schemas.microsoft.com/office/drawing/2014/main" id="{00000000-0008-0000-0800-00004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5" name="Text Box 15">
          <a:extLst>
            <a:ext uri="{FF2B5EF4-FFF2-40B4-BE49-F238E27FC236}">
              <a16:creationId xmlns:a16="http://schemas.microsoft.com/office/drawing/2014/main" id="{00000000-0008-0000-0800-00004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6" name="Text Box 15">
          <a:extLst>
            <a:ext uri="{FF2B5EF4-FFF2-40B4-BE49-F238E27FC236}">
              <a16:creationId xmlns:a16="http://schemas.microsoft.com/office/drawing/2014/main" id="{00000000-0008-0000-0800-00004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27" name="Text Box 15">
          <a:extLst>
            <a:ext uri="{FF2B5EF4-FFF2-40B4-BE49-F238E27FC236}">
              <a16:creationId xmlns:a16="http://schemas.microsoft.com/office/drawing/2014/main" id="{00000000-0008-0000-0800-00004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8" name="Text Box 15">
          <a:extLst>
            <a:ext uri="{FF2B5EF4-FFF2-40B4-BE49-F238E27FC236}">
              <a16:creationId xmlns:a16="http://schemas.microsoft.com/office/drawing/2014/main" id="{00000000-0008-0000-0800-00004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29" name="Text Box 15">
          <a:extLst>
            <a:ext uri="{FF2B5EF4-FFF2-40B4-BE49-F238E27FC236}">
              <a16:creationId xmlns:a16="http://schemas.microsoft.com/office/drawing/2014/main" id="{00000000-0008-0000-0800-00004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0" name="Text Box 15">
          <a:extLst>
            <a:ext uri="{FF2B5EF4-FFF2-40B4-BE49-F238E27FC236}">
              <a16:creationId xmlns:a16="http://schemas.microsoft.com/office/drawing/2014/main" id="{00000000-0008-0000-0800-00004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1" name="Text Box 15">
          <a:extLst>
            <a:ext uri="{FF2B5EF4-FFF2-40B4-BE49-F238E27FC236}">
              <a16:creationId xmlns:a16="http://schemas.microsoft.com/office/drawing/2014/main" id="{00000000-0008-0000-0800-00004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2" name="Text Box 15">
          <a:extLst>
            <a:ext uri="{FF2B5EF4-FFF2-40B4-BE49-F238E27FC236}">
              <a16:creationId xmlns:a16="http://schemas.microsoft.com/office/drawing/2014/main" id="{00000000-0008-0000-0800-00004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3" name="Text Box 15">
          <a:extLst>
            <a:ext uri="{FF2B5EF4-FFF2-40B4-BE49-F238E27FC236}">
              <a16:creationId xmlns:a16="http://schemas.microsoft.com/office/drawing/2014/main" id="{00000000-0008-0000-0800-00004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4" name="Text Box 15">
          <a:extLst>
            <a:ext uri="{FF2B5EF4-FFF2-40B4-BE49-F238E27FC236}">
              <a16:creationId xmlns:a16="http://schemas.microsoft.com/office/drawing/2014/main" id="{00000000-0008-0000-0800-00004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5" name="Text Box 15">
          <a:extLst>
            <a:ext uri="{FF2B5EF4-FFF2-40B4-BE49-F238E27FC236}">
              <a16:creationId xmlns:a16="http://schemas.microsoft.com/office/drawing/2014/main" id="{00000000-0008-0000-0800-00004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6" name="Text Box 15">
          <a:extLst>
            <a:ext uri="{FF2B5EF4-FFF2-40B4-BE49-F238E27FC236}">
              <a16:creationId xmlns:a16="http://schemas.microsoft.com/office/drawing/2014/main" id="{00000000-0008-0000-0800-00005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7" name="Text Box 15">
          <a:extLst>
            <a:ext uri="{FF2B5EF4-FFF2-40B4-BE49-F238E27FC236}">
              <a16:creationId xmlns:a16="http://schemas.microsoft.com/office/drawing/2014/main" id="{00000000-0008-0000-0800-00005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38" name="Text Box 15">
          <a:extLst>
            <a:ext uri="{FF2B5EF4-FFF2-40B4-BE49-F238E27FC236}">
              <a16:creationId xmlns:a16="http://schemas.microsoft.com/office/drawing/2014/main" id="{00000000-0008-0000-0800-00005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39" name="Text Box 15">
          <a:extLst>
            <a:ext uri="{FF2B5EF4-FFF2-40B4-BE49-F238E27FC236}">
              <a16:creationId xmlns:a16="http://schemas.microsoft.com/office/drawing/2014/main" id="{00000000-0008-0000-0800-00005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0" name="Text Box 15">
          <a:extLst>
            <a:ext uri="{FF2B5EF4-FFF2-40B4-BE49-F238E27FC236}">
              <a16:creationId xmlns:a16="http://schemas.microsoft.com/office/drawing/2014/main" id="{00000000-0008-0000-0800-00005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1" name="Text Box 15">
          <a:extLst>
            <a:ext uri="{FF2B5EF4-FFF2-40B4-BE49-F238E27FC236}">
              <a16:creationId xmlns:a16="http://schemas.microsoft.com/office/drawing/2014/main" id="{00000000-0008-0000-0800-00005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2" name="Text Box 15">
          <a:extLst>
            <a:ext uri="{FF2B5EF4-FFF2-40B4-BE49-F238E27FC236}">
              <a16:creationId xmlns:a16="http://schemas.microsoft.com/office/drawing/2014/main" id="{00000000-0008-0000-0800-00005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3" name="Text Box 15">
          <a:extLst>
            <a:ext uri="{FF2B5EF4-FFF2-40B4-BE49-F238E27FC236}">
              <a16:creationId xmlns:a16="http://schemas.microsoft.com/office/drawing/2014/main" id="{00000000-0008-0000-0800-00005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4" name="Text Box 15">
          <a:extLst>
            <a:ext uri="{FF2B5EF4-FFF2-40B4-BE49-F238E27FC236}">
              <a16:creationId xmlns:a16="http://schemas.microsoft.com/office/drawing/2014/main" id="{00000000-0008-0000-0800-00005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45" name="Text Box 15">
          <a:extLst>
            <a:ext uri="{FF2B5EF4-FFF2-40B4-BE49-F238E27FC236}">
              <a16:creationId xmlns:a16="http://schemas.microsoft.com/office/drawing/2014/main" id="{00000000-0008-0000-0800-00005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6" name="Text Box 15">
          <a:extLst>
            <a:ext uri="{FF2B5EF4-FFF2-40B4-BE49-F238E27FC236}">
              <a16:creationId xmlns:a16="http://schemas.microsoft.com/office/drawing/2014/main" id="{00000000-0008-0000-0800-00005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7" name="Text Box 15">
          <a:extLst>
            <a:ext uri="{FF2B5EF4-FFF2-40B4-BE49-F238E27FC236}">
              <a16:creationId xmlns:a16="http://schemas.microsoft.com/office/drawing/2014/main" id="{00000000-0008-0000-0800-00005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8" name="Text Box 15">
          <a:extLst>
            <a:ext uri="{FF2B5EF4-FFF2-40B4-BE49-F238E27FC236}">
              <a16:creationId xmlns:a16="http://schemas.microsoft.com/office/drawing/2014/main" id="{00000000-0008-0000-0800-00005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49" name="Text Box 15">
          <a:extLst>
            <a:ext uri="{FF2B5EF4-FFF2-40B4-BE49-F238E27FC236}">
              <a16:creationId xmlns:a16="http://schemas.microsoft.com/office/drawing/2014/main" id="{00000000-0008-0000-0800-00005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0" name="Text Box 15">
          <a:extLst>
            <a:ext uri="{FF2B5EF4-FFF2-40B4-BE49-F238E27FC236}">
              <a16:creationId xmlns:a16="http://schemas.microsoft.com/office/drawing/2014/main" id="{00000000-0008-0000-0800-00005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1" name="Text Box 15">
          <a:extLst>
            <a:ext uri="{FF2B5EF4-FFF2-40B4-BE49-F238E27FC236}">
              <a16:creationId xmlns:a16="http://schemas.microsoft.com/office/drawing/2014/main" id="{00000000-0008-0000-0800-00005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2" name="Text Box 15">
          <a:extLst>
            <a:ext uri="{FF2B5EF4-FFF2-40B4-BE49-F238E27FC236}">
              <a16:creationId xmlns:a16="http://schemas.microsoft.com/office/drawing/2014/main" id="{00000000-0008-0000-0800-00006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3" name="Text Box 15">
          <a:extLst>
            <a:ext uri="{FF2B5EF4-FFF2-40B4-BE49-F238E27FC236}">
              <a16:creationId xmlns:a16="http://schemas.microsoft.com/office/drawing/2014/main" id="{00000000-0008-0000-0800-00006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4" name="Text Box 15">
          <a:extLst>
            <a:ext uri="{FF2B5EF4-FFF2-40B4-BE49-F238E27FC236}">
              <a16:creationId xmlns:a16="http://schemas.microsoft.com/office/drawing/2014/main" id="{00000000-0008-0000-0800-00006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5" name="Text Box 15">
          <a:extLst>
            <a:ext uri="{FF2B5EF4-FFF2-40B4-BE49-F238E27FC236}">
              <a16:creationId xmlns:a16="http://schemas.microsoft.com/office/drawing/2014/main" id="{00000000-0008-0000-0800-00006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56" name="Text Box 15">
          <a:extLst>
            <a:ext uri="{FF2B5EF4-FFF2-40B4-BE49-F238E27FC236}">
              <a16:creationId xmlns:a16="http://schemas.microsoft.com/office/drawing/2014/main" id="{00000000-0008-0000-0800-00006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7" name="Text Box 15">
          <a:extLst>
            <a:ext uri="{FF2B5EF4-FFF2-40B4-BE49-F238E27FC236}">
              <a16:creationId xmlns:a16="http://schemas.microsoft.com/office/drawing/2014/main" id="{00000000-0008-0000-0800-00006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8" name="Text Box 15">
          <a:extLst>
            <a:ext uri="{FF2B5EF4-FFF2-40B4-BE49-F238E27FC236}">
              <a16:creationId xmlns:a16="http://schemas.microsoft.com/office/drawing/2014/main" id="{00000000-0008-0000-0800-00006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59" name="Text Box 15">
          <a:extLst>
            <a:ext uri="{FF2B5EF4-FFF2-40B4-BE49-F238E27FC236}">
              <a16:creationId xmlns:a16="http://schemas.microsoft.com/office/drawing/2014/main" id="{00000000-0008-0000-0800-00006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0" name="Text Box 15">
          <a:extLst>
            <a:ext uri="{FF2B5EF4-FFF2-40B4-BE49-F238E27FC236}">
              <a16:creationId xmlns:a16="http://schemas.microsoft.com/office/drawing/2014/main" id="{00000000-0008-0000-0800-00006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1" name="Text Box 15">
          <a:extLst>
            <a:ext uri="{FF2B5EF4-FFF2-40B4-BE49-F238E27FC236}">
              <a16:creationId xmlns:a16="http://schemas.microsoft.com/office/drawing/2014/main" id="{00000000-0008-0000-0800-00006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2" name="Text Box 15">
          <a:extLst>
            <a:ext uri="{FF2B5EF4-FFF2-40B4-BE49-F238E27FC236}">
              <a16:creationId xmlns:a16="http://schemas.microsoft.com/office/drawing/2014/main" id="{00000000-0008-0000-0800-00006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63" name="Text Box 15">
          <a:extLst>
            <a:ext uri="{FF2B5EF4-FFF2-40B4-BE49-F238E27FC236}">
              <a16:creationId xmlns:a16="http://schemas.microsoft.com/office/drawing/2014/main" id="{00000000-0008-0000-0800-00006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4" name="Text Box 15">
          <a:extLst>
            <a:ext uri="{FF2B5EF4-FFF2-40B4-BE49-F238E27FC236}">
              <a16:creationId xmlns:a16="http://schemas.microsoft.com/office/drawing/2014/main" id="{00000000-0008-0000-0800-00006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5" name="Text Box 15">
          <a:extLst>
            <a:ext uri="{FF2B5EF4-FFF2-40B4-BE49-F238E27FC236}">
              <a16:creationId xmlns:a16="http://schemas.microsoft.com/office/drawing/2014/main" id="{00000000-0008-0000-0800-00006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6" name="Text Box 15">
          <a:extLst>
            <a:ext uri="{FF2B5EF4-FFF2-40B4-BE49-F238E27FC236}">
              <a16:creationId xmlns:a16="http://schemas.microsoft.com/office/drawing/2014/main" id="{00000000-0008-0000-0800-00006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7" name="Text Box 15">
          <a:extLst>
            <a:ext uri="{FF2B5EF4-FFF2-40B4-BE49-F238E27FC236}">
              <a16:creationId xmlns:a16="http://schemas.microsoft.com/office/drawing/2014/main" id="{00000000-0008-0000-0800-00006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8" name="Text Box 15">
          <a:extLst>
            <a:ext uri="{FF2B5EF4-FFF2-40B4-BE49-F238E27FC236}">
              <a16:creationId xmlns:a16="http://schemas.microsoft.com/office/drawing/2014/main" id="{00000000-0008-0000-0800-00007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69" name="Text Box 15">
          <a:extLst>
            <a:ext uri="{FF2B5EF4-FFF2-40B4-BE49-F238E27FC236}">
              <a16:creationId xmlns:a16="http://schemas.microsoft.com/office/drawing/2014/main" id="{00000000-0008-0000-0800-00007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0" name="Text Box 15">
          <a:extLst>
            <a:ext uri="{FF2B5EF4-FFF2-40B4-BE49-F238E27FC236}">
              <a16:creationId xmlns:a16="http://schemas.microsoft.com/office/drawing/2014/main" id="{00000000-0008-0000-0800-00007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1" name="Text Box 15">
          <a:extLst>
            <a:ext uri="{FF2B5EF4-FFF2-40B4-BE49-F238E27FC236}">
              <a16:creationId xmlns:a16="http://schemas.microsoft.com/office/drawing/2014/main" id="{00000000-0008-0000-0800-000073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2" name="Text Box 15">
          <a:extLst>
            <a:ext uri="{FF2B5EF4-FFF2-40B4-BE49-F238E27FC236}">
              <a16:creationId xmlns:a16="http://schemas.microsoft.com/office/drawing/2014/main" id="{00000000-0008-0000-0800-000074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3" name="Text Box 15">
          <a:extLst>
            <a:ext uri="{FF2B5EF4-FFF2-40B4-BE49-F238E27FC236}">
              <a16:creationId xmlns:a16="http://schemas.microsoft.com/office/drawing/2014/main" id="{00000000-0008-0000-0800-000075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74" name="Text Box 15">
          <a:extLst>
            <a:ext uri="{FF2B5EF4-FFF2-40B4-BE49-F238E27FC236}">
              <a16:creationId xmlns:a16="http://schemas.microsoft.com/office/drawing/2014/main" id="{00000000-0008-0000-0800-000076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5" name="Text Box 15">
          <a:extLst>
            <a:ext uri="{FF2B5EF4-FFF2-40B4-BE49-F238E27FC236}">
              <a16:creationId xmlns:a16="http://schemas.microsoft.com/office/drawing/2014/main" id="{00000000-0008-0000-0800-00007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6" name="Text Box 15">
          <a:extLst>
            <a:ext uri="{FF2B5EF4-FFF2-40B4-BE49-F238E27FC236}">
              <a16:creationId xmlns:a16="http://schemas.microsoft.com/office/drawing/2014/main" id="{00000000-0008-0000-0800-00007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7" name="Text Box 15">
          <a:extLst>
            <a:ext uri="{FF2B5EF4-FFF2-40B4-BE49-F238E27FC236}">
              <a16:creationId xmlns:a16="http://schemas.microsoft.com/office/drawing/2014/main" id="{00000000-0008-0000-0800-00007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8" name="Text Box 15">
          <a:extLst>
            <a:ext uri="{FF2B5EF4-FFF2-40B4-BE49-F238E27FC236}">
              <a16:creationId xmlns:a16="http://schemas.microsoft.com/office/drawing/2014/main" id="{00000000-0008-0000-0800-00007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79" name="Text Box 15">
          <a:extLst>
            <a:ext uri="{FF2B5EF4-FFF2-40B4-BE49-F238E27FC236}">
              <a16:creationId xmlns:a16="http://schemas.microsoft.com/office/drawing/2014/main" id="{00000000-0008-0000-0800-00007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0" name="Text Box 15">
          <a:extLst>
            <a:ext uri="{FF2B5EF4-FFF2-40B4-BE49-F238E27FC236}">
              <a16:creationId xmlns:a16="http://schemas.microsoft.com/office/drawing/2014/main" id="{00000000-0008-0000-0800-00007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1" name="Text Box 15">
          <a:extLst>
            <a:ext uri="{FF2B5EF4-FFF2-40B4-BE49-F238E27FC236}">
              <a16:creationId xmlns:a16="http://schemas.microsoft.com/office/drawing/2014/main" id="{00000000-0008-0000-0800-00007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2" name="Text Box 15">
          <a:extLst>
            <a:ext uri="{FF2B5EF4-FFF2-40B4-BE49-F238E27FC236}">
              <a16:creationId xmlns:a16="http://schemas.microsoft.com/office/drawing/2014/main" id="{00000000-0008-0000-0800-00007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3" name="Text Box 15">
          <a:extLst>
            <a:ext uri="{FF2B5EF4-FFF2-40B4-BE49-F238E27FC236}">
              <a16:creationId xmlns:a16="http://schemas.microsoft.com/office/drawing/2014/main" id="{00000000-0008-0000-0800-00007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4" name="Text Box 15">
          <a:extLst>
            <a:ext uri="{FF2B5EF4-FFF2-40B4-BE49-F238E27FC236}">
              <a16:creationId xmlns:a16="http://schemas.microsoft.com/office/drawing/2014/main" id="{00000000-0008-0000-0800-00008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5" name="Text Box 15">
          <a:extLst>
            <a:ext uri="{FF2B5EF4-FFF2-40B4-BE49-F238E27FC236}">
              <a16:creationId xmlns:a16="http://schemas.microsoft.com/office/drawing/2014/main" id="{00000000-0008-0000-0800-00008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6" name="Text Box 15">
          <a:extLst>
            <a:ext uri="{FF2B5EF4-FFF2-40B4-BE49-F238E27FC236}">
              <a16:creationId xmlns:a16="http://schemas.microsoft.com/office/drawing/2014/main" id="{00000000-0008-0000-0800-00008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7" name="Text Box 15">
          <a:extLst>
            <a:ext uri="{FF2B5EF4-FFF2-40B4-BE49-F238E27FC236}">
              <a16:creationId xmlns:a16="http://schemas.microsoft.com/office/drawing/2014/main" id="{00000000-0008-0000-0800-00008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88" name="Text Box 15">
          <a:extLst>
            <a:ext uri="{FF2B5EF4-FFF2-40B4-BE49-F238E27FC236}">
              <a16:creationId xmlns:a16="http://schemas.microsoft.com/office/drawing/2014/main" id="{00000000-0008-0000-0800-00008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89" name="Text Box 15">
          <a:extLst>
            <a:ext uri="{FF2B5EF4-FFF2-40B4-BE49-F238E27FC236}">
              <a16:creationId xmlns:a16="http://schemas.microsoft.com/office/drawing/2014/main" id="{00000000-0008-0000-0800-000085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0" name="Text Box 15">
          <a:extLst>
            <a:ext uri="{FF2B5EF4-FFF2-40B4-BE49-F238E27FC236}">
              <a16:creationId xmlns:a16="http://schemas.microsoft.com/office/drawing/2014/main" id="{00000000-0008-0000-0800-000086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1" name="Text Box 15">
          <a:extLst>
            <a:ext uri="{FF2B5EF4-FFF2-40B4-BE49-F238E27FC236}">
              <a16:creationId xmlns:a16="http://schemas.microsoft.com/office/drawing/2014/main" id="{00000000-0008-0000-0800-000087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392" name="Text Box 15">
          <a:extLst>
            <a:ext uri="{FF2B5EF4-FFF2-40B4-BE49-F238E27FC236}">
              <a16:creationId xmlns:a16="http://schemas.microsoft.com/office/drawing/2014/main" id="{00000000-0008-0000-0800-000088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3" name="Text Box 15">
          <a:extLst>
            <a:ext uri="{FF2B5EF4-FFF2-40B4-BE49-F238E27FC236}">
              <a16:creationId xmlns:a16="http://schemas.microsoft.com/office/drawing/2014/main" id="{00000000-0008-0000-0800-00008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4" name="Text Box 15">
          <a:extLst>
            <a:ext uri="{FF2B5EF4-FFF2-40B4-BE49-F238E27FC236}">
              <a16:creationId xmlns:a16="http://schemas.microsoft.com/office/drawing/2014/main" id="{00000000-0008-0000-0800-00008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5" name="Text Box 15">
          <a:extLst>
            <a:ext uri="{FF2B5EF4-FFF2-40B4-BE49-F238E27FC236}">
              <a16:creationId xmlns:a16="http://schemas.microsoft.com/office/drawing/2014/main" id="{00000000-0008-0000-0800-00008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6" name="Text Box 15">
          <a:extLst>
            <a:ext uri="{FF2B5EF4-FFF2-40B4-BE49-F238E27FC236}">
              <a16:creationId xmlns:a16="http://schemas.microsoft.com/office/drawing/2014/main" id="{00000000-0008-0000-0800-00008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7" name="Text Box 15">
          <a:extLst>
            <a:ext uri="{FF2B5EF4-FFF2-40B4-BE49-F238E27FC236}">
              <a16:creationId xmlns:a16="http://schemas.microsoft.com/office/drawing/2014/main" id="{00000000-0008-0000-0800-00008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8" name="Text Box 15">
          <a:extLst>
            <a:ext uri="{FF2B5EF4-FFF2-40B4-BE49-F238E27FC236}">
              <a16:creationId xmlns:a16="http://schemas.microsoft.com/office/drawing/2014/main" id="{00000000-0008-0000-0800-00008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399" name="Text Box 15">
          <a:extLst>
            <a:ext uri="{FF2B5EF4-FFF2-40B4-BE49-F238E27FC236}">
              <a16:creationId xmlns:a16="http://schemas.microsoft.com/office/drawing/2014/main" id="{00000000-0008-0000-0800-00008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0" name="Text Box 15">
          <a:extLst>
            <a:ext uri="{FF2B5EF4-FFF2-40B4-BE49-F238E27FC236}">
              <a16:creationId xmlns:a16="http://schemas.microsoft.com/office/drawing/2014/main" id="{00000000-0008-0000-0800-00009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1" name="Text Box 15">
          <a:extLst>
            <a:ext uri="{FF2B5EF4-FFF2-40B4-BE49-F238E27FC236}">
              <a16:creationId xmlns:a16="http://schemas.microsoft.com/office/drawing/2014/main" id="{00000000-0008-0000-0800-000091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2" name="Text Box 15">
          <a:extLst>
            <a:ext uri="{FF2B5EF4-FFF2-40B4-BE49-F238E27FC236}">
              <a16:creationId xmlns:a16="http://schemas.microsoft.com/office/drawing/2014/main" id="{00000000-0008-0000-0800-00009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3" name="Text Box 15">
          <a:extLst>
            <a:ext uri="{FF2B5EF4-FFF2-40B4-BE49-F238E27FC236}">
              <a16:creationId xmlns:a16="http://schemas.microsoft.com/office/drawing/2014/main" id="{00000000-0008-0000-0800-00009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4" name="Text Box 15">
          <a:extLst>
            <a:ext uri="{FF2B5EF4-FFF2-40B4-BE49-F238E27FC236}">
              <a16:creationId xmlns:a16="http://schemas.microsoft.com/office/drawing/2014/main" id="{00000000-0008-0000-0800-00009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5" name="Text Box 15">
          <a:extLst>
            <a:ext uri="{FF2B5EF4-FFF2-40B4-BE49-F238E27FC236}">
              <a16:creationId xmlns:a16="http://schemas.microsoft.com/office/drawing/2014/main" id="{00000000-0008-0000-0800-00009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6" name="Text Box 15">
          <a:extLst>
            <a:ext uri="{FF2B5EF4-FFF2-40B4-BE49-F238E27FC236}">
              <a16:creationId xmlns:a16="http://schemas.microsoft.com/office/drawing/2014/main" id="{00000000-0008-0000-0800-00009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7" name="Text Box 15">
          <a:extLst>
            <a:ext uri="{FF2B5EF4-FFF2-40B4-BE49-F238E27FC236}">
              <a16:creationId xmlns:a16="http://schemas.microsoft.com/office/drawing/2014/main" id="{00000000-0008-0000-0800-000097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08" name="Text Box 15">
          <a:extLst>
            <a:ext uri="{FF2B5EF4-FFF2-40B4-BE49-F238E27FC236}">
              <a16:creationId xmlns:a16="http://schemas.microsoft.com/office/drawing/2014/main" id="{00000000-0008-0000-0800-000098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09" name="Text Box 15">
          <a:extLst>
            <a:ext uri="{FF2B5EF4-FFF2-40B4-BE49-F238E27FC236}">
              <a16:creationId xmlns:a16="http://schemas.microsoft.com/office/drawing/2014/main" id="{00000000-0008-0000-0800-000099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0" name="Text Box 15">
          <a:extLst>
            <a:ext uri="{FF2B5EF4-FFF2-40B4-BE49-F238E27FC236}">
              <a16:creationId xmlns:a16="http://schemas.microsoft.com/office/drawing/2014/main" id="{00000000-0008-0000-0800-00009A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1" name="Text Box 15">
          <a:extLst>
            <a:ext uri="{FF2B5EF4-FFF2-40B4-BE49-F238E27FC236}">
              <a16:creationId xmlns:a16="http://schemas.microsoft.com/office/drawing/2014/main" id="{00000000-0008-0000-0800-00009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2" name="Text Box 15">
          <a:extLst>
            <a:ext uri="{FF2B5EF4-FFF2-40B4-BE49-F238E27FC236}">
              <a16:creationId xmlns:a16="http://schemas.microsoft.com/office/drawing/2014/main" id="{00000000-0008-0000-0800-00009C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3" name="Text Box 15">
          <a:extLst>
            <a:ext uri="{FF2B5EF4-FFF2-40B4-BE49-F238E27FC236}">
              <a16:creationId xmlns:a16="http://schemas.microsoft.com/office/drawing/2014/main" id="{00000000-0008-0000-0800-00009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4" name="Text Box 15">
          <a:extLst>
            <a:ext uri="{FF2B5EF4-FFF2-40B4-BE49-F238E27FC236}">
              <a16:creationId xmlns:a16="http://schemas.microsoft.com/office/drawing/2014/main" id="{00000000-0008-0000-0800-00009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5" name="Text Box 15">
          <a:extLst>
            <a:ext uri="{FF2B5EF4-FFF2-40B4-BE49-F238E27FC236}">
              <a16:creationId xmlns:a16="http://schemas.microsoft.com/office/drawing/2014/main" id="{00000000-0008-0000-0800-00009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6" name="Text Box 15">
          <a:extLst>
            <a:ext uri="{FF2B5EF4-FFF2-40B4-BE49-F238E27FC236}">
              <a16:creationId xmlns:a16="http://schemas.microsoft.com/office/drawing/2014/main" id="{00000000-0008-0000-0800-0000A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17" name="Text Box 15">
          <a:extLst>
            <a:ext uri="{FF2B5EF4-FFF2-40B4-BE49-F238E27FC236}">
              <a16:creationId xmlns:a16="http://schemas.microsoft.com/office/drawing/2014/main" id="{00000000-0008-0000-0800-0000A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8" name="Text Box 15">
          <a:extLst>
            <a:ext uri="{FF2B5EF4-FFF2-40B4-BE49-F238E27FC236}">
              <a16:creationId xmlns:a16="http://schemas.microsoft.com/office/drawing/2014/main" id="{00000000-0008-0000-0800-0000A2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19" name="Text Box 15">
          <a:extLst>
            <a:ext uri="{FF2B5EF4-FFF2-40B4-BE49-F238E27FC236}">
              <a16:creationId xmlns:a16="http://schemas.microsoft.com/office/drawing/2014/main" id="{00000000-0008-0000-0800-0000A3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0" name="Text Box 15">
          <a:extLst>
            <a:ext uri="{FF2B5EF4-FFF2-40B4-BE49-F238E27FC236}">
              <a16:creationId xmlns:a16="http://schemas.microsoft.com/office/drawing/2014/main" id="{00000000-0008-0000-0800-0000A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1" name="Text Box 15">
          <a:extLst>
            <a:ext uri="{FF2B5EF4-FFF2-40B4-BE49-F238E27FC236}">
              <a16:creationId xmlns:a16="http://schemas.microsoft.com/office/drawing/2014/main" id="{00000000-0008-0000-0800-0000A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2" name="Text Box 15">
          <a:extLst>
            <a:ext uri="{FF2B5EF4-FFF2-40B4-BE49-F238E27FC236}">
              <a16:creationId xmlns:a16="http://schemas.microsoft.com/office/drawing/2014/main" id="{00000000-0008-0000-0800-0000A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3" name="Text Box 15">
          <a:extLst>
            <a:ext uri="{FF2B5EF4-FFF2-40B4-BE49-F238E27FC236}">
              <a16:creationId xmlns:a16="http://schemas.microsoft.com/office/drawing/2014/main" id="{00000000-0008-0000-0800-0000A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4" name="Text Box 15">
          <a:extLst>
            <a:ext uri="{FF2B5EF4-FFF2-40B4-BE49-F238E27FC236}">
              <a16:creationId xmlns:a16="http://schemas.microsoft.com/office/drawing/2014/main" id="{00000000-0008-0000-0800-0000A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5" name="Text Box 15">
          <a:extLst>
            <a:ext uri="{FF2B5EF4-FFF2-40B4-BE49-F238E27FC236}">
              <a16:creationId xmlns:a16="http://schemas.microsoft.com/office/drawing/2014/main" id="{00000000-0008-0000-0800-0000A9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6" name="Text Box 15">
          <a:extLst>
            <a:ext uri="{FF2B5EF4-FFF2-40B4-BE49-F238E27FC236}">
              <a16:creationId xmlns:a16="http://schemas.microsoft.com/office/drawing/2014/main" id="{00000000-0008-0000-0800-0000AA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7" name="Text Box 15">
          <a:extLst>
            <a:ext uri="{FF2B5EF4-FFF2-40B4-BE49-F238E27FC236}">
              <a16:creationId xmlns:a16="http://schemas.microsoft.com/office/drawing/2014/main" id="{00000000-0008-0000-0800-0000AB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28" name="Text Box 15">
          <a:extLst>
            <a:ext uri="{FF2B5EF4-FFF2-40B4-BE49-F238E27FC236}">
              <a16:creationId xmlns:a16="http://schemas.microsoft.com/office/drawing/2014/main" id="{00000000-0008-0000-0800-0000AC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29" name="Text Box 15">
          <a:extLst>
            <a:ext uri="{FF2B5EF4-FFF2-40B4-BE49-F238E27FC236}">
              <a16:creationId xmlns:a16="http://schemas.microsoft.com/office/drawing/2014/main" id="{00000000-0008-0000-0800-0000AD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0" name="Text Box 15">
          <a:extLst>
            <a:ext uri="{FF2B5EF4-FFF2-40B4-BE49-F238E27FC236}">
              <a16:creationId xmlns:a16="http://schemas.microsoft.com/office/drawing/2014/main" id="{00000000-0008-0000-0800-0000AE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1" name="Text Box 15">
          <a:extLst>
            <a:ext uri="{FF2B5EF4-FFF2-40B4-BE49-F238E27FC236}">
              <a16:creationId xmlns:a16="http://schemas.microsoft.com/office/drawing/2014/main" id="{00000000-0008-0000-0800-0000A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2" name="Text Box 15">
          <a:extLst>
            <a:ext uri="{FF2B5EF4-FFF2-40B4-BE49-F238E27FC236}">
              <a16:creationId xmlns:a16="http://schemas.microsoft.com/office/drawing/2014/main" id="{00000000-0008-0000-0800-0000B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3" name="Text Box 15">
          <a:extLst>
            <a:ext uri="{FF2B5EF4-FFF2-40B4-BE49-F238E27FC236}">
              <a16:creationId xmlns:a16="http://schemas.microsoft.com/office/drawing/2014/main" id="{00000000-0008-0000-0800-0000B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4" name="Text Box 15">
          <a:extLst>
            <a:ext uri="{FF2B5EF4-FFF2-40B4-BE49-F238E27FC236}">
              <a16:creationId xmlns:a16="http://schemas.microsoft.com/office/drawing/2014/main" id="{00000000-0008-0000-0800-0000B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35" name="Text Box 15">
          <a:extLst>
            <a:ext uri="{FF2B5EF4-FFF2-40B4-BE49-F238E27FC236}">
              <a16:creationId xmlns:a16="http://schemas.microsoft.com/office/drawing/2014/main" id="{00000000-0008-0000-0800-0000B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6" name="Text Box 15">
          <a:extLst>
            <a:ext uri="{FF2B5EF4-FFF2-40B4-BE49-F238E27FC236}">
              <a16:creationId xmlns:a16="http://schemas.microsoft.com/office/drawing/2014/main" id="{00000000-0008-0000-0800-0000B4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7" name="Text Box 15">
          <a:extLst>
            <a:ext uri="{FF2B5EF4-FFF2-40B4-BE49-F238E27FC236}">
              <a16:creationId xmlns:a16="http://schemas.microsoft.com/office/drawing/2014/main" id="{00000000-0008-0000-0800-0000B5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8" name="Text Box 15">
          <a:extLst>
            <a:ext uri="{FF2B5EF4-FFF2-40B4-BE49-F238E27FC236}">
              <a16:creationId xmlns:a16="http://schemas.microsoft.com/office/drawing/2014/main" id="{00000000-0008-0000-0800-0000B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39" name="Text Box 15">
          <a:extLst>
            <a:ext uri="{FF2B5EF4-FFF2-40B4-BE49-F238E27FC236}">
              <a16:creationId xmlns:a16="http://schemas.microsoft.com/office/drawing/2014/main" id="{00000000-0008-0000-0800-0000B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0" name="Text Box 15">
          <a:extLst>
            <a:ext uri="{FF2B5EF4-FFF2-40B4-BE49-F238E27FC236}">
              <a16:creationId xmlns:a16="http://schemas.microsoft.com/office/drawing/2014/main" id="{00000000-0008-0000-0800-0000B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1" name="Text Box 15">
          <a:extLst>
            <a:ext uri="{FF2B5EF4-FFF2-40B4-BE49-F238E27FC236}">
              <a16:creationId xmlns:a16="http://schemas.microsoft.com/office/drawing/2014/main" id="{00000000-0008-0000-0800-0000B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2" name="Text Box 15">
          <a:extLst>
            <a:ext uri="{FF2B5EF4-FFF2-40B4-BE49-F238E27FC236}">
              <a16:creationId xmlns:a16="http://schemas.microsoft.com/office/drawing/2014/main" id="{00000000-0008-0000-0800-0000B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3" name="Text Box 15">
          <a:extLst>
            <a:ext uri="{FF2B5EF4-FFF2-40B4-BE49-F238E27FC236}">
              <a16:creationId xmlns:a16="http://schemas.microsoft.com/office/drawing/2014/main" id="{00000000-0008-0000-0800-0000BB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4" name="Text Box 15">
          <a:extLst>
            <a:ext uri="{FF2B5EF4-FFF2-40B4-BE49-F238E27FC236}">
              <a16:creationId xmlns:a16="http://schemas.microsoft.com/office/drawing/2014/main" id="{00000000-0008-0000-0800-0000BC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5" name="Text Box 15">
          <a:extLst>
            <a:ext uri="{FF2B5EF4-FFF2-40B4-BE49-F238E27FC236}">
              <a16:creationId xmlns:a16="http://schemas.microsoft.com/office/drawing/2014/main" id="{00000000-0008-0000-0800-0000BD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46" name="Text Box 15">
          <a:extLst>
            <a:ext uri="{FF2B5EF4-FFF2-40B4-BE49-F238E27FC236}">
              <a16:creationId xmlns:a16="http://schemas.microsoft.com/office/drawing/2014/main" id="{00000000-0008-0000-0800-0000BE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7" name="Text Box 15">
          <a:extLst>
            <a:ext uri="{FF2B5EF4-FFF2-40B4-BE49-F238E27FC236}">
              <a16:creationId xmlns:a16="http://schemas.microsoft.com/office/drawing/2014/main" id="{00000000-0008-0000-0800-0000BF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8" name="Text Box 15">
          <a:extLst>
            <a:ext uri="{FF2B5EF4-FFF2-40B4-BE49-F238E27FC236}">
              <a16:creationId xmlns:a16="http://schemas.microsoft.com/office/drawing/2014/main" id="{00000000-0008-0000-0800-0000C0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49" name="Text Box 15">
          <a:extLst>
            <a:ext uri="{FF2B5EF4-FFF2-40B4-BE49-F238E27FC236}">
              <a16:creationId xmlns:a16="http://schemas.microsoft.com/office/drawing/2014/main" id="{00000000-0008-0000-0800-0000C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0" name="Text Box 15">
          <a:extLst>
            <a:ext uri="{FF2B5EF4-FFF2-40B4-BE49-F238E27FC236}">
              <a16:creationId xmlns:a16="http://schemas.microsoft.com/office/drawing/2014/main" id="{00000000-0008-0000-0800-0000C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1" name="Text Box 15">
          <a:extLst>
            <a:ext uri="{FF2B5EF4-FFF2-40B4-BE49-F238E27FC236}">
              <a16:creationId xmlns:a16="http://schemas.microsoft.com/office/drawing/2014/main" id="{00000000-0008-0000-0800-0000C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2" name="Text Box 15">
          <a:extLst>
            <a:ext uri="{FF2B5EF4-FFF2-40B4-BE49-F238E27FC236}">
              <a16:creationId xmlns:a16="http://schemas.microsoft.com/office/drawing/2014/main" id="{00000000-0008-0000-0800-0000C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53" name="Text Box 15">
          <a:extLst>
            <a:ext uri="{FF2B5EF4-FFF2-40B4-BE49-F238E27FC236}">
              <a16:creationId xmlns:a16="http://schemas.microsoft.com/office/drawing/2014/main" id="{00000000-0008-0000-0800-0000C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4" name="Text Box 15">
          <a:extLst>
            <a:ext uri="{FF2B5EF4-FFF2-40B4-BE49-F238E27FC236}">
              <a16:creationId xmlns:a16="http://schemas.microsoft.com/office/drawing/2014/main" id="{00000000-0008-0000-0800-0000C6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5" name="Text Box 15">
          <a:extLst>
            <a:ext uri="{FF2B5EF4-FFF2-40B4-BE49-F238E27FC236}">
              <a16:creationId xmlns:a16="http://schemas.microsoft.com/office/drawing/2014/main" id="{00000000-0008-0000-0800-0000C7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6" name="Text Box 15">
          <a:extLst>
            <a:ext uri="{FF2B5EF4-FFF2-40B4-BE49-F238E27FC236}">
              <a16:creationId xmlns:a16="http://schemas.microsoft.com/office/drawing/2014/main" id="{00000000-0008-0000-0800-0000C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7" name="Text Box 15">
          <a:extLst>
            <a:ext uri="{FF2B5EF4-FFF2-40B4-BE49-F238E27FC236}">
              <a16:creationId xmlns:a16="http://schemas.microsoft.com/office/drawing/2014/main" id="{00000000-0008-0000-0800-0000C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8" name="Text Box 15">
          <a:extLst>
            <a:ext uri="{FF2B5EF4-FFF2-40B4-BE49-F238E27FC236}">
              <a16:creationId xmlns:a16="http://schemas.microsoft.com/office/drawing/2014/main" id="{00000000-0008-0000-0800-0000C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59" name="Text Box 15">
          <a:extLst>
            <a:ext uri="{FF2B5EF4-FFF2-40B4-BE49-F238E27FC236}">
              <a16:creationId xmlns:a16="http://schemas.microsoft.com/office/drawing/2014/main" id="{00000000-0008-0000-0800-0000C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0" name="Text Box 15">
          <a:extLst>
            <a:ext uri="{FF2B5EF4-FFF2-40B4-BE49-F238E27FC236}">
              <a16:creationId xmlns:a16="http://schemas.microsoft.com/office/drawing/2014/main" id="{00000000-0008-0000-0800-0000C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1" name="Text Box 15">
          <a:extLst>
            <a:ext uri="{FF2B5EF4-FFF2-40B4-BE49-F238E27FC236}">
              <a16:creationId xmlns:a16="http://schemas.microsoft.com/office/drawing/2014/main" id="{00000000-0008-0000-0800-0000CD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2" name="Text Box 15">
          <a:extLst>
            <a:ext uri="{FF2B5EF4-FFF2-40B4-BE49-F238E27FC236}">
              <a16:creationId xmlns:a16="http://schemas.microsoft.com/office/drawing/2014/main" id="{00000000-0008-0000-0800-0000CE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3" name="Text Box 15">
          <a:extLst>
            <a:ext uri="{FF2B5EF4-FFF2-40B4-BE49-F238E27FC236}">
              <a16:creationId xmlns:a16="http://schemas.microsoft.com/office/drawing/2014/main" id="{00000000-0008-0000-0800-0000CF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64" name="Text Box 15">
          <a:extLst>
            <a:ext uri="{FF2B5EF4-FFF2-40B4-BE49-F238E27FC236}">
              <a16:creationId xmlns:a16="http://schemas.microsoft.com/office/drawing/2014/main" id="{00000000-0008-0000-0800-0000D0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5" name="Text Box 15">
          <a:extLst>
            <a:ext uri="{FF2B5EF4-FFF2-40B4-BE49-F238E27FC236}">
              <a16:creationId xmlns:a16="http://schemas.microsoft.com/office/drawing/2014/main" id="{00000000-0008-0000-0800-0000D1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6" name="Text Box 15">
          <a:extLst>
            <a:ext uri="{FF2B5EF4-FFF2-40B4-BE49-F238E27FC236}">
              <a16:creationId xmlns:a16="http://schemas.microsoft.com/office/drawing/2014/main" id="{00000000-0008-0000-0800-0000D2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7" name="Text Box 15">
          <a:extLst>
            <a:ext uri="{FF2B5EF4-FFF2-40B4-BE49-F238E27FC236}">
              <a16:creationId xmlns:a16="http://schemas.microsoft.com/office/drawing/2014/main" id="{00000000-0008-0000-0800-0000D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8" name="Text Box 15">
          <a:extLst>
            <a:ext uri="{FF2B5EF4-FFF2-40B4-BE49-F238E27FC236}">
              <a16:creationId xmlns:a16="http://schemas.microsoft.com/office/drawing/2014/main" id="{00000000-0008-0000-0800-0000D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69" name="Text Box 15">
          <a:extLst>
            <a:ext uri="{FF2B5EF4-FFF2-40B4-BE49-F238E27FC236}">
              <a16:creationId xmlns:a16="http://schemas.microsoft.com/office/drawing/2014/main" id="{00000000-0008-0000-0800-0000D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0" name="Text Box 15">
          <a:extLst>
            <a:ext uri="{FF2B5EF4-FFF2-40B4-BE49-F238E27FC236}">
              <a16:creationId xmlns:a16="http://schemas.microsoft.com/office/drawing/2014/main" id="{00000000-0008-0000-0800-0000D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1" name="Text Box 15">
          <a:extLst>
            <a:ext uri="{FF2B5EF4-FFF2-40B4-BE49-F238E27FC236}">
              <a16:creationId xmlns:a16="http://schemas.microsoft.com/office/drawing/2014/main" id="{00000000-0008-0000-0800-0000D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2" name="Text Box 15">
          <a:extLst>
            <a:ext uri="{FF2B5EF4-FFF2-40B4-BE49-F238E27FC236}">
              <a16:creationId xmlns:a16="http://schemas.microsoft.com/office/drawing/2014/main" id="{00000000-0008-0000-0800-0000D8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3" name="Text Box 15">
          <a:extLst>
            <a:ext uri="{FF2B5EF4-FFF2-40B4-BE49-F238E27FC236}">
              <a16:creationId xmlns:a16="http://schemas.microsoft.com/office/drawing/2014/main" id="{00000000-0008-0000-0800-0000D9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4" name="Text Box 15">
          <a:extLst>
            <a:ext uri="{FF2B5EF4-FFF2-40B4-BE49-F238E27FC236}">
              <a16:creationId xmlns:a16="http://schemas.microsoft.com/office/drawing/2014/main" id="{00000000-0008-0000-0800-0000D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5" name="Text Box 15">
          <a:extLst>
            <a:ext uri="{FF2B5EF4-FFF2-40B4-BE49-F238E27FC236}">
              <a16:creationId xmlns:a16="http://schemas.microsoft.com/office/drawing/2014/main" id="{00000000-0008-0000-0800-0000D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6" name="Text Box 15">
          <a:extLst>
            <a:ext uri="{FF2B5EF4-FFF2-40B4-BE49-F238E27FC236}">
              <a16:creationId xmlns:a16="http://schemas.microsoft.com/office/drawing/2014/main" id="{00000000-0008-0000-0800-0000D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7" name="Text Box 15">
          <a:extLst>
            <a:ext uri="{FF2B5EF4-FFF2-40B4-BE49-F238E27FC236}">
              <a16:creationId xmlns:a16="http://schemas.microsoft.com/office/drawing/2014/main" id="{00000000-0008-0000-0800-0000D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78" name="Text Box 15">
          <a:extLst>
            <a:ext uri="{FF2B5EF4-FFF2-40B4-BE49-F238E27FC236}">
              <a16:creationId xmlns:a16="http://schemas.microsoft.com/office/drawing/2014/main" id="{00000000-0008-0000-0800-0000D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79" name="Text Box 15">
          <a:extLst>
            <a:ext uri="{FF2B5EF4-FFF2-40B4-BE49-F238E27FC236}">
              <a16:creationId xmlns:a16="http://schemas.microsoft.com/office/drawing/2014/main" id="{00000000-0008-0000-0800-0000DF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0" name="Text Box 15">
          <a:extLst>
            <a:ext uri="{FF2B5EF4-FFF2-40B4-BE49-F238E27FC236}">
              <a16:creationId xmlns:a16="http://schemas.microsoft.com/office/drawing/2014/main" id="{00000000-0008-0000-0800-0000E0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1" name="Text Box 15">
          <a:extLst>
            <a:ext uri="{FF2B5EF4-FFF2-40B4-BE49-F238E27FC236}">
              <a16:creationId xmlns:a16="http://schemas.microsoft.com/office/drawing/2014/main" id="{00000000-0008-0000-0800-0000E1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82" name="Text Box 15">
          <a:extLst>
            <a:ext uri="{FF2B5EF4-FFF2-40B4-BE49-F238E27FC236}">
              <a16:creationId xmlns:a16="http://schemas.microsoft.com/office/drawing/2014/main" id="{00000000-0008-0000-0800-0000E2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3" name="Text Box 15">
          <a:extLst>
            <a:ext uri="{FF2B5EF4-FFF2-40B4-BE49-F238E27FC236}">
              <a16:creationId xmlns:a16="http://schemas.microsoft.com/office/drawing/2014/main" id="{00000000-0008-0000-0800-0000E3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4" name="Text Box 15">
          <a:extLst>
            <a:ext uri="{FF2B5EF4-FFF2-40B4-BE49-F238E27FC236}">
              <a16:creationId xmlns:a16="http://schemas.microsoft.com/office/drawing/2014/main" id="{00000000-0008-0000-0800-0000E4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5" name="Text Box 15">
          <a:extLst>
            <a:ext uri="{FF2B5EF4-FFF2-40B4-BE49-F238E27FC236}">
              <a16:creationId xmlns:a16="http://schemas.microsoft.com/office/drawing/2014/main" id="{00000000-0008-0000-0800-0000E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6" name="Text Box 15">
          <a:extLst>
            <a:ext uri="{FF2B5EF4-FFF2-40B4-BE49-F238E27FC236}">
              <a16:creationId xmlns:a16="http://schemas.microsoft.com/office/drawing/2014/main" id="{00000000-0008-0000-0800-0000E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7" name="Text Box 15">
          <a:extLst>
            <a:ext uri="{FF2B5EF4-FFF2-40B4-BE49-F238E27FC236}">
              <a16:creationId xmlns:a16="http://schemas.microsoft.com/office/drawing/2014/main" id="{00000000-0008-0000-0800-0000E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8" name="Text Box 15">
          <a:extLst>
            <a:ext uri="{FF2B5EF4-FFF2-40B4-BE49-F238E27FC236}">
              <a16:creationId xmlns:a16="http://schemas.microsoft.com/office/drawing/2014/main" id="{00000000-0008-0000-0800-0000E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89" name="Text Box 15">
          <a:extLst>
            <a:ext uri="{FF2B5EF4-FFF2-40B4-BE49-F238E27FC236}">
              <a16:creationId xmlns:a16="http://schemas.microsoft.com/office/drawing/2014/main" id="{00000000-0008-0000-0800-0000E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0" name="Text Box 15">
          <a:extLst>
            <a:ext uri="{FF2B5EF4-FFF2-40B4-BE49-F238E27FC236}">
              <a16:creationId xmlns:a16="http://schemas.microsoft.com/office/drawing/2014/main" id="{00000000-0008-0000-0800-0000EA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1" name="Text Box 15">
          <a:extLst>
            <a:ext uri="{FF2B5EF4-FFF2-40B4-BE49-F238E27FC236}">
              <a16:creationId xmlns:a16="http://schemas.microsoft.com/office/drawing/2014/main" id="{00000000-0008-0000-0800-0000EB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2" name="Text Box 15">
          <a:extLst>
            <a:ext uri="{FF2B5EF4-FFF2-40B4-BE49-F238E27FC236}">
              <a16:creationId xmlns:a16="http://schemas.microsoft.com/office/drawing/2014/main" id="{00000000-0008-0000-0800-0000E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3" name="Text Box 15">
          <a:extLst>
            <a:ext uri="{FF2B5EF4-FFF2-40B4-BE49-F238E27FC236}">
              <a16:creationId xmlns:a16="http://schemas.microsoft.com/office/drawing/2014/main" id="{00000000-0008-0000-0800-0000E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4" name="Text Box 15">
          <a:extLst>
            <a:ext uri="{FF2B5EF4-FFF2-40B4-BE49-F238E27FC236}">
              <a16:creationId xmlns:a16="http://schemas.microsoft.com/office/drawing/2014/main" id="{00000000-0008-0000-0800-0000E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5" name="Text Box 15">
          <a:extLst>
            <a:ext uri="{FF2B5EF4-FFF2-40B4-BE49-F238E27FC236}">
              <a16:creationId xmlns:a16="http://schemas.microsoft.com/office/drawing/2014/main" id="{00000000-0008-0000-0800-0000E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6" name="Text Box 15">
          <a:extLst>
            <a:ext uri="{FF2B5EF4-FFF2-40B4-BE49-F238E27FC236}">
              <a16:creationId xmlns:a16="http://schemas.microsoft.com/office/drawing/2014/main" id="{00000000-0008-0000-0800-0000F0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7" name="Text Box 15">
          <a:extLst>
            <a:ext uri="{FF2B5EF4-FFF2-40B4-BE49-F238E27FC236}">
              <a16:creationId xmlns:a16="http://schemas.microsoft.com/office/drawing/2014/main" id="{00000000-0008-0000-0800-0000F1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498" name="Text Box 15">
          <a:extLst>
            <a:ext uri="{FF2B5EF4-FFF2-40B4-BE49-F238E27FC236}">
              <a16:creationId xmlns:a16="http://schemas.microsoft.com/office/drawing/2014/main" id="{00000000-0008-0000-0800-0000F201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499" name="Text Box 15">
          <a:extLst>
            <a:ext uri="{FF2B5EF4-FFF2-40B4-BE49-F238E27FC236}">
              <a16:creationId xmlns:a16="http://schemas.microsoft.com/office/drawing/2014/main" id="{00000000-0008-0000-0800-0000F3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0" name="Text Box 15">
          <a:extLst>
            <a:ext uri="{FF2B5EF4-FFF2-40B4-BE49-F238E27FC236}">
              <a16:creationId xmlns:a16="http://schemas.microsoft.com/office/drawing/2014/main" id="{00000000-0008-0000-0800-0000F401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1" name="Text Box 15">
          <a:extLst>
            <a:ext uri="{FF2B5EF4-FFF2-40B4-BE49-F238E27FC236}">
              <a16:creationId xmlns:a16="http://schemas.microsoft.com/office/drawing/2014/main" id="{00000000-0008-0000-0800-0000F5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2" name="Text Box 15">
          <a:extLst>
            <a:ext uri="{FF2B5EF4-FFF2-40B4-BE49-F238E27FC236}">
              <a16:creationId xmlns:a16="http://schemas.microsoft.com/office/drawing/2014/main" id="{00000000-0008-0000-0800-0000F6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3" name="Text Box 15">
          <a:extLst>
            <a:ext uri="{FF2B5EF4-FFF2-40B4-BE49-F238E27FC236}">
              <a16:creationId xmlns:a16="http://schemas.microsoft.com/office/drawing/2014/main" id="{00000000-0008-0000-0800-0000F7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4" name="Text Box 15">
          <a:extLst>
            <a:ext uri="{FF2B5EF4-FFF2-40B4-BE49-F238E27FC236}">
              <a16:creationId xmlns:a16="http://schemas.microsoft.com/office/drawing/2014/main" id="{00000000-0008-0000-0800-0000F8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5" name="Text Box 15">
          <a:extLst>
            <a:ext uri="{FF2B5EF4-FFF2-40B4-BE49-F238E27FC236}">
              <a16:creationId xmlns:a16="http://schemas.microsoft.com/office/drawing/2014/main" id="{00000000-0008-0000-0800-0000F9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6" name="Text Box 15">
          <a:extLst>
            <a:ext uri="{FF2B5EF4-FFF2-40B4-BE49-F238E27FC236}">
              <a16:creationId xmlns:a16="http://schemas.microsoft.com/office/drawing/2014/main" id="{00000000-0008-0000-0800-0000FA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07" name="Text Box 15">
          <a:extLst>
            <a:ext uri="{FF2B5EF4-FFF2-40B4-BE49-F238E27FC236}">
              <a16:creationId xmlns:a16="http://schemas.microsoft.com/office/drawing/2014/main" id="{00000000-0008-0000-0800-0000FB01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8" name="Text Box 15">
          <a:extLst>
            <a:ext uri="{FF2B5EF4-FFF2-40B4-BE49-F238E27FC236}">
              <a16:creationId xmlns:a16="http://schemas.microsoft.com/office/drawing/2014/main" id="{00000000-0008-0000-0800-0000FC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09" name="Text Box 15">
          <a:extLst>
            <a:ext uri="{FF2B5EF4-FFF2-40B4-BE49-F238E27FC236}">
              <a16:creationId xmlns:a16="http://schemas.microsoft.com/office/drawing/2014/main" id="{00000000-0008-0000-0800-0000FD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0" name="Text Box 15">
          <a:extLst>
            <a:ext uri="{FF2B5EF4-FFF2-40B4-BE49-F238E27FC236}">
              <a16:creationId xmlns:a16="http://schemas.microsoft.com/office/drawing/2014/main" id="{00000000-0008-0000-0800-0000FE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1" name="Text Box 15">
          <a:extLst>
            <a:ext uri="{FF2B5EF4-FFF2-40B4-BE49-F238E27FC236}">
              <a16:creationId xmlns:a16="http://schemas.microsoft.com/office/drawing/2014/main" id="{00000000-0008-0000-0800-0000FF01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2" name="Text Box 15">
          <a:extLst>
            <a:ext uri="{FF2B5EF4-FFF2-40B4-BE49-F238E27FC236}">
              <a16:creationId xmlns:a16="http://schemas.microsoft.com/office/drawing/2014/main" id="{00000000-0008-0000-0800-00000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3" name="Text Box 15">
          <a:extLst>
            <a:ext uri="{FF2B5EF4-FFF2-40B4-BE49-F238E27FC236}">
              <a16:creationId xmlns:a16="http://schemas.microsoft.com/office/drawing/2014/main" id="{00000000-0008-0000-0800-00000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4" name="Text Box 15">
          <a:extLst>
            <a:ext uri="{FF2B5EF4-FFF2-40B4-BE49-F238E27FC236}">
              <a16:creationId xmlns:a16="http://schemas.microsoft.com/office/drawing/2014/main" id="{00000000-0008-0000-0800-00000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5" name="Text Box 15">
          <a:extLst>
            <a:ext uri="{FF2B5EF4-FFF2-40B4-BE49-F238E27FC236}">
              <a16:creationId xmlns:a16="http://schemas.microsoft.com/office/drawing/2014/main" id="{00000000-0008-0000-0800-00000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6" name="Text Box 15">
          <a:extLst>
            <a:ext uri="{FF2B5EF4-FFF2-40B4-BE49-F238E27FC236}">
              <a16:creationId xmlns:a16="http://schemas.microsoft.com/office/drawing/2014/main" id="{00000000-0008-0000-0800-00000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7" name="Text Box 15">
          <a:extLst>
            <a:ext uri="{FF2B5EF4-FFF2-40B4-BE49-F238E27FC236}">
              <a16:creationId xmlns:a16="http://schemas.microsoft.com/office/drawing/2014/main" id="{00000000-0008-0000-0800-00000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18" name="Text Box 15">
          <a:extLst>
            <a:ext uri="{FF2B5EF4-FFF2-40B4-BE49-F238E27FC236}">
              <a16:creationId xmlns:a16="http://schemas.microsoft.com/office/drawing/2014/main" id="{00000000-0008-0000-0800-00000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19" name="Text Box 15">
          <a:extLst>
            <a:ext uri="{FF2B5EF4-FFF2-40B4-BE49-F238E27FC236}">
              <a16:creationId xmlns:a16="http://schemas.microsoft.com/office/drawing/2014/main" id="{00000000-0008-0000-0800-00000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0" name="Text Box 15">
          <a:extLst>
            <a:ext uri="{FF2B5EF4-FFF2-40B4-BE49-F238E27FC236}">
              <a16:creationId xmlns:a16="http://schemas.microsoft.com/office/drawing/2014/main" id="{00000000-0008-0000-0800-00000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1" name="Text Box 15">
          <a:extLst>
            <a:ext uri="{FF2B5EF4-FFF2-40B4-BE49-F238E27FC236}">
              <a16:creationId xmlns:a16="http://schemas.microsoft.com/office/drawing/2014/main" id="{00000000-0008-0000-0800-00000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2" name="Text Box 15">
          <a:extLst>
            <a:ext uri="{FF2B5EF4-FFF2-40B4-BE49-F238E27FC236}">
              <a16:creationId xmlns:a16="http://schemas.microsoft.com/office/drawing/2014/main" id="{00000000-0008-0000-0800-00000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3" name="Text Box 15">
          <a:extLst>
            <a:ext uri="{FF2B5EF4-FFF2-40B4-BE49-F238E27FC236}">
              <a16:creationId xmlns:a16="http://schemas.microsoft.com/office/drawing/2014/main" id="{00000000-0008-0000-0800-00000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4" name="Text Box 15">
          <a:extLst>
            <a:ext uri="{FF2B5EF4-FFF2-40B4-BE49-F238E27FC236}">
              <a16:creationId xmlns:a16="http://schemas.microsoft.com/office/drawing/2014/main" id="{00000000-0008-0000-0800-00000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25" name="Text Box 15">
          <a:extLst>
            <a:ext uri="{FF2B5EF4-FFF2-40B4-BE49-F238E27FC236}">
              <a16:creationId xmlns:a16="http://schemas.microsoft.com/office/drawing/2014/main" id="{00000000-0008-0000-0800-00000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6" name="Text Box 15">
          <a:extLst>
            <a:ext uri="{FF2B5EF4-FFF2-40B4-BE49-F238E27FC236}">
              <a16:creationId xmlns:a16="http://schemas.microsoft.com/office/drawing/2014/main" id="{00000000-0008-0000-0800-00000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7" name="Text Box 15">
          <a:extLst>
            <a:ext uri="{FF2B5EF4-FFF2-40B4-BE49-F238E27FC236}">
              <a16:creationId xmlns:a16="http://schemas.microsoft.com/office/drawing/2014/main" id="{00000000-0008-0000-0800-00000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8" name="Text Box 15">
          <a:extLst>
            <a:ext uri="{FF2B5EF4-FFF2-40B4-BE49-F238E27FC236}">
              <a16:creationId xmlns:a16="http://schemas.microsoft.com/office/drawing/2014/main" id="{00000000-0008-0000-0800-00001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29" name="Text Box 15">
          <a:extLst>
            <a:ext uri="{FF2B5EF4-FFF2-40B4-BE49-F238E27FC236}">
              <a16:creationId xmlns:a16="http://schemas.microsoft.com/office/drawing/2014/main" id="{00000000-0008-0000-0800-00001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0" name="Text Box 15">
          <a:extLst>
            <a:ext uri="{FF2B5EF4-FFF2-40B4-BE49-F238E27FC236}">
              <a16:creationId xmlns:a16="http://schemas.microsoft.com/office/drawing/2014/main" id="{00000000-0008-0000-0800-00001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1" name="Text Box 15">
          <a:extLst>
            <a:ext uri="{FF2B5EF4-FFF2-40B4-BE49-F238E27FC236}">
              <a16:creationId xmlns:a16="http://schemas.microsoft.com/office/drawing/2014/main" id="{00000000-0008-0000-0800-00001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2" name="Text Box 15">
          <a:extLst>
            <a:ext uri="{FF2B5EF4-FFF2-40B4-BE49-F238E27FC236}">
              <a16:creationId xmlns:a16="http://schemas.microsoft.com/office/drawing/2014/main" id="{00000000-0008-0000-0800-00001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3" name="Text Box 15">
          <a:extLst>
            <a:ext uri="{FF2B5EF4-FFF2-40B4-BE49-F238E27FC236}">
              <a16:creationId xmlns:a16="http://schemas.microsoft.com/office/drawing/2014/main" id="{00000000-0008-0000-0800-00001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4" name="Text Box 15">
          <a:extLst>
            <a:ext uri="{FF2B5EF4-FFF2-40B4-BE49-F238E27FC236}">
              <a16:creationId xmlns:a16="http://schemas.microsoft.com/office/drawing/2014/main" id="{00000000-0008-0000-0800-00001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5" name="Text Box 15">
          <a:extLst>
            <a:ext uri="{FF2B5EF4-FFF2-40B4-BE49-F238E27FC236}">
              <a16:creationId xmlns:a16="http://schemas.microsoft.com/office/drawing/2014/main" id="{00000000-0008-0000-0800-00001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36" name="Text Box 15">
          <a:extLst>
            <a:ext uri="{FF2B5EF4-FFF2-40B4-BE49-F238E27FC236}">
              <a16:creationId xmlns:a16="http://schemas.microsoft.com/office/drawing/2014/main" id="{00000000-0008-0000-0800-00001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7" name="Text Box 15">
          <a:extLst>
            <a:ext uri="{FF2B5EF4-FFF2-40B4-BE49-F238E27FC236}">
              <a16:creationId xmlns:a16="http://schemas.microsoft.com/office/drawing/2014/main" id="{00000000-0008-0000-0800-00001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8" name="Text Box 15">
          <a:extLst>
            <a:ext uri="{FF2B5EF4-FFF2-40B4-BE49-F238E27FC236}">
              <a16:creationId xmlns:a16="http://schemas.microsoft.com/office/drawing/2014/main" id="{00000000-0008-0000-0800-00001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39" name="Text Box 15">
          <a:extLst>
            <a:ext uri="{FF2B5EF4-FFF2-40B4-BE49-F238E27FC236}">
              <a16:creationId xmlns:a16="http://schemas.microsoft.com/office/drawing/2014/main" id="{00000000-0008-0000-0800-00001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0" name="Text Box 15">
          <a:extLst>
            <a:ext uri="{FF2B5EF4-FFF2-40B4-BE49-F238E27FC236}">
              <a16:creationId xmlns:a16="http://schemas.microsoft.com/office/drawing/2014/main" id="{00000000-0008-0000-0800-00001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1" name="Text Box 15">
          <a:extLst>
            <a:ext uri="{FF2B5EF4-FFF2-40B4-BE49-F238E27FC236}">
              <a16:creationId xmlns:a16="http://schemas.microsoft.com/office/drawing/2014/main" id="{00000000-0008-0000-0800-00001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2" name="Text Box 15">
          <a:extLst>
            <a:ext uri="{FF2B5EF4-FFF2-40B4-BE49-F238E27FC236}">
              <a16:creationId xmlns:a16="http://schemas.microsoft.com/office/drawing/2014/main" id="{00000000-0008-0000-0800-00001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43" name="Text Box 15">
          <a:extLst>
            <a:ext uri="{FF2B5EF4-FFF2-40B4-BE49-F238E27FC236}">
              <a16:creationId xmlns:a16="http://schemas.microsoft.com/office/drawing/2014/main" id="{00000000-0008-0000-0800-00001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4" name="Text Box 15">
          <a:extLst>
            <a:ext uri="{FF2B5EF4-FFF2-40B4-BE49-F238E27FC236}">
              <a16:creationId xmlns:a16="http://schemas.microsoft.com/office/drawing/2014/main" id="{00000000-0008-0000-0800-00002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5" name="Text Box 15">
          <a:extLst>
            <a:ext uri="{FF2B5EF4-FFF2-40B4-BE49-F238E27FC236}">
              <a16:creationId xmlns:a16="http://schemas.microsoft.com/office/drawing/2014/main" id="{00000000-0008-0000-0800-00002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6" name="Text Box 15">
          <a:extLst>
            <a:ext uri="{FF2B5EF4-FFF2-40B4-BE49-F238E27FC236}">
              <a16:creationId xmlns:a16="http://schemas.microsoft.com/office/drawing/2014/main" id="{00000000-0008-0000-0800-00002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7" name="Text Box 15">
          <a:extLst>
            <a:ext uri="{FF2B5EF4-FFF2-40B4-BE49-F238E27FC236}">
              <a16:creationId xmlns:a16="http://schemas.microsoft.com/office/drawing/2014/main" id="{00000000-0008-0000-0800-00002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8" name="Text Box 15">
          <a:extLst>
            <a:ext uri="{FF2B5EF4-FFF2-40B4-BE49-F238E27FC236}">
              <a16:creationId xmlns:a16="http://schemas.microsoft.com/office/drawing/2014/main" id="{00000000-0008-0000-0800-00002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49" name="Text Box 15">
          <a:extLst>
            <a:ext uri="{FF2B5EF4-FFF2-40B4-BE49-F238E27FC236}">
              <a16:creationId xmlns:a16="http://schemas.microsoft.com/office/drawing/2014/main" id="{00000000-0008-0000-0800-00002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0" name="Text Box 15">
          <a:extLst>
            <a:ext uri="{FF2B5EF4-FFF2-40B4-BE49-F238E27FC236}">
              <a16:creationId xmlns:a16="http://schemas.microsoft.com/office/drawing/2014/main" id="{00000000-0008-0000-0800-00002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1" name="Text Box 15">
          <a:extLst>
            <a:ext uri="{FF2B5EF4-FFF2-40B4-BE49-F238E27FC236}">
              <a16:creationId xmlns:a16="http://schemas.microsoft.com/office/drawing/2014/main" id="{00000000-0008-0000-0800-00002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2" name="Text Box 15">
          <a:extLst>
            <a:ext uri="{FF2B5EF4-FFF2-40B4-BE49-F238E27FC236}">
              <a16:creationId xmlns:a16="http://schemas.microsoft.com/office/drawing/2014/main" id="{00000000-0008-0000-0800-000028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3" name="Text Box 15">
          <a:extLst>
            <a:ext uri="{FF2B5EF4-FFF2-40B4-BE49-F238E27FC236}">
              <a16:creationId xmlns:a16="http://schemas.microsoft.com/office/drawing/2014/main" id="{00000000-0008-0000-0800-00002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54" name="Text Box 15">
          <a:extLst>
            <a:ext uri="{FF2B5EF4-FFF2-40B4-BE49-F238E27FC236}">
              <a16:creationId xmlns:a16="http://schemas.microsoft.com/office/drawing/2014/main" id="{00000000-0008-0000-0800-00002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5" name="Text Box 15">
          <a:extLst>
            <a:ext uri="{FF2B5EF4-FFF2-40B4-BE49-F238E27FC236}">
              <a16:creationId xmlns:a16="http://schemas.microsoft.com/office/drawing/2014/main" id="{00000000-0008-0000-0800-00002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6" name="Text Box 15">
          <a:extLst>
            <a:ext uri="{FF2B5EF4-FFF2-40B4-BE49-F238E27FC236}">
              <a16:creationId xmlns:a16="http://schemas.microsoft.com/office/drawing/2014/main" id="{00000000-0008-0000-0800-00002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7" name="Text Box 15">
          <a:extLst>
            <a:ext uri="{FF2B5EF4-FFF2-40B4-BE49-F238E27FC236}">
              <a16:creationId xmlns:a16="http://schemas.microsoft.com/office/drawing/2014/main" id="{00000000-0008-0000-0800-00002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8" name="Text Box 15">
          <a:extLst>
            <a:ext uri="{FF2B5EF4-FFF2-40B4-BE49-F238E27FC236}">
              <a16:creationId xmlns:a16="http://schemas.microsoft.com/office/drawing/2014/main" id="{00000000-0008-0000-0800-00002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59" name="Text Box 15">
          <a:extLst>
            <a:ext uri="{FF2B5EF4-FFF2-40B4-BE49-F238E27FC236}">
              <a16:creationId xmlns:a16="http://schemas.microsoft.com/office/drawing/2014/main" id="{00000000-0008-0000-0800-00002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0" name="Text Box 15">
          <a:extLst>
            <a:ext uri="{FF2B5EF4-FFF2-40B4-BE49-F238E27FC236}">
              <a16:creationId xmlns:a16="http://schemas.microsoft.com/office/drawing/2014/main" id="{00000000-0008-0000-0800-00003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1" name="Text Box 15">
          <a:extLst>
            <a:ext uri="{FF2B5EF4-FFF2-40B4-BE49-F238E27FC236}">
              <a16:creationId xmlns:a16="http://schemas.microsoft.com/office/drawing/2014/main" id="{00000000-0008-0000-0800-00003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2" name="Text Box 15">
          <a:extLst>
            <a:ext uri="{FF2B5EF4-FFF2-40B4-BE49-F238E27FC236}">
              <a16:creationId xmlns:a16="http://schemas.microsoft.com/office/drawing/2014/main" id="{00000000-0008-0000-0800-00003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3" name="Text Box 15">
          <a:extLst>
            <a:ext uri="{FF2B5EF4-FFF2-40B4-BE49-F238E27FC236}">
              <a16:creationId xmlns:a16="http://schemas.microsoft.com/office/drawing/2014/main" id="{00000000-0008-0000-0800-00003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4" name="Text Box 15">
          <a:extLst>
            <a:ext uri="{FF2B5EF4-FFF2-40B4-BE49-F238E27FC236}">
              <a16:creationId xmlns:a16="http://schemas.microsoft.com/office/drawing/2014/main" id="{00000000-0008-0000-0800-00003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5" name="Text Box 15">
          <a:extLst>
            <a:ext uri="{FF2B5EF4-FFF2-40B4-BE49-F238E27FC236}">
              <a16:creationId xmlns:a16="http://schemas.microsoft.com/office/drawing/2014/main" id="{00000000-0008-0000-0800-00003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6" name="Text Box 15">
          <a:extLst>
            <a:ext uri="{FF2B5EF4-FFF2-40B4-BE49-F238E27FC236}">
              <a16:creationId xmlns:a16="http://schemas.microsoft.com/office/drawing/2014/main" id="{00000000-0008-0000-0800-00003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7" name="Text Box 15">
          <a:extLst>
            <a:ext uri="{FF2B5EF4-FFF2-40B4-BE49-F238E27FC236}">
              <a16:creationId xmlns:a16="http://schemas.microsoft.com/office/drawing/2014/main" id="{00000000-0008-0000-0800-00003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68" name="Text Box 15">
          <a:extLst>
            <a:ext uri="{FF2B5EF4-FFF2-40B4-BE49-F238E27FC236}">
              <a16:creationId xmlns:a16="http://schemas.microsoft.com/office/drawing/2014/main" id="{00000000-0008-0000-0800-00003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69" name="Text Box 15">
          <a:extLst>
            <a:ext uri="{FF2B5EF4-FFF2-40B4-BE49-F238E27FC236}">
              <a16:creationId xmlns:a16="http://schemas.microsoft.com/office/drawing/2014/main" id="{00000000-0008-0000-0800-000039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0" name="Text Box 15">
          <a:extLst>
            <a:ext uri="{FF2B5EF4-FFF2-40B4-BE49-F238E27FC236}">
              <a16:creationId xmlns:a16="http://schemas.microsoft.com/office/drawing/2014/main" id="{00000000-0008-0000-0800-00003A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1" name="Text Box 15">
          <a:extLst>
            <a:ext uri="{FF2B5EF4-FFF2-40B4-BE49-F238E27FC236}">
              <a16:creationId xmlns:a16="http://schemas.microsoft.com/office/drawing/2014/main" id="{00000000-0008-0000-0800-00003B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72" name="Text Box 15">
          <a:extLst>
            <a:ext uri="{FF2B5EF4-FFF2-40B4-BE49-F238E27FC236}">
              <a16:creationId xmlns:a16="http://schemas.microsoft.com/office/drawing/2014/main" id="{00000000-0008-0000-0800-00003C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3" name="Text Box 15">
          <a:extLst>
            <a:ext uri="{FF2B5EF4-FFF2-40B4-BE49-F238E27FC236}">
              <a16:creationId xmlns:a16="http://schemas.microsoft.com/office/drawing/2014/main" id="{00000000-0008-0000-0800-00003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4" name="Text Box 15">
          <a:extLst>
            <a:ext uri="{FF2B5EF4-FFF2-40B4-BE49-F238E27FC236}">
              <a16:creationId xmlns:a16="http://schemas.microsoft.com/office/drawing/2014/main" id="{00000000-0008-0000-0800-00003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5" name="Text Box 15">
          <a:extLst>
            <a:ext uri="{FF2B5EF4-FFF2-40B4-BE49-F238E27FC236}">
              <a16:creationId xmlns:a16="http://schemas.microsoft.com/office/drawing/2014/main" id="{00000000-0008-0000-0800-00003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6" name="Text Box 15">
          <a:extLst>
            <a:ext uri="{FF2B5EF4-FFF2-40B4-BE49-F238E27FC236}">
              <a16:creationId xmlns:a16="http://schemas.microsoft.com/office/drawing/2014/main" id="{00000000-0008-0000-0800-00004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7" name="Text Box 15">
          <a:extLst>
            <a:ext uri="{FF2B5EF4-FFF2-40B4-BE49-F238E27FC236}">
              <a16:creationId xmlns:a16="http://schemas.microsoft.com/office/drawing/2014/main" id="{00000000-0008-0000-0800-00004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8" name="Text Box 15">
          <a:extLst>
            <a:ext uri="{FF2B5EF4-FFF2-40B4-BE49-F238E27FC236}">
              <a16:creationId xmlns:a16="http://schemas.microsoft.com/office/drawing/2014/main" id="{00000000-0008-0000-0800-00004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79" name="Text Box 15">
          <a:extLst>
            <a:ext uri="{FF2B5EF4-FFF2-40B4-BE49-F238E27FC236}">
              <a16:creationId xmlns:a16="http://schemas.microsoft.com/office/drawing/2014/main" id="{00000000-0008-0000-0800-00004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0" name="Text Box 15">
          <a:extLst>
            <a:ext uri="{FF2B5EF4-FFF2-40B4-BE49-F238E27FC236}">
              <a16:creationId xmlns:a16="http://schemas.microsoft.com/office/drawing/2014/main" id="{00000000-0008-0000-0800-00004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1" name="Text Box 15">
          <a:extLst>
            <a:ext uri="{FF2B5EF4-FFF2-40B4-BE49-F238E27FC236}">
              <a16:creationId xmlns:a16="http://schemas.microsoft.com/office/drawing/2014/main" id="{00000000-0008-0000-0800-00004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2" name="Text Box 15">
          <a:extLst>
            <a:ext uri="{FF2B5EF4-FFF2-40B4-BE49-F238E27FC236}">
              <a16:creationId xmlns:a16="http://schemas.microsoft.com/office/drawing/2014/main" id="{00000000-0008-0000-0800-00004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3" name="Text Box 15">
          <a:extLst>
            <a:ext uri="{FF2B5EF4-FFF2-40B4-BE49-F238E27FC236}">
              <a16:creationId xmlns:a16="http://schemas.microsoft.com/office/drawing/2014/main" id="{00000000-0008-0000-0800-00004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4" name="Text Box 15">
          <a:extLst>
            <a:ext uri="{FF2B5EF4-FFF2-40B4-BE49-F238E27FC236}">
              <a16:creationId xmlns:a16="http://schemas.microsoft.com/office/drawing/2014/main" id="{00000000-0008-0000-0800-00004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5" name="Text Box 15">
          <a:extLst>
            <a:ext uri="{FF2B5EF4-FFF2-40B4-BE49-F238E27FC236}">
              <a16:creationId xmlns:a16="http://schemas.microsoft.com/office/drawing/2014/main" id="{00000000-0008-0000-0800-00004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6" name="Text Box 15">
          <a:extLst>
            <a:ext uri="{FF2B5EF4-FFF2-40B4-BE49-F238E27FC236}">
              <a16:creationId xmlns:a16="http://schemas.microsoft.com/office/drawing/2014/main" id="{00000000-0008-0000-0800-00004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7" name="Text Box 15">
          <a:extLst>
            <a:ext uri="{FF2B5EF4-FFF2-40B4-BE49-F238E27FC236}">
              <a16:creationId xmlns:a16="http://schemas.microsoft.com/office/drawing/2014/main" id="{00000000-0008-0000-0800-00004B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88" name="Text Box 15">
          <a:extLst>
            <a:ext uri="{FF2B5EF4-FFF2-40B4-BE49-F238E27FC236}">
              <a16:creationId xmlns:a16="http://schemas.microsoft.com/office/drawing/2014/main" id="{00000000-0008-0000-0800-00004C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89" name="Text Box 15">
          <a:extLst>
            <a:ext uri="{FF2B5EF4-FFF2-40B4-BE49-F238E27FC236}">
              <a16:creationId xmlns:a16="http://schemas.microsoft.com/office/drawing/2014/main" id="{00000000-0008-0000-0800-00004D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0" name="Text Box 15">
          <a:extLst>
            <a:ext uri="{FF2B5EF4-FFF2-40B4-BE49-F238E27FC236}">
              <a16:creationId xmlns:a16="http://schemas.microsoft.com/office/drawing/2014/main" id="{00000000-0008-0000-0800-00004E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1" name="Text Box 15">
          <a:extLst>
            <a:ext uri="{FF2B5EF4-FFF2-40B4-BE49-F238E27FC236}">
              <a16:creationId xmlns:a16="http://schemas.microsoft.com/office/drawing/2014/main" id="{00000000-0008-0000-0800-00004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2" name="Text Box 15">
          <a:extLst>
            <a:ext uri="{FF2B5EF4-FFF2-40B4-BE49-F238E27FC236}">
              <a16:creationId xmlns:a16="http://schemas.microsoft.com/office/drawing/2014/main" id="{00000000-0008-0000-0800-000050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3" name="Text Box 15">
          <a:extLst>
            <a:ext uri="{FF2B5EF4-FFF2-40B4-BE49-F238E27FC236}">
              <a16:creationId xmlns:a16="http://schemas.microsoft.com/office/drawing/2014/main" id="{00000000-0008-0000-0800-00005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4" name="Text Box 15">
          <a:extLst>
            <a:ext uri="{FF2B5EF4-FFF2-40B4-BE49-F238E27FC236}">
              <a16:creationId xmlns:a16="http://schemas.microsoft.com/office/drawing/2014/main" id="{00000000-0008-0000-0800-00005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5" name="Text Box 15">
          <a:extLst>
            <a:ext uri="{FF2B5EF4-FFF2-40B4-BE49-F238E27FC236}">
              <a16:creationId xmlns:a16="http://schemas.microsoft.com/office/drawing/2014/main" id="{00000000-0008-0000-0800-00005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6" name="Text Box 15">
          <a:extLst>
            <a:ext uri="{FF2B5EF4-FFF2-40B4-BE49-F238E27FC236}">
              <a16:creationId xmlns:a16="http://schemas.microsoft.com/office/drawing/2014/main" id="{00000000-0008-0000-0800-00005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597" name="Text Box 15">
          <a:extLst>
            <a:ext uri="{FF2B5EF4-FFF2-40B4-BE49-F238E27FC236}">
              <a16:creationId xmlns:a16="http://schemas.microsoft.com/office/drawing/2014/main" id="{00000000-0008-0000-0800-00005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8" name="Text Box 15">
          <a:extLst>
            <a:ext uri="{FF2B5EF4-FFF2-40B4-BE49-F238E27FC236}">
              <a16:creationId xmlns:a16="http://schemas.microsoft.com/office/drawing/2014/main" id="{00000000-0008-0000-0800-00005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599" name="Text Box 15">
          <a:extLst>
            <a:ext uri="{FF2B5EF4-FFF2-40B4-BE49-F238E27FC236}">
              <a16:creationId xmlns:a16="http://schemas.microsoft.com/office/drawing/2014/main" id="{00000000-0008-0000-0800-000057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0" name="Text Box 15">
          <a:extLst>
            <a:ext uri="{FF2B5EF4-FFF2-40B4-BE49-F238E27FC236}">
              <a16:creationId xmlns:a16="http://schemas.microsoft.com/office/drawing/2014/main" id="{00000000-0008-0000-0800-00005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1" name="Text Box 15">
          <a:extLst>
            <a:ext uri="{FF2B5EF4-FFF2-40B4-BE49-F238E27FC236}">
              <a16:creationId xmlns:a16="http://schemas.microsoft.com/office/drawing/2014/main" id="{00000000-0008-0000-0800-00005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2" name="Text Box 15">
          <a:extLst>
            <a:ext uri="{FF2B5EF4-FFF2-40B4-BE49-F238E27FC236}">
              <a16:creationId xmlns:a16="http://schemas.microsoft.com/office/drawing/2014/main" id="{00000000-0008-0000-0800-00005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3" name="Text Box 15">
          <a:extLst>
            <a:ext uri="{FF2B5EF4-FFF2-40B4-BE49-F238E27FC236}">
              <a16:creationId xmlns:a16="http://schemas.microsoft.com/office/drawing/2014/main" id="{00000000-0008-0000-0800-00005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4" name="Text Box 15">
          <a:extLst>
            <a:ext uri="{FF2B5EF4-FFF2-40B4-BE49-F238E27FC236}">
              <a16:creationId xmlns:a16="http://schemas.microsoft.com/office/drawing/2014/main" id="{00000000-0008-0000-0800-00005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5" name="Text Box 15">
          <a:extLst>
            <a:ext uri="{FF2B5EF4-FFF2-40B4-BE49-F238E27FC236}">
              <a16:creationId xmlns:a16="http://schemas.microsoft.com/office/drawing/2014/main" id="{00000000-0008-0000-0800-00005D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6" name="Text Box 15">
          <a:extLst>
            <a:ext uri="{FF2B5EF4-FFF2-40B4-BE49-F238E27FC236}">
              <a16:creationId xmlns:a16="http://schemas.microsoft.com/office/drawing/2014/main" id="{00000000-0008-0000-0800-00005E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7" name="Text Box 15">
          <a:extLst>
            <a:ext uri="{FF2B5EF4-FFF2-40B4-BE49-F238E27FC236}">
              <a16:creationId xmlns:a16="http://schemas.microsoft.com/office/drawing/2014/main" id="{00000000-0008-0000-0800-00005F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08" name="Text Box 15">
          <a:extLst>
            <a:ext uri="{FF2B5EF4-FFF2-40B4-BE49-F238E27FC236}">
              <a16:creationId xmlns:a16="http://schemas.microsoft.com/office/drawing/2014/main" id="{00000000-0008-0000-0800-000060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09" name="Text Box 15">
          <a:extLst>
            <a:ext uri="{FF2B5EF4-FFF2-40B4-BE49-F238E27FC236}">
              <a16:creationId xmlns:a16="http://schemas.microsoft.com/office/drawing/2014/main" id="{00000000-0008-0000-0800-000061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0" name="Text Box 15">
          <a:extLst>
            <a:ext uri="{FF2B5EF4-FFF2-40B4-BE49-F238E27FC236}">
              <a16:creationId xmlns:a16="http://schemas.microsoft.com/office/drawing/2014/main" id="{00000000-0008-0000-0800-000062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1" name="Text Box 15">
          <a:extLst>
            <a:ext uri="{FF2B5EF4-FFF2-40B4-BE49-F238E27FC236}">
              <a16:creationId xmlns:a16="http://schemas.microsoft.com/office/drawing/2014/main" id="{00000000-0008-0000-0800-00006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2" name="Text Box 15">
          <a:extLst>
            <a:ext uri="{FF2B5EF4-FFF2-40B4-BE49-F238E27FC236}">
              <a16:creationId xmlns:a16="http://schemas.microsoft.com/office/drawing/2014/main" id="{00000000-0008-0000-0800-00006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3" name="Text Box 15">
          <a:extLst>
            <a:ext uri="{FF2B5EF4-FFF2-40B4-BE49-F238E27FC236}">
              <a16:creationId xmlns:a16="http://schemas.microsoft.com/office/drawing/2014/main" id="{00000000-0008-0000-0800-00006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4" name="Text Box 15">
          <a:extLst>
            <a:ext uri="{FF2B5EF4-FFF2-40B4-BE49-F238E27FC236}">
              <a16:creationId xmlns:a16="http://schemas.microsoft.com/office/drawing/2014/main" id="{00000000-0008-0000-0800-00006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15" name="Text Box 15">
          <a:extLst>
            <a:ext uri="{FF2B5EF4-FFF2-40B4-BE49-F238E27FC236}">
              <a16:creationId xmlns:a16="http://schemas.microsoft.com/office/drawing/2014/main" id="{00000000-0008-0000-0800-00006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6" name="Text Box 15">
          <a:extLst>
            <a:ext uri="{FF2B5EF4-FFF2-40B4-BE49-F238E27FC236}">
              <a16:creationId xmlns:a16="http://schemas.microsoft.com/office/drawing/2014/main" id="{00000000-0008-0000-0800-000068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7" name="Text Box 15">
          <a:extLst>
            <a:ext uri="{FF2B5EF4-FFF2-40B4-BE49-F238E27FC236}">
              <a16:creationId xmlns:a16="http://schemas.microsoft.com/office/drawing/2014/main" id="{00000000-0008-0000-0800-000069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8" name="Text Box 15">
          <a:extLst>
            <a:ext uri="{FF2B5EF4-FFF2-40B4-BE49-F238E27FC236}">
              <a16:creationId xmlns:a16="http://schemas.microsoft.com/office/drawing/2014/main" id="{00000000-0008-0000-0800-00006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19" name="Text Box 15">
          <a:extLst>
            <a:ext uri="{FF2B5EF4-FFF2-40B4-BE49-F238E27FC236}">
              <a16:creationId xmlns:a16="http://schemas.microsoft.com/office/drawing/2014/main" id="{00000000-0008-0000-0800-00006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0" name="Text Box 15">
          <a:extLst>
            <a:ext uri="{FF2B5EF4-FFF2-40B4-BE49-F238E27FC236}">
              <a16:creationId xmlns:a16="http://schemas.microsoft.com/office/drawing/2014/main" id="{00000000-0008-0000-0800-00006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1" name="Text Box 15">
          <a:extLst>
            <a:ext uri="{FF2B5EF4-FFF2-40B4-BE49-F238E27FC236}">
              <a16:creationId xmlns:a16="http://schemas.microsoft.com/office/drawing/2014/main" id="{00000000-0008-0000-0800-00006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2" name="Text Box 15">
          <a:extLst>
            <a:ext uri="{FF2B5EF4-FFF2-40B4-BE49-F238E27FC236}">
              <a16:creationId xmlns:a16="http://schemas.microsoft.com/office/drawing/2014/main" id="{00000000-0008-0000-0800-00006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3" name="Text Box 15">
          <a:extLst>
            <a:ext uri="{FF2B5EF4-FFF2-40B4-BE49-F238E27FC236}">
              <a16:creationId xmlns:a16="http://schemas.microsoft.com/office/drawing/2014/main" id="{00000000-0008-0000-0800-00006F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4" name="Text Box 15">
          <a:extLst>
            <a:ext uri="{FF2B5EF4-FFF2-40B4-BE49-F238E27FC236}">
              <a16:creationId xmlns:a16="http://schemas.microsoft.com/office/drawing/2014/main" id="{00000000-0008-0000-0800-000070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5" name="Text Box 15">
          <a:extLst>
            <a:ext uri="{FF2B5EF4-FFF2-40B4-BE49-F238E27FC236}">
              <a16:creationId xmlns:a16="http://schemas.microsoft.com/office/drawing/2014/main" id="{00000000-0008-0000-0800-000071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26" name="Text Box 15">
          <a:extLst>
            <a:ext uri="{FF2B5EF4-FFF2-40B4-BE49-F238E27FC236}">
              <a16:creationId xmlns:a16="http://schemas.microsoft.com/office/drawing/2014/main" id="{00000000-0008-0000-0800-000072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7" name="Text Box 15">
          <a:extLst>
            <a:ext uri="{FF2B5EF4-FFF2-40B4-BE49-F238E27FC236}">
              <a16:creationId xmlns:a16="http://schemas.microsoft.com/office/drawing/2014/main" id="{00000000-0008-0000-0800-000073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8" name="Text Box 15">
          <a:extLst>
            <a:ext uri="{FF2B5EF4-FFF2-40B4-BE49-F238E27FC236}">
              <a16:creationId xmlns:a16="http://schemas.microsoft.com/office/drawing/2014/main" id="{00000000-0008-0000-0800-000074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29" name="Text Box 15">
          <a:extLst>
            <a:ext uri="{FF2B5EF4-FFF2-40B4-BE49-F238E27FC236}">
              <a16:creationId xmlns:a16="http://schemas.microsoft.com/office/drawing/2014/main" id="{00000000-0008-0000-0800-00007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0" name="Text Box 15">
          <a:extLst>
            <a:ext uri="{FF2B5EF4-FFF2-40B4-BE49-F238E27FC236}">
              <a16:creationId xmlns:a16="http://schemas.microsoft.com/office/drawing/2014/main" id="{00000000-0008-0000-0800-00007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1" name="Text Box 15">
          <a:extLst>
            <a:ext uri="{FF2B5EF4-FFF2-40B4-BE49-F238E27FC236}">
              <a16:creationId xmlns:a16="http://schemas.microsoft.com/office/drawing/2014/main" id="{00000000-0008-0000-0800-00007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2" name="Text Box 15">
          <a:extLst>
            <a:ext uri="{FF2B5EF4-FFF2-40B4-BE49-F238E27FC236}">
              <a16:creationId xmlns:a16="http://schemas.microsoft.com/office/drawing/2014/main" id="{00000000-0008-0000-0800-00007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33" name="Text Box 15">
          <a:extLst>
            <a:ext uri="{FF2B5EF4-FFF2-40B4-BE49-F238E27FC236}">
              <a16:creationId xmlns:a16="http://schemas.microsoft.com/office/drawing/2014/main" id="{00000000-0008-0000-0800-00007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4" name="Text Box 15">
          <a:extLst>
            <a:ext uri="{FF2B5EF4-FFF2-40B4-BE49-F238E27FC236}">
              <a16:creationId xmlns:a16="http://schemas.microsoft.com/office/drawing/2014/main" id="{00000000-0008-0000-0800-00007A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5" name="Text Box 15">
          <a:extLst>
            <a:ext uri="{FF2B5EF4-FFF2-40B4-BE49-F238E27FC236}">
              <a16:creationId xmlns:a16="http://schemas.microsoft.com/office/drawing/2014/main" id="{00000000-0008-0000-0800-00007B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6" name="Text Box 15">
          <a:extLst>
            <a:ext uri="{FF2B5EF4-FFF2-40B4-BE49-F238E27FC236}">
              <a16:creationId xmlns:a16="http://schemas.microsoft.com/office/drawing/2014/main" id="{00000000-0008-0000-0800-00007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7" name="Text Box 15">
          <a:extLst>
            <a:ext uri="{FF2B5EF4-FFF2-40B4-BE49-F238E27FC236}">
              <a16:creationId xmlns:a16="http://schemas.microsoft.com/office/drawing/2014/main" id="{00000000-0008-0000-0800-00007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8" name="Text Box 15">
          <a:extLst>
            <a:ext uri="{FF2B5EF4-FFF2-40B4-BE49-F238E27FC236}">
              <a16:creationId xmlns:a16="http://schemas.microsoft.com/office/drawing/2014/main" id="{00000000-0008-0000-0800-00007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39" name="Text Box 15">
          <a:extLst>
            <a:ext uri="{FF2B5EF4-FFF2-40B4-BE49-F238E27FC236}">
              <a16:creationId xmlns:a16="http://schemas.microsoft.com/office/drawing/2014/main" id="{00000000-0008-0000-0800-00007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0" name="Text Box 15">
          <a:extLst>
            <a:ext uri="{FF2B5EF4-FFF2-40B4-BE49-F238E27FC236}">
              <a16:creationId xmlns:a16="http://schemas.microsoft.com/office/drawing/2014/main" id="{00000000-0008-0000-0800-00008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1" name="Text Box 15">
          <a:extLst>
            <a:ext uri="{FF2B5EF4-FFF2-40B4-BE49-F238E27FC236}">
              <a16:creationId xmlns:a16="http://schemas.microsoft.com/office/drawing/2014/main" id="{00000000-0008-0000-0800-000081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2" name="Text Box 15">
          <a:extLst>
            <a:ext uri="{FF2B5EF4-FFF2-40B4-BE49-F238E27FC236}">
              <a16:creationId xmlns:a16="http://schemas.microsoft.com/office/drawing/2014/main" id="{00000000-0008-0000-0800-000082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3" name="Text Box 15">
          <a:extLst>
            <a:ext uri="{FF2B5EF4-FFF2-40B4-BE49-F238E27FC236}">
              <a16:creationId xmlns:a16="http://schemas.microsoft.com/office/drawing/2014/main" id="{00000000-0008-0000-0800-000083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44" name="Text Box 15">
          <a:extLst>
            <a:ext uri="{FF2B5EF4-FFF2-40B4-BE49-F238E27FC236}">
              <a16:creationId xmlns:a16="http://schemas.microsoft.com/office/drawing/2014/main" id="{00000000-0008-0000-0800-000084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5" name="Text Box 15">
          <a:extLst>
            <a:ext uri="{FF2B5EF4-FFF2-40B4-BE49-F238E27FC236}">
              <a16:creationId xmlns:a16="http://schemas.microsoft.com/office/drawing/2014/main" id="{00000000-0008-0000-0800-000085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6" name="Text Box 15">
          <a:extLst>
            <a:ext uri="{FF2B5EF4-FFF2-40B4-BE49-F238E27FC236}">
              <a16:creationId xmlns:a16="http://schemas.microsoft.com/office/drawing/2014/main" id="{00000000-0008-0000-0800-000086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7" name="Text Box 15">
          <a:extLst>
            <a:ext uri="{FF2B5EF4-FFF2-40B4-BE49-F238E27FC236}">
              <a16:creationId xmlns:a16="http://schemas.microsoft.com/office/drawing/2014/main" id="{00000000-0008-0000-0800-00008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8" name="Text Box 15">
          <a:extLst>
            <a:ext uri="{FF2B5EF4-FFF2-40B4-BE49-F238E27FC236}">
              <a16:creationId xmlns:a16="http://schemas.microsoft.com/office/drawing/2014/main" id="{00000000-0008-0000-0800-00008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49" name="Text Box 15">
          <a:extLst>
            <a:ext uri="{FF2B5EF4-FFF2-40B4-BE49-F238E27FC236}">
              <a16:creationId xmlns:a16="http://schemas.microsoft.com/office/drawing/2014/main" id="{00000000-0008-0000-0800-00008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0" name="Text Box 15">
          <a:extLst>
            <a:ext uri="{FF2B5EF4-FFF2-40B4-BE49-F238E27FC236}">
              <a16:creationId xmlns:a16="http://schemas.microsoft.com/office/drawing/2014/main" id="{00000000-0008-0000-0800-00008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1" name="Text Box 15">
          <a:extLst>
            <a:ext uri="{FF2B5EF4-FFF2-40B4-BE49-F238E27FC236}">
              <a16:creationId xmlns:a16="http://schemas.microsoft.com/office/drawing/2014/main" id="{00000000-0008-0000-0800-00008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2" name="Text Box 15">
          <a:extLst>
            <a:ext uri="{FF2B5EF4-FFF2-40B4-BE49-F238E27FC236}">
              <a16:creationId xmlns:a16="http://schemas.microsoft.com/office/drawing/2014/main" id="{00000000-0008-0000-0800-00008C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3" name="Text Box 15">
          <a:extLst>
            <a:ext uri="{FF2B5EF4-FFF2-40B4-BE49-F238E27FC236}">
              <a16:creationId xmlns:a16="http://schemas.microsoft.com/office/drawing/2014/main" id="{00000000-0008-0000-0800-00008D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4" name="Text Box 15">
          <a:extLst>
            <a:ext uri="{FF2B5EF4-FFF2-40B4-BE49-F238E27FC236}">
              <a16:creationId xmlns:a16="http://schemas.microsoft.com/office/drawing/2014/main" id="{00000000-0008-0000-0800-00008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5" name="Text Box 15">
          <a:extLst>
            <a:ext uri="{FF2B5EF4-FFF2-40B4-BE49-F238E27FC236}">
              <a16:creationId xmlns:a16="http://schemas.microsoft.com/office/drawing/2014/main" id="{00000000-0008-0000-0800-00008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6" name="Text Box 15">
          <a:extLst>
            <a:ext uri="{FF2B5EF4-FFF2-40B4-BE49-F238E27FC236}">
              <a16:creationId xmlns:a16="http://schemas.microsoft.com/office/drawing/2014/main" id="{00000000-0008-0000-0800-00009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7" name="Text Box 15">
          <a:extLst>
            <a:ext uri="{FF2B5EF4-FFF2-40B4-BE49-F238E27FC236}">
              <a16:creationId xmlns:a16="http://schemas.microsoft.com/office/drawing/2014/main" id="{00000000-0008-0000-0800-00009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58" name="Text Box 15">
          <a:extLst>
            <a:ext uri="{FF2B5EF4-FFF2-40B4-BE49-F238E27FC236}">
              <a16:creationId xmlns:a16="http://schemas.microsoft.com/office/drawing/2014/main" id="{00000000-0008-0000-0800-00009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59" name="Text Box 15">
          <a:extLst>
            <a:ext uri="{FF2B5EF4-FFF2-40B4-BE49-F238E27FC236}">
              <a16:creationId xmlns:a16="http://schemas.microsoft.com/office/drawing/2014/main" id="{00000000-0008-0000-0800-000093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0" name="Text Box 15">
          <a:extLst>
            <a:ext uri="{FF2B5EF4-FFF2-40B4-BE49-F238E27FC236}">
              <a16:creationId xmlns:a16="http://schemas.microsoft.com/office/drawing/2014/main" id="{00000000-0008-0000-0800-000094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1" name="Text Box 15">
          <a:extLst>
            <a:ext uri="{FF2B5EF4-FFF2-40B4-BE49-F238E27FC236}">
              <a16:creationId xmlns:a16="http://schemas.microsoft.com/office/drawing/2014/main" id="{00000000-0008-0000-0800-000095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62" name="Text Box 15">
          <a:extLst>
            <a:ext uri="{FF2B5EF4-FFF2-40B4-BE49-F238E27FC236}">
              <a16:creationId xmlns:a16="http://schemas.microsoft.com/office/drawing/2014/main" id="{00000000-0008-0000-0800-000096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3" name="Text Box 15">
          <a:extLst>
            <a:ext uri="{FF2B5EF4-FFF2-40B4-BE49-F238E27FC236}">
              <a16:creationId xmlns:a16="http://schemas.microsoft.com/office/drawing/2014/main" id="{00000000-0008-0000-0800-000097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4" name="Text Box 15">
          <a:extLst>
            <a:ext uri="{FF2B5EF4-FFF2-40B4-BE49-F238E27FC236}">
              <a16:creationId xmlns:a16="http://schemas.microsoft.com/office/drawing/2014/main" id="{00000000-0008-0000-0800-000098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5" name="Text Box 15">
          <a:extLst>
            <a:ext uri="{FF2B5EF4-FFF2-40B4-BE49-F238E27FC236}">
              <a16:creationId xmlns:a16="http://schemas.microsoft.com/office/drawing/2014/main" id="{00000000-0008-0000-0800-00009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6" name="Text Box 15">
          <a:extLst>
            <a:ext uri="{FF2B5EF4-FFF2-40B4-BE49-F238E27FC236}">
              <a16:creationId xmlns:a16="http://schemas.microsoft.com/office/drawing/2014/main" id="{00000000-0008-0000-0800-00009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7" name="Text Box 15">
          <a:extLst>
            <a:ext uri="{FF2B5EF4-FFF2-40B4-BE49-F238E27FC236}">
              <a16:creationId xmlns:a16="http://schemas.microsoft.com/office/drawing/2014/main" id="{00000000-0008-0000-0800-00009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8" name="Text Box 15">
          <a:extLst>
            <a:ext uri="{FF2B5EF4-FFF2-40B4-BE49-F238E27FC236}">
              <a16:creationId xmlns:a16="http://schemas.microsoft.com/office/drawing/2014/main" id="{00000000-0008-0000-0800-00009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69" name="Text Box 15">
          <a:extLst>
            <a:ext uri="{FF2B5EF4-FFF2-40B4-BE49-F238E27FC236}">
              <a16:creationId xmlns:a16="http://schemas.microsoft.com/office/drawing/2014/main" id="{00000000-0008-0000-0800-00009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0" name="Text Box 15">
          <a:extLst>
            <a:ext uri="{FF2B5EF4-FFF2-40B4-BE49-F238E27FC236}">
              <a16:creationId xmlns:a16="http://schemas.microsoft.com/office/drawing/2014/main" id="{00000000-0008-0000-0800-00009E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1" name="Text Box 15">
          <a:extLst>
            <a:ext uri="{FF2B5EF4-FFF2-40B4-BE49-F238E27FC236}">
              <a16:creationId xmlns:a16="http://schemas.microsoft.com/office/drawing/2014/main" id="{00000000-0008-0000-0800-00009F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2" name="Text Box 15">
          <a:extLst>
            <a:ext uri="{FF2B5EF4-FFF2-40B4-BE49-F238E27FC236}">
              <a16:creationId xmlns:a16="http://schemas.microsoft.com/office/drawing/2014/main" id="{00000000-0008-0000-0800-0000A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3" name="Text Box 15">
          <a:extLst>
            <a:ext uri="{FF2B5EF4-FFF2-40B4-BE49-F238E27FC236}">
              <a16:creationId xmlns:a16="http://schemas.microsoft.com/office/drawing/2014/main" id="{00000000-0008-0000-0800-0000A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4" name="Text Box 15">
          <a:extLst>
            <a:ext uri="{FF2B5EF4-FFF2-40B4-BE49-F238E27FC236}">
              <a16:creationId xmlns:a16="http://schemas.microsoft.com/office/drawing/2014/main" id="{00000000-0008-0000-0800-0000A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5" name="Text Box 15">
          <a:extLst>
            <a:ext uri="{FF2B5EF4-FFF2-40B4-BE49-F238E27FC236}">
              <a16:creationId xmlns:a16="http://schemas.microsoft.com/office/drawing/2014/main" id="{00000000-0008-0000-0800-0000A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6" name="Text Box 15">
          <a:extLst>
            <a:ext uri="{FF2B5EF4-FFF2-40B4-BE49-F238E27FC236}">
              <a16:creationId xmlns:a16="http://schemas.microsoft.com/office/drawing/2014/main" id="{00000000-0008-0000-0800-0000A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7" name="Text Box 15">
          <a:extLst>
            <a:ext uri="{FF2B5EF4-FFF2-40B4-BE49-F238E27FC236}">
              <a16:creationId xmlns:a16="http://schemas.microsoft.com/office/drawing/2014/main" id="{00000000-0008-0000-0800-0000A5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78" name="Text Box 15">
          <a:extLst>
            <a:ext uri="{FF2B5EF4-FFF2-40B4-BE49-F238E27FC236}">
              <a16:creationId xmlns:a16="http://schemas.microsoft.com/office/drawing/2014/main" id="{00000000-0008-0000-0800-0000A6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79" name="Text Box 15">
          <a:extLst>
            <a:ext uri="{FF2B5EF4-FFF2-40B4-BE49-F238E27FC236}">
              <a16:creationId xmlns:a16="http://schemas.microsoft.com/office/drawing/2014/main" id="{00000000-0008-0000-0800-0000A7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0" name="Text Box 15">
          <a:extLst>
            <a:ext uri="{FF2B5EF4-FFF2-40B4-BE49-F238E27FC236}">
              <a16:creationId xmlns:a16="http://schemas.microsoft.com/office/drawing/2014/main" id="{00000000-0008-0000-0800-0000A8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1" name="Text Box 15">
          <a:extLst>
            <a:ext uri="{FF2B5EF4-FFF2-40B4-BE49-F238E27FC236}">
              <a16:creationId xmlns:a16="http://schemas.microsoft.com/office/drawing/2014/main" id="{00000000-0008-0000-0800-0000A9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2" name="Text Box 15">
          <a:extLst>
            <a:ext uri="{FF2B5EF4-FFF2-40B4-BE49-F238E27FC236}">
              <a16:creationId xmlns:a16="http://schemas.microsoft.com/office/drawing/2014/main" id="{00000000-0008-0000-0800-0000AA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3" name="Text Box 15">
          <a:extLst>
            <a:ext uri="{FF2B5EF4-FFF2-40B4-BE49-F238E27FC236}">
              <a16:creationId xmlns:a16="http://schemas.microsoft.com/office/drawing/2014/main" id="{00000000-0008-0000-0800-0000AB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4" name="Text Box 15">
          <a:extLst>
            <a:ext uri="{FF2B5EF4-FFF2-40B4-BE49-F238E27FC236}">
              <a16:creationId xmlns:a16="http://schemas.microsoft.com/office/drawing/2014/main" id="{00000000-0008-0000-0800-0000AC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5" name="Text Box 15">
          <a:extLst>
            <a:ext uri="{FF2B5EF4-FFF2-40B4-BE49-F238E27FC236}">
              <a16:creationId xmlns:a16="http://schemas.microsoft.com/office/drawing/2014/main" id="{00000000-0008-0000-0800-0000AD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6" name="Text Box 15">
          <a:extLst>
            <a:ext uri="{FF2B5EF4-FFF2-40B4-BE49-F238E27FC236}">
              <a16:creationId xmlns:a16="http://schemas.microsoft.com/office/drawing/2014/main" id="{00000000-0008-0000-0800-0000AE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87" name="Text Box 15">
          <a:extLst>
            <a:ext uri="{FF2B5EF4-FFF2-40B4-BE49-F238E27FC236}">
              <a16:creationId xmlns:a16="http://schemas.microsoft.com/office/drawing/2014/main" id="{00000000-0008-0000-0800-0000AF020000}"/>
            </a:ext>
          </a:extLst>
        </xdr:cNvPr>
        <xdr:cNvSpPr txBox="1">
          <a:spLocks noChangeArrowheads="1"/>
        </xdr:cNvSpPr>
      </xdr:nvSpPr>
      <xdr:spPr bwMode="auto">
        <a:xfrm>
          <a:off x="9374909"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8" name="Text Box 15">
          <a:extLst>
            <a:ext uri="{FF2B5EF4-FFF2-40B4-BE49-F238E27FC236}">
              <a16:creationId xmlns:a16="http://schemas.microsoft.com/office/drawing/2014/main" id="{00000000-0008-0000-0800-0000B0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89" name="Text Box 15">
          <a:extLst>
            <a:ext uri="{FF2B5EF4-FFF2-40B4-BE49-F238E27FC236}">
              <a16:creationId xmlns:a16="http://schemas.microsoft.com/office/drawing/2014/main" id="{00000000-0008-0000-0800-0000B1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0" name="Text Box 15">
          <a:extLst>
            <a:ext uri="{FF2B5EF4-FFF2-40B4-BE49-F238E27FC236}">
              <a16:creationId xmlns:a16="http://schemas.microsoft.com/office/drawing/2014/main" id="{00000000-0008-0000-0800-0000B2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1" name="Text Box 15">
          <a:extLst>
            <a:ext uri="{FF2B5EF4-FFF2-40B4-BE49-F238E27FC236}">
              <a16:creationId xmlns:a16="http://schemas.microsoft.com/office/drawing/2014/main" id="{00000000-0008-0000-0800-0000B3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2" name="Text Box 15">
          <a:extLst>
            <a:ext uri="{FF2B5EF4-FFF2-40B4-BE49-F238E27FC236}">
              <a16:creationId xmlns:a16="http://schemas.microsoft.com/office/drawing/2014/main" id="{00000000-0008-0000-0800-0000B4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3" name="Text Box 15">
          <a:extLst>
            <a:ext uri="{FF2B5EF4-FFF2-40B4-BE49-F238E27FC236}">
              <a16:creationId xmlns:a16="http://schemas.microsoft.com/office/drawing/2014/main" id="{00000000-0008-0000-0800-0000B5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4" name="Text Box 15">
          <a:extLst>
            <a:ext uri="{FF2B5EF4-FFF2-40B4-BE49-F238E27FC236}">
              <a16:creationId xmlns:a16="http://schemas.microsoft.com/office/drawing/2014/main" id="{00000000-0008-0000-0800-0000B6020000}"/>
            </a:ext>
          </a:extLst>
        </xdr:cNvPr>
        <xdr:cNvSpPr txBox="1">
          <a:spLocks noChangeArrowheads="1"/>
        </xdr:cNvSpPr>
      </xdr:nvSpPr>
      <xdr:spPr bwMode="auto">
        <a:xfrm>
          <a:off x="12790343" y="123651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695" name="Text Box 15">
          <a:extLst>
            <a:ext uri="{FF2B5EF4-FFF2-40B4-BE49-F238E27FC236}">
              <a16:creationId xmlns:a16="http://schemas.microsoft.com/office/drawing/2014/main" id="{00000000-0008-0000-0800-0000B7020000}"/>
            </a:ext>
          </a:extLst>
        </xdr:cNvPr>
        <xdr:cNvSpPr txBox="1">
          <a:spLocks noChangeArrowheads="1"/>
        </xdr:cNvSpPr>
      </xdr:nvSpPr>
      <xdr:spPr bwMode="auto">
        <a:xfrm>
          <a:off x="9374909"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7" name="Text Box 15">
          <a:extLst>
            <a:ext uri="{FF2B5EF4-FFF2-40B4-BE49-F238E27FC236}">
              <a16:creationId xmlns:a16="http://schemas.microsoft.com/office/drawing/2014/main" id="{00000000-0008-0000-0800-0000B9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698" name="Text Box 15">
          <a:extLst>
            <a:ext uri="{FF2B5EF4-FFF2-40B4-BE49-F238E27FC236}">
              <a16:creationId xmlns:a16="http://schemas.microsoft.com/office/drawing/2014/main" id="{00000000-0008-0000-0800-0000BA020000}"/>
            </a:ext>
          </a:extLst>
        </xdr:cNvPr>
        <xdr:cNvSpPr txBox="1">
          <a:spLocks noChangeArrowheads="1"/>
        </xdr:cNvSpPr>
      </xdr:nvSpPr>
      <xdr:spPr bwMode="auto">
        <a:xfrm>
          <a:off x="12790343" y="1287000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696" name="Text Box 15">
          <a:extLst>
            <a:ext uri="{FF2B5EF4-FFF2-40B4-BE49-F238E27FC236}">
              <a16:creationId xmlns:a16="http://schemas.microsoft.com/office/drawing/2014/main" id="{00000000-0008-0000-0800-0000B8020000}"/>
            </a:ext>
          </a:extLst>
        </xdr:cNvPr>
        <xdr:cNvSpPr txBox="1">
          <a:spLocks noChangeArrowheads="1"/>
        </xdr:cNvSpPr>
      </xdr:nvSpPr>
      <xdr:spPr bwMode="auto">
        <a:xfrm>
          <a:off x="8980714" y="7036254"/>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699" name="Text Box 16">
          <a:extLst>
            <a:ext uri="{FF2B5EF4-FFF2-40B4-BE49-F238E27FC236}">
              <a16:creationId xmlns:a16="http://schemas.microsoft.com/office/drawing/2014/main" id="{00000000-0008-0000-0800-0000BB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0" name="Text Box 17">
          <a:extLst>
            <a:ext uri="{FF2B5EF4-FFF2-40B4-BE49-F238E27FC236}">
              <a16:creationId xmlns:a16="http://schemas.microsoft.com/office/drawing/2014/main" id="{00000000-0008-0000-0800-0000BC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1" name="Text Box 18">
          <a:extLst>
            <a:ext uri="{FF2B5EF4-FFF2-40B4-BE49-F238E27FC236}">
              <a16:creationId xmlns:a16="http://schemas.microsoft.com/office/drawing/2014/main" id="{00000000-0008-0000-0800-0000BD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02" name="Text Box 19">
          <a:extLst>
            <a:ext uri="{FF2B5EF4-FFF2-40B4-BE49-F238E27FC236}">
              <a16:creationId xmlns:a16="http://schemas.microsoft.com/office/drawing/2014/main" id="{00000000-0008-0000-0800-0000BE020000}"/>
            </a:ext>
          </a:extLst>
        </xdr:cNvPr>
        <xdr:cNvSpPr txBox="1">
          <a:spLocks noChangeArrowheads="1"/>
        </xdr:cNvSpPr>
      </xdr:nvSpPr>
      <xdr:spPr bwMode="auto">
        <a:xfrm>
          <a:off x="8980714" y="73070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3" name="Text Box 15">
          <a:extLst>
            <a:ext uri="{FF2B5EF4-FFF2-40B4-BE49-F238E27FC236}">
              <a16:creationId xmlns:a16="http://schemas.microsoft.com/office/drawing/2014/main" id="{00000000-0008-0000-0800-0000BF020000}"/>
            </a:ext>
          </a:extLst>
        </xdr:cNvPr>
        <xdr:cNvSpPr txBox="1">
          <a:spLocks noChangeArrowheads="1"/>
        </xdr:cNvSpPr>
      </xdr:nvSpPr>
      <xdr:spPr bwMode="auto">
        <a:xfrm>
          <a:off x="8980714" y="78118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4" name="Text Box 15">
          <a:extLst>
            <a:ext uri="{FF2B5EF4-FFF2-40B4-BE49-F238E27FC236}">
              <a16:creationId xmlns:a16="http://schemas.microsoft.com/office/drawing/2014/main" id="{00000000-0008-0000-0800-0000C0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5" name="Text Box 15">
          <a:extLst>
            <a:ext uri="{FF2B5EF4-FFF2-40B4-BE49-F238E27FC236}">
              <a16:creationId xmlns:a16="http://schemas.microsoft.com/office/drawing/2014/main" id="{00000000-0008-0000-0800-0000C1020000}"/>
            </a:ext>
          </a:extLst>
        </xdr:cNvPr>
        <xdr:cNvSpPr txBox="1">
          <a:spLocks noChangeArrowheads="1"/>
        </xdr:cNvSpPr>
      </xdr:nvSpPr>
      <xdr:spPr bwMode="auto">
        <a:xfrm>
          <a:off x="8980714" y="113769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6" name="Text Box 15">
          <a:extLst>
            <a:ext uri="{FF2B5EF4-FFF2-40B4-BE49-F238E27FC236}">
              <a16:creationId xmlns:a16="http://schemas.microsoft.com/office/drawing/2014/main" id="{00000000-0008-0000-0800-0000C2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7" name="Text Box 15">
          <a:extLst>
            <a:ext uri="{FF2B5EF4-FFF2-40B4-BE49-F238E27FC236}">
              <a16:creationId xmlns:a16="http://schemas.microsoft.com/office/drawing/2014/main" id="{00000000-0008-0000-0800-0000C3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8" name="Text Box 15">
          <a:extLst>
            <a:ext uri="{FF2B5EF4-FFF2-40B4-BE49-F238E27FC236}">
              <a16:creationId xmlns:a16="http://schemas.microsoft.com/office/drawing/2014/main" id="{00000000-0008-0000-0800-0000C4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09" name="Text Box 15">
          <a:extLst>
            <a:ext uri="{FF2B5EF4-FFF2-40B4-BE49-F238E27FC236}">
              <a16:creationId xmlns:a16="http://schemas.microsoft.com/office/drawing/2014/main" id="{00000000-0008-0000-0800-0000C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0" name="Text Box 15">
          <a:extLst>
            <a:ext uri="{FF2B5EF4-FFF2-40B4-BE49-F238E27FC236}">
              <a16:creationId xmlns:a16="http://schemas.microsoft.com/office/drawing/2014/main" id="{00000000-0008-0000-0800-0000C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1" name="Text Box 15">
          <a:extLst>
            <a:ext uri="{FF2B5EF4-FFF2-40B4-BE49-F238E27FC236}">
              <a16:creationId xmlns:a16="http://schemas.microsoft.com/office/drawing/2014/main" id="{00000000-0008-0000-0800-0000C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2" name="Text Box 15">
          <a:extLst>
            <a:ext uri="{FF2B5EF4-FFF2-40B4-BE49-F238E27FC236}">
              <a16:creationId xmlns:a16="http://schemas.microsoft.com/office/drawing/2014/main" id="{00000000-0008-0000-0800-0000C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3" name="Text Box 15">
          <a:extLst>
            <a:ext uri="{FF2B5EF4-FFF2-40B4-BE49-F238E27FC236}">
              <a16:creationId xmlns:a16="http://schemas.microsoft.com/office/drawing/2014/main" id="{00000000-0008-0000-0800-0000C9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4" name="Text Box 15">
          <a:extLst>
            <a:ext uri="{FF2B5EF4-FFF2-40B4-BE49-F238E27FC236}">
              <a16:creationId xmlns:a16="http://schemas.microsoft.com/office/drawing/2014/main" id="{00000000-0008-0000-0800-0000CA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5" name="Text Box 15">
          <a:extLst>
            <a:ext uri="{FF2B5EF4-FFF2-40B4-BE49-F238E27FC236}">
              <a16:creationId xmlns:a16="http://schemas.microsoft.com/office/drawing/2014/main" id="{00000000-0008-0000-0800-0000CB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6" name="Text Box 15">
          <a:extLst>
            <a:ext uri="{FF2B5EF4-FFF2-40B4-BE49-F238E27FC236}">
              <a16:creationId xmlns:a16="http://schemas.microsoft.com/office/drawing/2014/main" id="{00000000-0008-0000-0800-0000CC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xdr:row>
      <xdr:rowOff>504825</xdr:rowOff>
    </xdr:from>
    <xdr:ext cx="95250" cy="444014"/>
    <xdr:sp macro="" textlink="">
      <xdr:nvSpPr>
        <xdr:cNvPr id="717" name="Text Box 15">
          <a:extLst>
            <a:ext uri="{FF2B5EF4-FFF2-40B4-BE49-F238E27FC236}">
              <a16:creationId xmlns:a16="http://schemas.microsoft.com/office/drawing/2014/main" id="{00000000-0008-0000-0800-0000CD020000}"/>
            </a:ext>
          </a:extLst>
        </xdr:cNvPr>
        <xdr:cNvSpPr txBox="1">
          <a:spLocks noChangeArrowheads="1"/>
        </xdr:cNvSpPr>
      </xdr:nvSpPr>
      <xdr:spPr bwMode="auto">
        <a:xfrm>
          <a:off x="8960145" y="857892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8" name="Text Box 15">
          <a:extLst>
            <a:ext uri="{FF2B5EF4-FFF2-40B4-BE49-F238E27FC236}">
              <a16:creationId xmlns:a16="http://schemas.microsoft.com/office/drawing/2014/main" id="{00000000-0008-0000-0800-0000CE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19" name="Text Box 15">
          <a:extLst>
            <a:ext uri="{FF2B5EF4-FFF2-40B4-BE49-F238E27FC236}">
              <a16:creationId xmlns:a16="http://schemas.microsoft.com/office/drawing/2014/main" id="{00000000-0008-0000-0800-0000CF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0" name="Text Box 15">
          <a:extLst>
            <a:ext uri="{FF2B5EF4-FFF2-40B4-BE49-F238E27FC236}">
              <a16:creationId xmlns:a16="http://schemas.microsoft.com/office/drawing/2014/main" id="{00000000-0008-0000-0800-0000D0020000}"/>
            </a:ext>
          </a:extLst>
        </xdr:cNvPr>
        <xdr:cNvSpPr txBox="1">
          <a:spLocks noChangeArrowheads="1"/>
        </xdr:cNvSpPr>
      </xdr:nvSpPr>
      <xdr:spPr bwMode="auto">
        <a:xfrm>
          <a:off x="8960145"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1" name="Text Box 15">
          <a:extLst>
            <a:ext uri="{FF2B5EF4-FFF2-40B4-BE49-F238E27FC236}">
              <a16:creationId xmlns:a16="http://schemas.microsoft.com/office/drawing/2014/main" id="{00000000-0008-0000-0800-0000D1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2" name="Text Box 15">
          <a:extLst>
            <a:ext uri="{FF2B5EF4-FFF2-40B4-BE49-F238E27FC236}">
              <a16:creationId xmlns:a16="http://schemas.microsoft.com/office/drawing/2014/main" id="{00000000-0008-0000-0800-0000D2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3" name="Text Box 15">
          <a:extLst>
            <a:ext uri="{FF2B5EF4-FFF2-40B4-BE49-F238E27FC236}">
              <a16:creationId xmlns:a16="http://schemas.microsoft.com/office/drawing/2014/main" id="{00000000-0008-0000-0800-0000D3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4" name="Text Box 15">
          <a:extLst>
            <a:ext uri="{FF2B5EF4-FFF2-40B4-BE49-F238E27FC236}">
              <a16:creationId xmlns:a16="http://schemas.microsoft.com/office/drawing/2014/main" id="{00000000-0008-0000-0800-0000D4020000}"/>
            </a:ext>
          </a:extLst>
        </xdr:cNvPr>
        <xdr:cNvSpPr txBox="1">
          <a:spLocks noChangeArrowheads="1"/>
        </xdr:cNvSpPr>
      </xdr:nvSpPr>
      <xdr:spPr bwMode="auto">
        <a:xfrm>
          <a:off x="8960145"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5" name="Text Box 15">
          <a:extLst>
            <a:ext uri="{FF2B5EF4-FFF2-40B4-BE49-F238E27FC236}">
              <a16:creationId xmlns:a16="http://schemas.microsoft.com/office/drawing/2014/main" id="{00000000-0008-0000-0800-0000D5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6" name="Text Box 15">
          <a:extLst>
            <a:ext uri="{FF2B5EF4-FFF2-40B4-BE49-F238E27FC236}">
              <a16:creationId xmlns:a16="http://schemas.microsoft.com/office/drawing/2014/main" id="{00000000-0008-0000-0800-0000D6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7" name="Text Box 15">
          <a:extLst>
            <a:ext uri="{FF2B5EF4-FFF2-40B4-BE49-F238E27FC236}">
              <a16:creationId xmlns:a16="http://schemas.microsoft.com/office/drawing/2014/main" id="{00000000-0008-0000-0800-0000D7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8" name="Text Box 15">
          <a:extLst>
            <a:ext uri="{FF2B5EF4-FFF2-40B4-BE49-F238E27FC236}">
              <a16:creationId xmlns:a16="http://schemas.microsoft.com/office/drawing/2014/main" id="{00000000-0008-0000-0800-0000D8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29" name="Text Box 15">
          <a:extLst>
            <a:ext uri="{FF2B5EF4-FFF2-40B4-BE49-F238E27FC236}">
              <a16:creationId xmlns:a16="http://schemas.microsoft.com/office/drawing/2014/main" id="{00000000-0008-0000-0800-0000D9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0" name="Text Box 15">
          <a:extLst>
            <a:ext uri="{FF2B5EF4-FFF2-40B4-BE49-F238E27FC236}">
              <a16:creationId xmlns:a16="http://schemas.microsoft.com/office/drawing/2014/main" id="{00000000-0008-0000-0800-0000DA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31" name="Text Box 15">
          <a:extLst>
            <a:ext uri="{FF2B5EF4-FFF2-40B4-BE49-F238E27FC236}">
              <a16:creationId xmlns:a16="http://schemas.microsoft.com/office/drawing/2014/main" id="{00000000-0008-0000-0800-0000DB020000}"/>
            </a:ext>
          </a:extLst>
        </xdr:cNvPr>
        <xdr:cNvSpPr txBox="1">
          <a:spLocks noChangeArrowheads="1"/>
        </xdr:cNvSpPr>
      </xdr:nvSpPr>
      <xdr:spPr bwMode="auto">
        <a:xfrm>
          <a:off x="8960145"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2" name="Text Box 16">
          <a:extLst>
            <a:ext uri="{FF2B5EF4-FFF2-40B4-BE49-F238E27FC236}">
              <a16:creationId xmlns:a16="http://schemas.microsoft.com/office/drawing/2014/main" id="{00000000-0008-0000-0800-0000DC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3" name="Text Box 17">
          <a:extLst>
            <a:ext uri="{FF2B5EF4-FFF2-40B4-BE49-F238E27FC236}">
              <a16:creationId xmlns:a16="http://schemas.microsoft.com/office/drawing/2014/main" id="{00000000-0008-0000-0800-0000DD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4" name="Text Box 18">
          <a:extLst>
            <a:ext uri="{FF2B5EF4-FFF2-40B4-BE49-F238E27FC236}">
              <a16:creationId xmlns:a16="http://schemas.microsoft.com/office/drawing/2014/main" id="{00000000-0008-0000-0800-0000DE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0</xdr:rowOff>
    </xdr:from>
    <xdr:ext cx="95250" cy="171450"/>
    <xdr:sp macro="" textlink="">
      <xdr:nvSpPr>
        <xdr:cNvPr id="735" name="Text Box 19">
          <a:extLst>
            <a:ext uri="{FF2B5EF4-FFF2-40B4-BE49-F238E27FC236}">
              <a16:creationId xmlns:a16="http://schemas.microsoft.com/office/drawing/2014/main" id="{00000000-0008-0000-0800-0000DF020000}"/>
            </a:ext>
          </a:extLst>
        </xdr:cNvPr>
        <xdr:cNvSpPr txBox="1">
          <a:spLocks noChangeArrowheads="1"/>
        </xdr:cNvSpPr>
      </xdr:nvSpPr>
      <xdr:spPr bwMode="auto">
        <a:xfrm>
          <a:off x="8960145"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213632"/>
    <xdr:sp macro="" textlink="">
      <xdr:nvSpPr>
        <xdr:cNvPr id="736" name="Text Box 15">
          <a:extLst>
            <a:ext uri="{FF2B5EF4-FFF2-40B4-BE49-F238E27FC236}">
              <a16:creationId xmlns:a16="http://schemas.microsoft.com/office/drawing/2014/main" id="{00000000-0008-0000-0800-0000E0020000}"/>
            </a:ext>
          </a:extLst>
        </xdr:cNvPr>
        <xdr:cNvSpPr txBox="1">
          <a:spLocks noChangeArrowheads="1"/>
        </xdr:cNvSpPr>
      </xdr:nvSpPr>
      <xdr:spPr bwMode="auto">
        <a:xfrm>
          <a:off x="8960145"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7" name="Text Box 16">
          <a:extLst>
            <a:ext uri="{FF2B5EF4-FFF2-40B4-BE49-F238E27FC236}">
              <a16:creationId xmlns:a16="http://schemas.microsoft.com/office/drawing/2014/main" id="{00000000-0008-0000-0800-0000E1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8" name="Text Box 17">
          <a:extLst>
            <a:ext uri="{FF2B5EF4-FFF2-40B4-BE49-F238E27FC236}">
              <a16:creationId xmlns:a16="http://schemas.microsoft.com/office/drawing/2014/main" id="{00000000-0008-0000-0800-0000E2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39" name="Text Box 18">
          <a:extLst>
            <a:ext uri="{FF2B5EF4-FFF2-40B4-BE49-F238E27FC236}">
              <a16:creationId xmlns:a16="http://schemas.microsoft.com/office/drawing/2014/main" id="{00000000-0008-0000-0800-0000E3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0" name="Text Box 19">
          <a:extLst>
            <a:ext uri="{FF2B5EF4-FFF2-40B4-BE49-F238E27FC236}">
              <a16:creationId xmlns:a16="http://schemas.microsoft.com/office/drawing/2014/main" id="{00000000-0008-0000-0800-0000E4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1" name="Text Box 15">
          <a:extLst>
            <a:ext uri="{FF2B5EF4-FFF2-40B4-BE49-F238E27FC236}">
              <a16:creationId xmlns:a16="http://schemas.microsoft.com/office/drawing/2014/main" id="{00000000-0008-0000-0800-0000E5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2" name="Text Box 15">
          <a:extLst>
            <a:ext uri="{FF2B5EF4-FFF2-40B4-BE49-F238E27FC236}">
              <a16:creationId xmlns:a16="http://schemas.microsoft.com/office/drawing/2014/main" id="{00000000-0008-0000-0800-0000E6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3" name="Text Box 15">
          <a:extLst>
            <a:ext uri="{FF2B5EF4-FFF2-40B4-BE49-F238E27FC236}">
              <a16:creationId xmlns:a16="http://schemas.microsoft.com/office/drawing/2014/main" id="{00000000-0008-0000-0800-0000E7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10</xdr:row>
      <xdr:rowOff>504825</xdr:rowOff>
    </xdr:from>
    <xdr:ext cx="95250" cy="444331"/>
    <xdr:sp macro="" textlink="">
      <xdr:nvSpPr>
        <xdr:cNvPr id="744" name="Text Box 15">
          <a:extLst>
            <a:ext uri="{FF2B5EF4-FFF2-40B4-BE49-F238E27FC236}">
              <a16:creationId xmlns:a16="http://schemas.microsoft.com/office/drawing/2014/main" id="{00000000-0008-0000-0800-0000E8020000}"/>
            </a:ext>
          </a:extLst>
        </xdr:cNvPr>
        <xdr:cNvSpPr txBox="1">
          <a:spLocks noChangeArrowheads="1"/>
        </xdr:cNvSpPr>
      </xdr:nvSpPr>
      <xdr:spPr bwMode="auto">
        <a:xfrm>
          <a:off x="8960145" y="935421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5" name="Text Box 16">
          <a:extLst>
            <a:ext uri="{FF2B5EF4-FFF2-40B4-BE49-F238E27FC236}">
              <a16:creationId xmlns:a16="http://schemas.microsoft.com/office/drawing/2014/main" id="{00000000-0008-0000-0800-0000E9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6" name="Text Box 17">
          <a:extLst>
            <a:ext uri="{FF2B5EF4-FFF2-40B4-BE49-F238E27FC236}">
              <a16:creationId xmlns:a16="http://schemas.microsoft.com/office/drawing/2014/main" id="{00000000-0008-0000-0800-0000EA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7" name="Text Box 18">
          <a:extLst>
            <a:ext uri="{FF2B5EF4-FFF2-40B4-BE49-F238E27FC236}">
              <a16:creationId xmlns:a16="http://schemas.microsoft.com/office/drawing/2014/main" id="{00000000-0008-0000-0800-0000EB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748" name="Text Box 19">
          <a:extLst>
            <a:ext uri="{FF2B5EF4-FFF2-40B4-BE49-F238E27FC236}">
              <a16:creationId xmlns:a16="http://schemas.microsoft.com/office/drawing/2014/main" id="{00000000-0008-0000-0800-0000EC020000}"/>
            </a:ext>
          </a:extLst>
        </xdr:cNvPr>
        <xdr:cNvSpPr txBox="1">
          <a:spLocks noChangeArrowheads="1"/>
        </xdr:cNvSpPr>
      </xdr:nvSpPr>
      <xdr:spPr bwMode="auto">
        <a:xfrm>
          <a:off x="8960145"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49" name="Text Box 15">
          <a:extLst>
            <a:ext uri="{FF2B5EF4-FFF2-40B4-BE49-F238E27FC236}">
              <a16:creationId xmlns:a16="http://schemas.microsoft.com/office/drawing/2014/main" id="{00000000-0008-0000-0800-0000ED020000}"/>
            </a:ext>
          </a:extLst>
        </xdr:cNvPr>
        <xdr:cNvSpPr txBox="1">
          <a:spLocks noChangeArrowheads="1"/>
        </xdr:cNvSpPr>
      </xdr:nvSpPr>
      <xdr:spPr bwMode="auto">
        <a:xfrm>
          <a:off x="8960145"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0" name="Text Box 15">
          <a:extLst>
            <a:ext uri="{FF2B5EF4-FFF2-40B4-BE49-F238E27FC236}">
              <a16:creationId xmlns:a16="http://schemas.microsoft.com/office/drawing/2014/main" id="{00000000-0008-0000-0800-0000EE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1" name="Text Box 15">
          <a:extLst>
            <a:ext uri="{FF2B5EF4-FFF2-40B4-BE49-F238E27FC236}">
              <a16:creationId xmlns:a16="http://schemas.microsoft.com/office/drawing/2014/main" id="{00000000-0008-0000-0800-0000EF020000}"/>
            </a:ext>
          </a:extLst>
        </xdr:cNvPr>
        <xdr:cNvSpPr txBox="1">
          <a:spLocks noChangeArrowheads="1"/>
        </xdr:cNvSpPr>
      </xdr:nvSpPr>
      <xdr:spPr bwMode="auto">
        <a:xfrm>
          <a:off x="8960145"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2" name="Text Box 15">
          <a:extLst>
            <a:ext uri="{FF2B5EF4-FFF2-40B4-BE49-F238E27FC236}">
              <a16:creationId xmlns:a16="http://schemas.microsoft.com/office/drawing/2014/main" id="{00000000-0008-0000-0800-0000F0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3" name="Text Box 15">
          <a:extLst>
            <a:ext uri="{FF2B5EF4-FFF2-40B4-BE49-F238E27FC236}">
              <a16:creationId xmlns:a16="http://schemas.microsoft.com/office/drawing/2014/main" id="{00000000-0008-0000-0800-0000F1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4" name="Text Box 15">
          <a:extLst>
            <a:ext uri="{FF2B5EF4-FFF2-40B4-BE49-F238E27FC236}">
              <a16:creationId xmlns:a16="http://schemas.microsoft.com/office/drawing/2014/main" id="{00000000-0008-0000-0800-0000F2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5" name="Text Box 15">
          <a:extLst>
            <a:ext uri="{FF2B5EF4-FFF2-40B4-BE49-F238E27FC236}">
              <a16:creationId xmlns:a16="http://schemas.microsoft.com/office/drawing/2014/main" id="{00000000-0008-0000-0800-0000F3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6" name="Text Box 15">
          <a:extLst>
            <a:ext uri="{FF2B5EF4-FFF2-40B4-BE49-F238E27FC236}">
              <a16:creationId xmlns:a16="http://schemas.microsoft.com/office/drawing/2014/main" id="{00000000-0008-0000-0800-0000F4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7" name="Text Box 15">
          <a:extLst>
            <a:ext uri="{FF2B5EF4-FFF2-40B4-BE49-F238E27FC236}">
              <a16:creationId xmlns:a16="http://schemas.microsoft.com/office/drawing/2014/main" id="{00000000-0008-0000-0800-0000F5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8" name="Text Box 15">
          <a:extLst>
            <a:ext uri="{FF2B5EF4-FFF2-40B4-BE49-F238E27FC236}">
              <a16:creationId xmlns:a16="http://schemas.microsoft.com/office/drawing/2014/main" id="{00000000-0008-0000-0800-0000F6020000}"/>
            </a:ext>
          </a:extLst>
        </xdr:cNvPr>
        <xdr:cNvSpPr txBox="1">
          <a:spLocks noChangeArrowheads="1"/>
        </xdr:cNvSpPr>
      </xdr:nvSpPr>
      <xdr:spPr bwMode="auto">
        <a:xfrm>
          <a:off x="8960145" y="1241572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59" name="Text Box 15">
          <a:extLst>
            <a:ext uri="{FF2B5EF4-FFF2-40B4-BE49-F238E27FC236}">
              <a16:creationId xmlns:a16="http://schemas.microsoft.com/office/drawing/2014/main" id="{00000000-0008-0000-0800-0000F7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0" name="Text Box 15">
          <a:extLst>
            <a:ext uri="{FF2B5EF4-FFF2-40B4-BE49-F238E27FC236}">
              <a16:creationId xmlns:a16="http://schemas.microsoft.com/office/drawing/2014/main" id="{00000000-0008-0000-0800-0000F8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1" name="Text Box 15">
          <a:extLst>
            <a:ext uri="{FF2B5EF4-FFF2-40B4-BE49-F238E27FC236}">
              <a16:creationId xmlns:a16="http://schemas.microsoft.com/office/drawing/2014/main" id="{00000000-0008-0000-0800-0000F9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62" name="Text Box 15">
          <a:extLst>
            <a:ext uri="{FF2B5EF4-FFF2-40B4-BE49-F238E27FC236}">
              <a16:creationId xmlns:a16="http://schemas.microsoft.com/office/drawing/2014/main" id="{00000000-0008-0000-0800-0000FA020000}"/>
            </a:ext>
          </a:extLst>
        </xdr:cNvPr>
        <xdr:cNvSpPr txBox="1">
          <a:spLocks noChangeArrowheads="1"/>
        </xdr:cNvSpPr>
      </xdr:nvSpPr>
      <xdr:spPr bwMode="auto">
        <a:xfrm>
          <a:off x="8960145"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4" name="Text Box 15">
          <a:extLst>
            <a:ext uri="{FF2B5EF4-FFF2-40B4-BE49-F238E27FC236}">
              <a16:creationId xmlns:a16="http://schemas.microsoft.com/office/drawing/2014/main" id="{00000000-0008-0000-0800-0000FC02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5" name="Text Box 15">
          <a:extLst>
            <a:ext uri="{FF2B5EF4-FFF2-40B4-BE49-F238E27FC236}">
              <a16:creationId xmlns:a16="http://schemas.microsoft.com/office/drawing/2014/main" id="{00000000-0008-0000-0800-0000FD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6" name="Text Box 15">
          <a:extLst>
            <a:ext uri="{FF2B5EF4-FFF2-40B4-BE49-F238E27FC236}">
              <a16:creationId xmlns:a16="http://schemas.microsoft.com/office/drawing/2014/main" id="{00000000-0008-0000-0800-0000FE020000}"/>
            </a:ext>
          </a:extLst>
        </xdr:cNvPr>
        <xdr:cNvSpPr txBox="1">
          <a:spLocks noChangeArrowheads="1"/>
        </xdr:cNvSpPr>
      </xdr:nvSpPr>
      <xdr:spPr bwMode="auto">
        <a:xfrm>
          <a:off x="12826188" y="1150287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7" name="Text Box 15">
          <a:extLst>
            <a:ext uri="{FF2B5EF4-FFF2-40B4-BE49-F238E27FC236}">
              <a16:creationId xmlns:a16="http://schemas.microsoft.com/office/drawing/2014/main" id="{00000000-0008-0000-0800-0000FF02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8" name="Text Box 15">
          <a:extLst>
            <a:ext uri="{FF2B5EF4-FFF2-40B4-BE49-F238E27FC236}">
              <a16:creationId xmlns:a16="http://schemas.microsoft.com/office/drawing/2014/main" id="{00000000-0008-0000-0800-000000030000}"/>
            </a:ext>
          </a:extLst>
        </xdr:cNvPr>
        <xdr:cNvSpPr txBox="1">
          <a:spLocks noChangeArrowheads="1"/>
        </xdr:cNvSpPr>
      </xdr:nvSpPr>
      <xdr:spPr bwMode="auto">
        <a:xfrm>
          <a:off x="12826188" y="1292055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69" name="Text Box 15">
          <a:extLst>
            <a:ext uri="{FF2B5EF4-FFF2-40B4-BE49-F238E27FC236}">
              <a16:creationId xmlns:a16="http://schemas.microsoft.com/office/drawing/2014/main" id="{00000000-0008-0000-0800-000001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0" name="Text Box 15">
          <a:extLst>
            <a:ext uri="{FF2B5EF4-FFF2-40B4-BE49-F238E27FC236}">
              <a16:creationId xmlns:a16="http://schemas.microsoft.com/office/drawing/2014/main" id="{00000000-0008-0000-0800-000002030000}"/>
            </a:ext>
          </a:extLst>
        </xdr:cNvPr>
        <xdr:cNvSpPr txBox="1">
          <a:spLocks noChangeArrowheads="1"/>
        </xdr:cNvSpPr>
      </xdr:nvSpPr>
      <xdr:spPr bwMode="auto">
        <a:xfrm>
          <a:off x="12826188" y="1413886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1" name="Text Box 15">
          <a:extLst>
            <a:ext uri="{FF2B5EF4-FFF2-40B4-BE49-F238E27FC236}">
              <a16:creationId xmlns:a16="http://schemas.microsoft.com/office/drawing/2014/main" id="{00000000-0008-0000-0800-000003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2" name="Text Box 15">
          <a:extLst>
            <a:ext uri="{FF2B5EF4-FFF2-40B4-BE49-F238E27FC236}">
              <a16:creationId xmlns:a16="http://schemas.microsoft.com/office/drawing/2014/main" id="{00000000-0008-0000-0800-000004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3" name="Text Box 15">
          <a:extLst>
            <a:ext uri="{FF2B5EF4-FFF2-40B4-BE49-F238E27FC236}">
              <a16:creationId xmlns:a16="http://schemas.microsoft.com/office/drawing/2014/main" id="{00000000-0008-0000-0800-000005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4" name="Text Box 15">
          <a:extLst>
            <a:ext uri="{FF2B5EF4-FFF2-40B4-BE49-F238E27FC236}">
              <a16:creationId xmlns:a16="http://schemas.microsoft.com/office/drawing/2014/main" id="{00000000-0008-0000-0800-000006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5" name="Text Box 15">
          <a:extLst>
            <a:ext uri="{FF2B5EF4-FFF2-40B4-BE49-F238E27FC236}">
              <a16:creationId xmlns:a16="http://schemas.microsoft.com/office/drawing/2014/main" id="{00000000-0008-0000-0800-000007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6" name="Text Box 15">
          <a:extLst>
            <a:ext uri="{FF2B5EF4-FFF2-40B4-BE49-F238E27FC236}">
              <a16:creationId xmlns:a16="http://schemas.microsoft.com/office/drawing/2014/main" id="{00000000-0008-0000-0800-000008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77" name="Text Box 15">
          <a:extLst>
            <a:ext uri="{FF2B5EF4-FFF2-40B4-BE49-F238E27FC236}">
              <a16:creationId xmlns:a16="http://schemas.microsoft.com/office/drawing/2014/main" id="{00000000-0008-0000-0800-000009030000}"/>
            </a:ext>
          </a:extLst>
        </xdr:cNvPr>
        <xdr:cNvSpPr txBox="1">
          <a:spLocks noChangeArrowheads="1"/>
        </xdr:cNvSpPr>
      </xdr:nvSpPr>
      <xdr:spPr bwMode="auto">
        <a:xfrm>
          <a:off x="12826188" y="1485235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8" name="Text Box 16">
          <a:extLst>
            <a:ext uri="{FF2B5EF4-FFF2-40B4-BE49-F238E27FC236}">
              <a16:creationId xmlns:a16="http://schemas.microsoft.com/office/drawing/2014/main" id="{00000000-0008-0000-0800-00000A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0</xdr:rowOff>
    </xdr:from>
    <xdr:ext cx="95250" cy="171450"/>
    <xdr:sp macro="" textlink="">
      <xdr:nvSpPr>
        <xdr:cNvPr id="779" name="Text Box 17">
          <a:extLst>
            <a:ext uri="{FF2B5EF4-FFF2-40B4-BE49-F238E27FC236}">
              <a16:creationId xmlns:a16="http://schemas.microsoft.com/office/drawing/2014/main" id="{00000000-0008-0000-0800-00000B030000}"/>
            </a:ext>
          </a:extLst>
        </xdr:cNvPr>
        <xdr:cNvSpPr txBox="1">
          <a:spLocks noChangeArrowheads="1"/>
        </xdr:cNvSpPr>
      </xdr:nvSpPr>
      <xdr:spPr bwMode="auto">
        <a:xfrm>
          <a:off x="12826188" y="884939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10</xdr:row>
      <xdr:rowOff>15875</xdr:rowOff>
    </xdr:from>
    <xdr:ext cx="95250" cy="171450"/>
    <xdr:sp macro="" textlink="">
      <xdr:nvSpPr>
        <xdr:cNvPr id="780" name="Text Box 18">
          <a:extLst>
            <a:ext uri="{FF2B5EF4-FFF2-40B4-BE49-F238E27FC236}">
              <a16:creationId xmlns:a16="http://schemas.microsoft.com/office/drawing/2014/main" id="{00000000-0008-0000-0800-00000C030000}"/>
            </a:ext>
          </a:extLst>
        </xdr:cNvPr>
        <xdr:cNvSpPr txBox="1">
          <a:spLocks noChangeArrowheads="1"/>
        </xdr:cNvSpPr>
      </xdr:nvSpPr>
      <xdr:spPr bwMode="auto">
        <a:xfrm>
          <a:off x="12482512" y="377031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10</xdr:row>
      <xdr:rowOff>504825</xdr:rowOff>
    </xdr:from>
    <xdr:ext cx="95250" cy="213632"/>
    <xdr:sp macro="" textlink="">
      <xdr:nvSpPr>
        <xdr:cNvPr id="782" name="Text Box 15">
          <a:extLst>
            <a:ext uri="{FF2B5EF4-FFF2-40B4-BE49-F238E27FC236}">
              <a16:creationId xmlns:a16="http://schemas.microsoft.com/office/drawing/2014/main" id="{00000000-0008-0000-0800-00000E030000}"/>
            </a:ext>
          </a:extLst>
        </xdr:cNvPr>
        <xdr:cNvSpPr txBox="1">
          <a:spLocks noChangeArrowheads="1"/>
        </xdr:cNvSpPr>
      </xdr:nvSpPr>
      <xdr:spPr bwMode="auto">
        <a:xfrm>
          <a:off x="12826188" y="935421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3" name="Text Box 16">
          <a:extLst>
            <a:ext uri="{FF2B5EF4-FFF2-40B4-BE49-F238E27FC236}">
              <a16:creationId xmlns:a16="http://schemas.microsoft.com/office/drawing/2014/main" id="{00000000-0008-0000-0800-00000F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4" name="Text Box 17">
          <a:extLst>
            <a:ext uri="{FF2B5EF4-FFF2-40B4-BE49-F238E27FC236}">
              <a16:creationId xmlns:a16="http://schemas.microsoft.com/office/drawing/2014/main" id="{00000000-0008-0000-0800-000010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5" name="Text Box 18">
          <a:extLst>
            <a:ext uri="{FF2B5EF4-FFF2-40B4-BE49-F238E27FC236}">
              <a16:creationId xmlns:a16="http://schemas.microsoft.com/office/drawing/2014/main" id="{00000000-0008-0000-0800-000011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786" name="Text Box 19">
          <a:extLst>
            <a:ext uri="{FF2B5EF4-FFF2-40B4-BE49-F238E27FC236}">
              <a16:creationId xmlns:a16="http://schemas.microsoft.com/office/drawing/2014/main" id="{00000000-0008-0000-0800-000012030000}"/>
            </a:ext>
          </a:extLst>
        </xdr:cNvPr>
        <xdr:cNvSpPr txBox="1">
          <a:spLocks noChangeArrowheads="1"/>
        </xdr:cNvSpPr>
      </xdr:nvSpPr>
      <xdr:spPr bwMode="auto">
        <a:xfrm>
          <a:off x="12826188" y="992372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7" name="Text Box 15">
          <a:extLst>
            <a:ext uri="{FF2B5EF4-FFF2-40B4-BE49-F238E27FC236}">
              <a16:creationId xmlns:a16="http://schemas.microsoft.com/office/drawing/2014/main" id="{00000000-0008-0000-0800-000013030000}"/>
            </a:ext>
          </a:extLst>
        </xdr:cNvPr>
        <xdr:cNvSpPr txBox="1">
          <a:spLocks noChangeArrowheads="1"/>
        </xdr:cNvSpPr>
      </xdr:nvSpPr>
      <xdr:spPr bwMode="auto">
        <a:xfrm>
          <a:off x="12826188" y="10428546"/>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8" name="Text Box 15">
          <a:extLst>
            <a:ext uri="{FF2B5EF4-FFF2-40B4-BE49-F238E27FC236}">
              <a16:creationId xmlns:a16="http://schemas.microsoft.com/office/drawing/2014/main" id="{00000000-0008-0000-0800-000014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789" name="Text Box 15">
          <a:extLst>
            <a:ext uri="{FF2B5EF4-FFF2-40B4-BE49-F238E27FC236}">
              <a16:creationId xmlns:a16="http://schemas.microsoft.com/office/drawing/2014/main" id="{00000000-0008-0000-0800-000015030000}"/>
            </a:ext>
          </a:extLst>
        </xdr:cNvPr>
        <xdr:cNvSpPr txBox="1">
          <a:spLocks noChangeArrowheads="1"/>
        </xdr:cNvSpPr>
      </xdr:nvSpPr>
      <xdr:spPr bwMode="auto">
        <a:xfrm>
          <a:off x="12826188" y="1535718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2" name="Text Box 15">
          <a:extLst>
            <a:ext uri="{FF2B5EF4-FFF2-40B4-BE49-F238E27FC236}">
              <a16:creationId xmlns:a16="http://schemas.microsoft.com/office/drawing/2014/main" id="{00000000-0008-0000-0800-000018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3" name="Text Box 15">
          <a:extLst>
            <a:ext uri="{FF2B5EF4-FFF2-40B4-BE49-F238E27FC236}">
              <a16:creationId xmlns:a16="http://schemas.microsoft.com/office/drawing/2014/main" id="{00000000-0008-0000-0800-000019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4" name="Text Box 15">
          <a:extLst>
            <a:ext uri="{FF2B5EF4-FFF2-40B4-BE49-F238E27FC236}">
              <a16:creationId xmlns:a16="http://schemas.microsoft.com/office/drawing/2014/main" id="{00000000-0008-0000-0800-00001A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5" name="Text Box 15">
          <a:extLst>
            <a:ext uri="{FF2B5EF4-FFF2-40B4-BE49-F238E27FC236}">
              <a16:creationId xmlns:a16="http://schemas.microsoft.com/office/drawing/2014/main" id="{00000000-0008-0000-0800-00001B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6" name="Text Box 15">
          <a:extLst>
            <a:ext uri="{FF2B5EF4-FFF2-40B4-BE49-F238E27FC236}">
              <a16:creationId xmlns:a16="http://schemas.microsoft.com/office/drawing/2014/main" id="{00000000-0008-0000-0800-00001C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7" name="Text Box 15">
          <a:extLst>
            <a:ext uri="{FF2B5EF4-FFF2-40B4-BE49-F238E27FC236}">
              <a16:creationId xmlns:a16="http://schemas.microsoft.com/office/drawing/2014/main" id="{00000000-0008-0000-0800-00001D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8" name="Text Box 15">
          <a:extLst>
            <a:ext uri="{FF2B5EF4-FFF2-40B4-BE49-F238E27FC236}">
              <a16:creationId xmlns:a16="http://schemas.microsoft.com/office/drawing/2014/main" id="{00000000-0008-0000-0800-00001E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799" name="Text Box 15">
          <a:extLst>
            <a:ext uri="{FF2B5EF4-FFF2-40B4-BE49-F238E27FC236}">
              <a16:creationId xmlns:a16="http://schemas.microsoft.com/office/drawing/2014/main" id="{00000000-0008-0000-0800-00001F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0" name="Text Box 15">
          <a:extLst>
            <a:ext uri="{FF2B5EF4-FFF2-40B4-BE49-F238E27FC236}">
              <a16:creationId xmlns:a16="http://schemas.microsoft.com/office/drawing/2014/main" id="{00000000-0008-0000-0800-000020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1" name="Text Box 15">
          <a:extLst>
            <a:ext uri="{FF2B5EF4-FFF2-40B4-BE49-F238E27FC236}">
              <a16:creationId xmlns:a16="http://schemas.microsoft.com/office/drawing/2014/main" id="{00000000-0008-0000-0800-000021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2" name="Text Box 15">
          <a:extLst>
            <a:ext uri="{FF2B5EF4-FFF2-40B4-BE49-F238E27FC236}">
              <a16:creationId xmlns:a16="http://schemas.microsoft.com/office/drawing/2014/main" id="{00000000-0008-0000-0800-000022030000}"/>
            </a:ext>
          </a:extLst>
        </xdr:cNvPr>
        <xdr:cNvSpPr txBox="1">
          <a:spLocks noChangeArrowheads="1"/>
        </xdr:cNvSpPr>
      </xdr:nvSpPr>
      <xdr:spPr bwMode="auto">
        <a:xfrm>
          <a:off x="8953500" y="111728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3" name="Text Box 15">
          <a:extLst>
            <a:ext uri="{FF2B5EF4-FFF2-40B4-BE49-F238E27FC236}">
              <a16:creationId xmlns:a16="http://schemas.microsoft.com/office/drawing/2014/main" id="{00000000-0008-0000-0800-000023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4" name="Text Box 15">
          <a:extLst>
            <a:ext uri="{FF2B5EF4-FFF2-40B4-BE49-F238E27FC236}">
              <a16:creationId xmlns:a16="http://schemas.microsoft.com/office/drawing/2014/main" id="{00000000-0008-0000-0800-000024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5" name="Text Box 15">
          <a:extLst>
            <a:ext uri="{FF2B5EF4-FFF2-40B4-BE49-F238E27FC236}">
              <a16:creationId xmlns:a16="http://schemas.microsoft.com/office/drawing/2014/main" id="{00000000-0008-0000-0800-000025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6" name="Text Box 15">
          <a:extLst>
            <a:ext uri="{FF2B5EF4-FFF2-40B4-BE49-F238E27FC236}">
              <a16:creationId xmlns:a16="http://schemas.microsoft.com/office/drawing/2014/main" id="{00000000-0008-0000-0800-000026030000}"/>
            </a:ext>
          </a:extLst>
        </xdr:cNvPr>
        <xdr:cNvSpPr txBox="1">
          <a:spLocks noChangeArrowheads="1"/>
        </xdr:cNvSpPr>
      </xdr:nvSpPr>
      <xdr:spPr bwMode="auto">
        <a:xfrm>
          <a:off x="8953500" y="1167765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7" name="Text Box 15">
          <a:extLst>
            <a:ext uri="{FF2B5EF4-FFF2-40B4-BE49-F238E27FC236}">
              <a16:creationId xmlns:a16="http://schemas.microsoft.com/office/drawing/2014/main" id="{00000000-0008-0000-0800-00002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8" name="Text Box 15">
          <a:extLst>
            <a:ext uri="{FF2B5EF4-FFF2-40B4-BE49-F238E27FC236}">
              <a16:creationId xmlns:a16="http://schemas.microsoft.com/office/drawing/2014/main" id="{00000000-0008-0000-0800-000028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09" name="Text Box 15">
          <a:extLst>
            <a:ext uri="{FF2B5EF4-FFF2-40B4-BE49-F238E27FC236}">
              <a16:creationId xmlns:a16="http://schemas.microsoft.com/office/drawing/2014/main" id="{00000000-0008-0000-0800-000029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0" name="Text Box 15">
          <a:extLst>
            <a:ext uri="{FF2B5EF4-FFF2-40B4-BE49-F238E27FC236}">
              <a16:creationId xmlns:a16="http://schemas.microsoft.com/office/drawing/2014/main" id="{00000000-0008-0000-0800-00002A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1" name="Text Box 15">
          <a:extLst>
            <a:ext uri="{FF2B5EF4-FFF2-40B4-BE49-F238E27FC236}">
              <a16:creationId xmlns:a16="http://schemas.microsoft.com/office/drawing/2014/main" id="{00000000-0008-0000-0800-00002B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2" name="Text Box 15">
          <a:extLst>
            <a:ext uri="{FF2B5EF4-FFF2-40B4-BE49-F238E27FC236}">
              <a16:creationId xmlns:a16="http://schemas.microsoft.com/office/drawing/2014/main" id="{00000000-0008-0000-0800-00002C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3" name="Text Box 15">
          <a:extLst>
            <a:ext uri="{FF2B5EF4-FFF2-40B4-BE49-F238E27FC236}">
              <a16:creationId xmlns:a16="http://schemas.microsoft.com/office/drawing/2014/main" id="{00000000-0008-0000-0800-00002D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4" name="Text Box 15">
          <a:extLst>
            <a:ext uri="{FF2B5EF4-FFF2-40B4-BE49-F238E27FC236}">
              <a16:creationId xmlns:a16="http://schemas.microsoft.com/office/drawing/2014/main" id="{00000000-0008-0000-0800-00002E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5" name="Text Box 15">
          <a:extLst>
            <a:ext uri="{FF2B5EF4-FFF2-40B4-BE49-F238E27FC236}">
              <a16:creationId xmlns:a16="http://schemas.microsoft.com/office/drawing/2014/main" id="{00000000-0008-0000-0800-00002F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6" name="Text Box 15">
          <a:extLst>
            <a:ext uri="{FF2B5EF4-FFF2-40B4-BE49-F238E27FC236}">
              <a16:creationId xmlns:a16="http://schemas.microsoft.com/office/drawing/2014/main" id="{00000000-0008-0000-0800-000030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7" name="Text Box 15">
          <a:extLst>
            <a:ext uri="{FF2B5EF4-FFF2-40B4-BE49-F238E27FC236}">
              <a16:creationId xmlns:a16="http://schemas.microsoft.com/office/drawing/2014/main" id="{00000000-0008-0000-0800-000031030000}"/>
            </a:ext>
          </a:extLst>
        </xdr:cNvPr>
        <xdr:cNvSpPr txBox="1">
          <a:spLocks noChangeArrowheads="1"/>
        </xdr:cNvSpPr>
      </xdr:nvSpPr>
      <xdr:spPr bwMode="auto">
        <a:xfrm>
          <a:off x="8942294" y="1294279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8" name="Text Box 15">
          <a:extLst>
            <a:ext uri="{FF2B5EF4-FFF2-40B4-BE49-F238E27FC236}">
              <a16:creationId xmlns:a16="http://schemas.microsoft.com/office/drawing/2014/main" id="{00000000-0008-0000-0800-000032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19" name="Text Box 15">
          <a:extLst>
            <a:ext uri="{FF2B5EF4-FFF2-40B4-BE49-F238E27FC236}">
              <a16:creationId xmlns:a16="http://schemas.microsoft.com/office/drawing/2014/main" id="{00000000-0008-0000-0800-000033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0" name="Text Box 15">
          <a:extLst>
            <a:ext uri="{FF2B5EF4-FFF2-40B4-BE49-F238E27FC236}">
              <a16:creationId xmlns:a16="http://schemas.microsoft.com/office/drawing/2014/main" id="{00000000-0008-0000-0800-000034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1" name="Text Box 15">
          <a:extLst>
            <a:ext uri="{FF2B5EF4-FFF2-40B4-BE49-F238E27FC236}">
              <a16:creationId xmlns:a16="http://schemas.microsoft.com/office/drawing/2014/main" id="{00000000-0008-0000-0800-000035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2" name="Text Box 15">
          <a:extLst>
            <a:ext uri="{FF2B5EF4-FFF2-40B4-BE49-F238E27FC236}">
              <a16:creationId xmlns:a16="http://schemas.microsoft.com/office/drawing/2014/main" id="{00000000-0008-0000-0800-000036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3" name="Text Box 15">
          <a:extLst>
            <a:ext uri="{FF2B5EF4-FFF2-40B4-BE49-F238E27FC236}">
              <a16:creationId xmlns:a16="http://schemas.microsoft.com/office/drawing/2014/main" id="{00000000-0008-0000-0800-000037030000}"/>
            </a:ext>
          </a:extLst>
        </xdr:cNvPr>
        <xdr:cNvSpPr txBox="1">
          <a:spLocks noChangeArrowheads="1"/>
        </xdr:cNvSpPr>
      </xdr:nvSpPr>
      <xdr:spPr bwMode="auto">
        <a:xfrm>
          <a:off x="8942294" y="1344761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4" name="Text Box 15">
          <a:extLst>
            <a:ext uri="{FF2B5EF4-FFF2-40B4-BE49-F238E27FC236}">
              <a16:creationId xmlns:a16="http://schemas.microsoft.com/office/drawing/2014/main" id="{00000000-0008-0000-0800-000038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5" name="Text Box 15">
          <a:extLst>
            <a:ext uri="{FF2B5EF4-FFF2-40B4-BE49-F238E27FC236}">
              <a16:creationId xmlns:a16="http://schemas.microsoft.com/office/drawing/2014/main" id="{00000000-0008-0000-0800-000039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6" name="Text Box 15">
          <a:extLst>
            <a:ext uri="{FF2B5EF4-FFF2-40B4-BE49-F238E27FC236}">
              <a16:creationId xmlns:a16="http://schemas.microsoft.com/office/drawing/2014/main" id="{00000000-0008-0000-0800-00003A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7" name="Text Box 15">
          <a:extLst>
            <a:ext uri="{FF2B5EF4-FFF2-40B4-BE49-F238E27FC236}">
              <a16:creationId xmlns:a16="http://schemas.microsoft.com/office/drawing/2014/main" id="{00000000-0008-0000-0800-00003B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8" name="Text Box 15">
          <a:extLst>
            <a:ext uri="{FF2B5EF4-FFF2-40B4-BE49-F238E27FC236}">
              <a16:creationId xmlns:a16="http://schemas.microsoft.com/office/drawing/2014/main" id="{00000000-0008-0000-0800-00003C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29" name="Text Box 15">
          <a:extLst>
            <a:ext uri="{FF2B5EF4-FFF2-40B4-BE49-F238E27FC236}">
              <a16:creationId xmlns:a16="http://schemas.microsoft.com/office/drawing/2014/main" id="{00000000-0008-0000-0800-00003D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0" name="Text Box 15">
          <a:extLst>
            <a:ext uri="{FF2B5EF4-FFF2-40B4-BE49-F238E27FC236}">
              <a16:creationId xmlns:a16="http://schemas.microsoft.com/office/drawing/2014/main" id="{00000000-0008-0000-0800-00003E030000}"/>
            </a:ext>
          </a:extLst>
        </xdr:cNvPr>
        <xdr:cNvSpPr txBox="1">
          <a:spLocks noChangeArrowheads="1"/>
        </xdr:cNvSpPr>
      </xdr:nvSpPr>
      <xdr:spPr bwMode="auto">
        <a:xfrm>
          <a:off x="8942294" y="1416423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1" name="Text Box 15">
          <a:extLst>
            <a:ext uri="{FF2B5EF4-FFF2-40B4-BE49-F238E27FC236}">
              <a16:creationId xmlns:a16="http://schemas.microsoft.com/office/drawing/2014/main" id="{00000000-0008-0000-0800-00003F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2" name="Text Box 15">
          <a:extLst>
            <a:ext uri="{FF2B5EF4-FFF2-40B4-BE49-F238E27FC236}">
              <a16:creationId xmlns:a16="http://schemas.microsoft.com/office/drawing/2014/main" id="{00000000-0008-0000-0800-000040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3" name="Text Box 15">
          <a:extLst>
            <a:ext uri="{FF2B5EF4-FFF2-40B4-BE49-F238E27FC236}">
              <a16:creationId xmlns:a16="http://schemas.microsoft.com/office/drawing/2014/main" id="{00000000-0008-0000-0800-000041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834" name="Text Box 15">
          <a:extLst>
            <a:ext uri="{FF2B5EF4-FFF2-40B4-BE49-F238E27FC236}">
              <a16:creationId xmlns:a16="http://schemas.microsoft.com/office/drawing/2014/main" id="{00000000-0008-0000-0800-000042030000}"/>
            </a:ext>
          </a:extLst>
        </xdr:cNvPr>
        <xdr:cNvSpPr txBox="1">
          <a:spLocks noChangeArrowheads="1"/>
        </xdr:cNvSpPr>
      </xdr:nvSpPr>
      <xdr:spPr bwMode="auto">
        <a:xfrm>
          <a:off x="8942294" y="14669060"/>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6" name="Text Box 16">
          <a:extLst>
            <a:ext uri="{FF2B5EF4-FFF2-40B4-BE49-F238E27FC236}">
              <a16:creationId xmlns:a16="http://schemas.microsoft.com/office/drawing/2014/main" id="{FDE59AE3-B891-4E3A-96C1-3FD0B9A3AEC4}"/>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7" name="Text Box 17">
          <a:extLst>
            <a:ext uri="{FF2B5EF4-FFF2-40B4-BE49-F238E27FC236}">
              <a16:creationId xmlns:a16="http://schemas.microsoft.com/office/drawing/2014/main" id="{C5D4FF63-D4E3-40BE-B327-2AFBDA2D5BAF}"/>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8" name="Text Box 18">
          <a:extLst>
            <a:ext uri="{FF2B5EF4-FFF2-40B4-BE49-F238E27FC236}">
              <a16:creationId xmlns:a16="http://schemas.microsoft.com/office/drawing/2014/main" id="{C1999948-DA08-439D-9857-6BCCA0AF0483}"/>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839" name="Text Box 19">
          <a:extLst>
            <a:ext uri="{FF2B5EF4-FFF2-40B4-BE49-F238E27FC236}">
              <a16:creationId xmlns:a16="http://schemas.microsoft.com/office/drawing/2014/main" id="{54F439E5-B9A8-46CC-80D8-540B4091A50E}"/>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1" name="Text Box 15">
          <a:extLst>
            <a:ext uri="{FF2B5EF4-FFF2-40B4-BE49-F238E27FC236}">
              <a16:creationId xmlns:a16="http://schemas.microsoft.com/office/drawing/2014/main" id="{691E7CF6-19B5-4BFE-9485-6AFC2DE6B57F}"/>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2" name="Text Box 15">
          <a:extLst>
            <a:ext uri="{FF2B5EF4-FFF2-40B4-BE49-F238E27FC236}">
              <a16:creationId xmlns:a16="http://schemas.microsoft.com/office/drawing/2014/main" id="{E14CEE29-1BA5-4940-A1EC-3A26F3C33B6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3" name="Text Box 15">
          <a:extLst>
            <a:ext uri="{FF2B5EF4-FFF2-40B4-BE49-F238E27FC236}">
              <a16:creationId xmlns:a16="http://schemas.microsoft.com/office/drawing/2014/main" id="{EE979E06-0568-40A1-9FE4-8239C5541ABC}"/>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4" name="Text Box 15">
          <a:extLst>
            <a:ext uri="{FF2B5EF4-FFF2-40B4-BE49-F238E27FC236}">
              <a16:creationId xmlns:a16="http://schemas.microsoft.com/office/drawing/2014/main" id="{E43A03EA-6D9A-448B-A494-1857B15772B5}"/>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5" name="Text Box 15">
          <a:extLst>
            <a:ext uri="{FF2B5EF4-FFF2-40B4-BE49-F238E27FC236}">
              <a16:creationId xmlns:a16="http://schemas.microsoft.com/office/drawing/2014/main" id="{AFC7E511-3141-4D1C-A69F-4C7029A6CCEF}"/>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6" name="Text Box 15">
          <a:extLst>
            <a:ext uri="{FF2B5EF4-FFF2-40B4-BE49-F238E27FC236}">
              <a16:creationId xmlns:a16="http://schemas.microsoft.com/office/drawing/2014/main" id="{F11743A4-E593-4DFE-97A3-66AA753921A2}"/>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7" name="Text Box 15">
          <a:extLst>
            <a:ext uri="{FF2B5EF4-FFF2-40B4-BE49-F238E27FC236}">
              <a16:creationId xmlns:a16="http://schemas.microsoft.com/office/drawing/2014/main" id="{33048C28-6730-4175-B6A0-4BD96F947BCC}"/>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8" name="Text Box 15">
          <a:extLst>
            <a:ext uri="{FF2B5EF4-FFF2-40B4-BE49-F238E27FC236}">
              <a16:creationId xmlns:a16="http://schemas.microsoft.com/office/drawing/2014/main" id="{9186363C-28D6-4B17-AB15-6FF218E845FC}"/>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49" name="Text Box 15">
          <a:extLst>
            <a:ext uri="{FF2B5EF4-FFF2-40B4-BE49-F238E27FC236}">
              <a16:creationId xmlns:a16="http://schemas.microsoft.com/office/drawing/2014/main" id="{00DA3DEA-13CA-46D1-8E50-2F4460BE32B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0" name="Text Box 15">
          <a:extLst>
            <a:ext uri="{FF2B5EF4-FFF2-40B4-BE49-F238E27FC236}">
              <a16:creationId xmlns:a16="http://schemas.microsoft.com/office/drawing/2014/main" id="{AC767F64-1744-4A84-A7C9-1B1EC287F950}"/>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1" name="Text Box 15">
          <a:extLst>
            <a:ext uri="{FF2B5EF4-FFF2-40B4-BE49-F238E27FC236}">
              <a16:creationId xmlns:a16="http://schemas.microsoft.com/office/drawing/2014/main" id="{DCE21828-4020-4402-9E9C-7145128DE02B}"/>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2" name="Text Box 15">
          <a:extLst>
            <a:ext uri="{FF2B5EF4-FFF2-40B4-BE49-F238E27FC236}">
              <a16:creationId xmlns:a16="http://schemas.microsoft.com/office/drawing/2014/main" id="{668ADA94-7A35-45C1-935D-249B38046969}"/>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3" name="Text Box 15">
          <a:extLst>
            <a:ext uri="{FF2B5EF4-FFF2-40B4-BE49-F238E27FC236}">
              <a16:creationId xmlns:a16="http://schemas.microsoft.com/office/drawing/2014/main" id="{F30CEF02-F038-4BDB-8144-90DB95B34931}"/>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4" name="Text Box 15">
          <a:extLst>
            <a:ext uri="{FF2B5EF4-FFF2-40B4-BE49-F238E27FC236}">
              <a16:creationId xmlns:a16="http://schemas.microsoft.com/office/drawing/2014/main" id="{E1BED205-4C9D-4350-9228-67B0EF103AA3}"/>
            </a:ext>
          </a:extLst>
        </xdr:cNvPr>
        <xdr:cNvSpPr txBox="1">
          <a:spLocks noChangeArrowheads="1"/>
        </xdr:cNvSpPr>
      </xdr:nvSpPr>
      <xdr:spPr bwMode="auto">
        <a:xfrm>
          <a:off x="6655254" y="5606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5" name="Text Box 16">
          <a:extLst>
            <a:ext uri="{FF2B5EF4-FFF2-40B4-BE49-F238E27FC236}">
              <a16:creationId xmlns:a16="http://schemas.microsoft.com/office/drawing/2014/main" id="{3756099E-0B3A-4580-A693-CB268E8A2A43}"/>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6" name="Text Box 17">
          <a:extLst>
            <a:ext uri="{FF2B5EF4-FFF2-40B4-BE49-F238E27FC236}">
              <a16:creationId xmlns:a16="http://schemas.microsoft.com/office/drawing/2014/main" id="{193F99BC-A28B-417D-B64B-D846ADDADA04}"/>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7" name="Text Box 18">
          <a:extLst>
            <a:ext uri="{FF2B5EF4-FFF2-40B4-BE49-F238E27FC236}">
              <a16:creationId xmlns:a16="http://schemas.microsoft.com/office/drawing/2014/main" id="{4E1EED1C-3614-48BD-92AC-241B93FF81F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58" name="Text Box 19">
          <a:extLst>
            <a:ext uri="{FF2B5EF4-FFF2-40B4-BE49-F238E27FC236}">
              <a16:creationId xmlns:a16="http://schemas.microsoft.com/office/drawing/2014/main" id="{3F92A17F-0D59-4870-ADE9-A0EF3D1543DF}"/>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59" name="Text Box 15">
          <a:extLst>
            <a:ext uri="{FF2B5EF4-FFF2-40B4-BE49-F238E27FC236}">
              <a16:creationId xmlns:a16="http://schemas.microsoft.com/office/drawing/2014/main" id="{4752736A-A4E6-4BF8-B8F4-77F1152A31C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0" name="Text Box 16">
          <a:extLst>
            <a:ext uri="{FF2B5EF4-FFF2-40B4-BE49-F238E27FC236}">
              <a16:creationId xmlns:a16="http://schemas.microsoft.com/office/drawing/2014/main" id="{80BFC7DE-0E64-4E16-84F2-518C64D7ACE0}"/>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1" name="Text Box 17">
          <a:extLst>
            <a:ext uri="{FF2B5EF4-FFF2-40B4-BE49-F238E27FC236}">
              <a16:creationId xmlns:a16="http://schemas.microsoft.com/office/drawing/2014/main" id="{99A154F8-1E23-4617-97DE-1D72D97142C2}"/>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2" name="Text Box 18">
          <a:extLst>
            <a:ext uri="{FF2B5EF4-FFF2-40B4-BE49-F238E27FC236}">
              <a16:creationId xmlns:a16="http://schemas.microsoft.com/office/drawing/2014/main" id="{01E76A04-73BE-4747-8728-4C1D87372135}"/>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863" name="Text Box 19">
          <a:extLst>
            <a:ext uri="{FF2B5EF4-FFF2-40B4-BE49-F238E27FC236}">
              <a16:creationId xmlns:a16="http://schemas.microsoft.com/office/drawing/2014/main" id="{EC95AC13-5814-4D62-96AE-C2737285380E}"/>
            </a:ext>
          </a:extLst>
        </xdr:cNvPr>
        <xdr:cNvSpPr txBox="1">
          <a:spLocks noChangeArrowheads="1"/>
        </xdr:cNvSpPr>
      </xdr:nvSpPr>
      <xdr:spPr bwMode="auto">
        <a:xfrm>
          <a:off x="6655254" y="4844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4" name="Text Box 15">
          <a:extLst>
            <a:ext uri="{FF2B5EF4-FFF2-40B4-BE49-F238E27FC236}">
              <a16:creationId xmlns:a16="http://schemas.microsoft.com/office/drawing/2014/main" id="{A018EE73-DA9D-4377-8FB9-22AAC68CA46B}"/>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5" name="Text Box 15">
          <a:extLst>
            <a:ext uri="{FF2B5EF4-FFF2-40B4-BE49-F238E27FC236}">
              <a16:creationId xmlns:a16="http://schemas.microsoft.com/office/drawing/2014/main" id="{C02E1291-C7C6-4D3E-A4E6-A8DEF13BCFAE}"/>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6" name="Text Box 15">
          <a:extLst>
            <a:ext uri="{FF2B5EF4-FFF2-40B4-BE49-F238E27FC236}">
              <a16:creationId xmlns:a16="http://schemas.microsoft.com/office/drawing/2014/main" id="{A22CA2AE-D619-44B7-9069-3B58B99E3A2F}"/>
            </a:ext>
          </a:extLst>
        </xdr:cNvPr>
        <xdr:cNvSpPr txBox="1">
          <a:spLocks noChangeArrowheads="1"/>
        </xdr:cNvSpPr>
      </xdr:nvSpPr>
      <xdr:spPr bwMode="auto">
        <a:xfrm>
          <a:off x="6655254" y="5793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7" name="Text Box 15">
          <a:extLst>
            <a:ext uri="{FF2B5EF4-FFF2-40B4-BE49-F238E27FC236}">
              <a16:creationId xmlns:a16="http://schemas.microsoft.com/office/drawing/2014/main" id="{5BF285FA-258A-4649-818D-C7CABB5DE9D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8" name="Text Box 15">
          <a:extLst>
            <a:ext uri="{FF2B5EF4-FFF2-40B4-BE49-F238E27FC236}">
              <a16:creationId xmlns:a16="http://schemas.microsoft.com/office/drawing/2014/main" id="{34D7B05C-B83F-474D-8C4A-FC8E06838266}"/>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69" name="Text Box 15">
          <a:extLst>
            <a:ext uri="{FF2B5EF4-FFF2-40B4-BE49-F238E27FC236}">
              <a16:creationId xmlns:a16="http://schemas.microsoft.com/office/drawing/2014/main" id="{181BB5E6-A5DE-439A-BDAD-B513BC66F917}"/>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0" name="Text Box 15">
          <a:extLst>
            <a:ext uri="{FF2B5EF4-FFF2-40B4-BE49-F238E27FC236}">
              <a16:creationId xmlns:a16="http://schemas.microsoft.com/office/drawing/2014/main" id="{8E46A33B-7E95-4959-BE22-536858BCEA4B}"/>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1" name="Text Box 15">
          <a:extLst>
            <a:ext uri="{FF2B5EF4-FFF2-40B4-BE49-F238E27FC236}">
              <a16:creationId xmlns:a16="http://schemas.microsoft.com/office/drawing/2014/main" id="{ADE16B06-E0EB-4495-AF79-3700F5BCFB00}"/>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2" name="Text Box 15">
          <a:extLst>
            <a:ext uri="{FF2B5EF4-FFF2-40B4-BE49-F238E27FC236}">
              <a16:creationId xmlns:a16="http://schemas.microsoft.com/office/drawing/2014/main" id="{09BAA5E0-9302-435E-9516-294AA2D338C3}"/>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3" name="Text Box 15">
          <a:extLst>
            <a:ext uri="{FF2B5EF4-FFF2-40B4-BE49-F238E27FC236}">
              <a16:creationId xmlns:a16="http://schemas.microsoft.com/office/drawing/2014/main" id="{3DF8069B-482B-4372-9A3F-67A29DB39505}"/>
            </a:ext>
          </a:extLst>
        </xdr:cNvPr>
        <xdr:cNvSpPr txBox="1">
          <a:spLocks noChangeArrowheads="1"/>
        </xdr:cNvSpPr>
      </xdr:nvSpPr>
      <xdr:spPr bwMode="auto">
        <a:xfrm>
          <a:off x="6655254" y="5796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4" name="Text Box 15">
          <a:extLst>
            <a:ext uri="{FF2B5EF4-FFF2-40B4-BE49-F238E27FC236}">
              <a16:creationId xmlns:a16="http://schemas.microsoft.com/office/drawing/2014/main" id="{EB0B5F15-E02D-4FA0-9C23-0973C44AB917}"/>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5" name="Text Box 15">
          <a:extLst>
            <a:ext uri="{FF2B5EF4-FFF2-40B4-BE49-F238E27FC236}">
              <a16:creationId xmlns:a16="http://schemas.microsoft.com/office/drawing/2014/main" id="{75BE8616-08AA-45F4-99D7-19B8E09C456E}"/>
            </a:ext>
          </a:extLst>
        </xdr:cNvPr>
        <xdr:cNvSpPr txBox="1">
          <a:spLocks noChangeArrowheads="1"/>
        </xdr:cNvSpPr>
      </xdr:nvSpPr>
      <xdr:spPr bwMode="auto">
        <a:xfrm>
          <a:off x="6655254" y="5983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6" name="Text Box 15">
          <a:extLst>
            <a:ext uri="{FF2B5EF4-FFF2-40B4-BE49-F238E27FC236}">
              <a16:creationId xmlns:a16="http://schemas.microsoft.com/office/drawing/2014/main" id="{6077509C-6532-4FBC-AA3F-7CDBD98117DB}"/>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7" name="Text Box 15">
          <a:extLst>
            <a:ext uri="{FF2B5EF4-FFF2-40B4-BE49-F238E27FC236}">
              <a16:creationId xmlns:a16="http://schemas.microsoft.com/office/drawing/2014/main" id="{6E34CD71-CB94-4C8A-B188-42E0F40C8064}"/>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8" name="Text Box 15">
          <a:extLst>
            <a:ext uri="{FF2B5EF4-FFF2-40B4-BE49-F238E27FC236}">
              <a16:creationId xmlns:a16="http://schemas.microsoft.com/office/drawing/2014/main" id="{F9115076-B240-4834-A42B-C85AA7C0CB45}"/>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79" name="Text Box 15">
          <a:extLst>
            <a:ext uri="{FF2B5EF4-FFF2-40B4-BE49-F238E27FC236}">
              <a16:creationId xmlns:a16="http://schemas.microsoft.com/office/drawing/2014/main" id="{AACDDDDA-FDDA-42CD-B055-E22E1BF65D53}"/>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0" name="Text Box 15">
          <a:extLst>
            <a:ext uri="{FF2B5EF4-FFF2-40B4-BE49-F238E27FC236}">
              <a16:creationId xmlns:a16="http://schemas.microsoft.com/office/drawing/2014/main" id="{87388FFD-C520-4080-B624-C295818A37EC}"/>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1" name="Text Box 15">
          <a:extLst>
            <a:ext uri="{FF2B5EF4-FFF2-40B4-BE49-F238E27FC236}">
              <a16:creationId xmlns:a16="http://schemas.microsoft.com/office/drawing/2014/main" id="{6CB9B6F8-0DC4-4C43-A162-8725B1718741}"/>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2" name="Text Box 15">
          <a:extLst>
            <a:ext uri="{FF2B5EF4-FFF2-40B4-BE49-F238E27FC236}">
              <a16:creationId xmlns:a16="http://schemas.microsoft.com/office/drawing/2014/main" id="{273357D3-7A64-4F16-B313-AD59983014EF}"/>
            </a:ext>
          </a:extLst>
        </xdr:cNvPr>
        <xdr:cNvSpPr txBox="1">
          <a:spLocks noChangeArrowheads="1"/>
        </xdr:cNvSpPr>
      </xdr:nvSpPr>
      <xdr:spPr bwMode="auto">
        <a:xfrm>
          <a:off x="6655254" y="5987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3" name="Text Box 15">
          <a:extLst>
            <a:ext uri="{FF2B5EF4-FFF2-40B4-BE49-F238E27FC236}">
              <a16:creationId xmlns:a16="http://schemas.microsoft.com/office/drawing/2014/main" id="{6BD92950-F9DC-442A-8E93-FE43F5355202}"/>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4" name="Text Box 15">
          <a:extLst>
            <a:ext uri="{FF2B5EF4-FFF2-40B4-BE49-F238E27FC236}">
              <a16:creationId xmlns:a16="http://schemas.microsoft.com/office/drawing/2014/main" id="{359D6DFE-D390-4B2F-9B8A-FB75A676CD9F}"/>
            </a:ext>
          </a:extLst>
        </xdr:cNvPr>
        <xdr:cNvSpPr txBox="1">
          <a:spLocks noChangeArrowheads="1"/>
        </xdr:cNvSpPr>
      </xdr:nvSpPr>
      <xdr:spPr bwMode="auto">
        <a:xfrm>
          <a:off x="6655254" y="6174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5" name="Text Box 15">
          <a:extLst>
            <a:ext uri="{FF2B5EF4-FFF2-40B4-BE49-F238E27FC236}">
              <a16:creationId xmlns:a16="http://schemas.microsoft.com/office/drawing/2014/main" id="{12C4BD82-D93E-4FE1-A2DC-4DB35399E0B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6" name="Text Box 15">
          <a:extLst>
            <a:ext uri="{FF2B5EF4-FFF2-40B4-BE49-F238E27FC236}">
              <a16:creationId xmlns:a16="http://schemas.microsoft.com/office/drawing/2014/main" id="{A14E77F3-245C-43BE-810C-2B693A17F241}"/>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7" name="Text Box 15">
          <a:extLst>
            <a:ext uri="{FF2B5EF4-FFF2-40B4-BE49-F238E27FC236}">
              <a16:creationId xmlns:a16="http://schemas.microsoft.com/office/drawing/2014/main" id="{FF49780B-CE9E-4AAC-AB33-F00B01A83FAD}"/>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8" name="Text Box 15">
          <a:extLst>
            <a:ext uri="{FF2B5EF4-FFF2-40B4-BE49-F238E27FC236}">
              <a16:creationId xmlns:a16="http://schemas.microsoft.com/office/drawing/2014/main" id="{F5FB2AF6-F094-4135-A8DB-0990DA63D819}"/>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89" name="Text Box 15">
          <a:extLst>
            <a:ext uri="{FF2B5EF4-FFF2-40B4-BE49-F238E27FC236}">
              <a16:creationId xmlns:a16="http://schemas.microsoft.com/office/drawing/2014/main" id="{95F1FCD1-8A8B-4958-AA2F-DB75D8A20464}"/>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0" name="Text Box 15">
          <a:extLst>
            <a:ext uri="{FF2B5EF4-FFF2-40B4-BE49-F238E27FC236}">
              <a16:creationId xmlns:a16="http://schemas.microsoft.com/office/drawing/2014/main" id="{DA33260B-7C06-482E-A9B3-6FFA4680588C}"/>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1" name="Text Box 15">
          <a:extLst>
            <a:ext uri="{FF2B5EF4-FFF2-40B4-BE49-F238E27FC236}">
              <a16:creationId xmlns:a16="http://schemas.microsoft.com/office/drawing/2014/main" id="{5AFE2F1C-8E06-4DCD-9800-F75CD70DDC48}"/>
            </a:ext>
          </a:extLst>
        </xdr:cNvPr>
        <xdr:cNvSpPr txBox="1">
          <a:spLocks noChangeArrowheads="1"/>
        </xdr:cNvSpPr>
      </xdr:nvSpPr>
      <xdr:spPr bwMode="auto">
        <a:xfrm>
          <a:off x="6655254" y="6177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2" name="Text Box 15">
          <a:extLst>
            <a:ext uri="{FF2B5EF4-FFF2-40B4-BE49-F238E27FC236}">
              <a16:creationId xmlns:a16="http://schemas.microsoft.com/office/drawing/2014/main" id="{0A8AE03F-BAAF-46FD-84B0-66E247A535C7}"/>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3" name="Text Box 15">
          <a:extLst>
            <a:ext uri="{FF2B5EF4-FFF2-40B4-BE49-F238E27FC236}">
              <a16:creationId xmlns:a16="http://schemas.microsoft.com/office/drawing/2014/main" id="{783D0C29-8614-499D-BF81-7E7A3A3AF7A5}"/>
            </a:ext>
          </a:extLst>
        </xdr:cNvPr>
        <xdr:cNvSpPr txBox="1">
          <a:spLocks noChangeArrowheads="1"/>
        </xdr:cNvSpPr>
      </xdr:nvSpPr>
      <xdr:spPr bwMode="auto">
        <a:xfrm>
          <a:off x="6655254" y="6364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4" name="Text Box 15">
          <a:extLst>
            <a:ext uri="{FF2B5EF4-FFF2-40B4-BE49-F238E27FC236}">
              <a16:creationId xmlns:a16="http://schemas.microsoft.com/office/drawing/2014/main" id="{67E15B7D-2155-4C68-9CBA-7B5159CF054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5" name="Text Box 15">
          <a:extLst>
            <a:ext uri="{FF2B5EF4-FFF2-40B4-BE49-F238E27FC236}">
              <a16:creationId xmlns:a16="http://schemas.microsoft.com/office/drawing/2014/main" id="{ABC0BE1B-2ABB-40D5-9C79-DB3B1671E7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6" name="Text Box 15">
          <a:extLst>
            <a:ext uri="{FF2B5EF4-FFF2-40B4-BE49-F238E27FC236}">
              <a16:creationId xmlns:a16="http://schemas.microsoft.com/office/drawing/2014/main" id="{D78C2553-3BCD-411D-9658-44FE1BCF9790}"/>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7" name="Text Box 15">
          <a:extLst>
            <a:ext uri="{FF2B5EF4-FFF2-40B4-BE49-F238E27FC236}">
              <a16:creationId xmlns:a16="http://schemas.microsoft.com/office/drawing/2014/main" id="{EA7C01B9-76F3-4D9A-9815-518A5329E0F3}"/>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8" name="Text Box 15">
          <a:extLst>
            <a:ext uri="{FF2B5EF4-FFF2-40B4-BE49-F238E27FC236}">
              <a16:creationId xmlns:a16="http://schemas.microsoft.com/office/drawing/2014/main" id="{F0441770-7935-4422-93A5-955699DF261D}"/>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899" name="Text Box 15">
          <a:extLst>
            <a:ext uri="{FF2B5EF4-FFF2-40B4-BE49-F238E27FC236}">
              <a16:creationId xmlns:a16="http://schemas.microsoft.com/office/drawing/2014/main" id="{ED9B24FD-AED3-44C1-9EA3-7B3614AFB084}"/>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0" name="Text Box 15">
          <a:extLst>
            <a:ext uri="{FF2B5EF4-FFF2-40B4-BE49-F238E27FC236}">
              <a16:creationId xmlns:a16="http://schemas.microsoft.com/office/drawing/2014/main" id="{C89F2425-34F8-425A-9A58-A20A2668049B}"/>
            </a:ext>
          </a:extLst>
        </xdr:cNvPr>
        <xdr:cNvSpPr txBox="1">
          <a:spLocks noChangeArrowheads="1"/>
        </xdr:cNvSpPr>
      </xdr:nvSpPr>
      <xdr:spPr bwMode="auto">
        <a:xfrm>
          <a:off x="6655254" y="6368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1" name="Text Box 15">
          <a:extLst>
            <a:ext uri="{FF2B5EF4-FFF2-40B4-BE49-F238E27FC236}">
              <a16:creationId xmlns:a16="http://schemas.microsoft.com/office/drawing/2014/main" id="{49C732D2-FC3B-4D00-AEC3-E3A4207C5549}"/>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2" name="Text Box 15">
          <a:extLst>
            <a:ext uri="{FF2B5EF4-FFF2-40B4-BE49-F238E27FC236}">
              <a16:creationId xmlns:a16="http://schemas.microsoft.com/office/drawing/2014/main" id="{468BF9AC-4219-467A-971B-FDA323D7E5AF}"/>
            </a:ext>
          </a:extLst>
        </xdr:cNvPr>
        <xdr:cNvSpPr txBox="1">
          <a:spLocks noChangeArrowheads="1"/>
        </xdr:cNvSpPr>
      </xdr:nvSpPr>
      <xdr:spPr bwMode="auto">
        <a:xfrm>
          <a:off x="6655254" y="6555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3" name="Text Box 15">
          <a:extLst>
            <a:ext uri="{FF2B5EF4-FFF2-40B4-BE49-F238E27FC236}">
              <a16:creationId xmlns:a16="http://schemas.microsoft.com/office/drawing/2014/main" id="{E9CE7785-A6BC-4284-8FD6-5AA6E2460CAA}"/>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4" name="Text Box 15">
          <a:extLst>
            <a:ext uri="{FF2B5EF4-FFF2-40B4-BE49-F238E27FC236}">
              <a16:creationId xmlns:a16="http://schemas.microsoft.com/office/drawing/2014/main" id="{83437C75-3EA5-4701-809E-10E0A2731CBF}"/>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5" name="Text Box 15">
          <a:extLst>
            <a:ext uri="{FF2B5EF4-FFF2-40B4-BE49-F238E27FC236}">
              <a16:creationId xmlns:a16="http://schemas.microsoft.com/office/drawing/2014/main" id="{7AB94A35-A331-42DB-A67A-B0C6B5FF5BE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6" name="Text Box 15">
          <a:extLst>
            <a:ext uri="{FF2B5EF4-FFF2-40B4-BE49-F238E27FC236}">
              <a16:creationId xmlns:a16="http://schemas.microsoft.com/office/drawing/2014/main" id="{6BE368A6-7C1E-4FA6-B203-12847467F4A9}"/>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7" name="Text Box 15">
          <a:extLst>
            <a:ext uri="{FF2B5EF4-FFF2-40B4-BE49-F238E27FC236}">
              <a16:creationId xmlns:a16="http://schemas.microsoft.com/office/drawing/2014/main" id="{C4EA8860-1AD9-4251-8F80-6F1FE7EF1D24}"/>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8" name="Text Box 15">
          <a:extLst>
            <a:ext uri="{FF2B5EF4-FFF2-40B4-BE49-F238E27FC236}">
              <a16:creationId xmlns:a16="http://schemas.microsoft.com/office/drawing/2014/main" id="{ED5622F1-CE9B-4986-A63A-B04EB6008558}"/>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09" name="Text Box 15">
          <a:extLst>
            <a:ext uri="{FF2B5EF4-FFF2-40B4-BE49-F238E27FC236}">
              <a16:creationId xmlns:a16="http://schemas.microsoft.com/office/drawing/2014/main" id="{5597A182-EA0E-4F63-8FD3-45EE205AD221}"/>
            </a:ext>
          </a:extLst>
        </xdr:cNvPr>
        <xdr:cNvSpPr txBox="1">
          <a:spLocks noChangeArrowheads="1"/>
        </xdr:cNvSpPr>
      </xdr:nvSpPr>
      <xdr:spPr bwMode="auto">
        <a:xfrm>
          <a:off x="6655254" y="6558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0" name="Text Box 15">
          <a:extLst>
            <a:ext uri="{FF2B5EF4-FFF2-40B4-BE49-F238E27FC236}">
              <a16:creationId xmlns:a16="http://schemas.microsoft.com/office/drawing/2014/main" id="{21E84FF4-819B-42BB-BC13-95BD3C6A0BF4}"/>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1" name="Text Box 15">
          <a:extLst>
            <a:ext uri="{FF2B5EF4-FFF2-40B4-BE49-F238E27FC236}">
              <a16:creationId xmlns:a16="http://schemas.microsoft.com/office/drawing/2014/main" id="{2C959FB9-4D9A-4630-88FB-3AC04F98A9DA}"/>
            </a:ext>
          </a:extLst>
        </xdr:cNvPr>
        <xdr:cNvSpPr txBox="1">
          <a:spLocks noChangeArrowheads="1"/>
        </xdr:cNvSpPr>
      </xdr:nvSpPr>
      <xdr:spPr bwMode="auto">
        <a:xfrm>
          <a:off x="6655254" y="6745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2" name="Text Box 15">
          <a:extLst>
            <a:ext uri="{FF2B5EF4-FFF2-40B4-BE49-F238E27FC236}">
              <a16:creationId xmlns:a16="http://schemas.microsoft.com/office/drawing/2014/main" id="{8FC39962-C272-4ABA-B1B5-2DD32299EE88}"/>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3" name="Text Box 15">
          <a:extLst>
            <a:ext uri="{FF2B5EF4-FFF2-40B4-BE49-F238E27FC236}">
              <a16:creationId xmlns:a16="http://schemas.microsoft.com/office/drawing/2014/main" id="{152F9EC8-38F3-4795-A09D-5447937EDDFD}"/>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4" name="Text Box 15">
          <a:extLst>
            <a:ext uri="{FF2B5EF4-FFF2-40B4-BE49-F238E27FC236}">
              <a16:creationId xmlns:a16="http://schemas.microsoft.com/office/drawing/2014/main" id="{7E2F1A01-1E24-4DE4-8A3B-BFD1D72A4181}"/>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5" name="Text Box 15">
          <a:extLst>
            <a:ext uri="{FF2B5EF4-FFF2-40B4-BE49-F238E27FC236}">
              <a16:creationId xmlns:a16="http://schemas.microsoft.com/office/drawing/2014/main" id="{61ACC617-C01C-40F5-A1E0-4642DDD4400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6" name="Text Box 15">
          <a:extLst>
            <a:ext uri="{FF2B5EF4-FFF2-40B4-BE49-F238E27FC236}">
              <a16:creationId xmlns:a16="http://schemas.microsoft.com/office/drawing/2014/main" id="{40D4692D-EBA6-4FB1-AB7C-3C1B2859A02A}"/>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7" name="Text Box 15">
          <a:extLst>
            <a:ext uri="{FF2B5EF4-FFF2-40B4-BE49-F238E27FC236}">
              <a16:creationId xmlns:a16="http://schemas.microsoft.com/office/drawing/2014/main" id="{4CAC4C07-54AF-4F72-BA3A-C337D6D18C5B}"/>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8" name="Text Box 15">
          <a:extLst>
            <a:ext uri="{FF2B5EF4-FFF2-40B4-BE49-F238E27FC236}">
              <a16:creationId xmlns:a16="http://schemas.microsoft.com/office/drawing/2014/main" id="{EB308372-ED7B-495C-BAEC-D9CBE553C78E}"/>
            </a:ext>
          </a:extLst>
        </xdr:cNvPr>
        <xdr:cNvSpPr txBox="1">
          <a:spLocks noChangeArrowheads="1"/>
        </xdr:cNvSpPr>
      </xdr:nvSpPr>
      <xdr:spPr bwMode="auto">
        <a:xfrm>
          <a:off x="6655254" y="6749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19" name="Text Box 15">
          <a:extLst>
            <a:ext uri="{FF2B5EF4-FFF2-40B4-BE49-F238E27FC236}">
              <a16:creationId xmlns:a16="http://schemas.microsoft.com/office/drawing/2014/main" id="{613F3C22-872B-4857-95F9-47007838870F}"/>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0" name="Text Box 15">
          <a:extLst>
            <a:ext uri="{FF2B5EF4-FFF2-40B4-BE49-F238E27FC236}">
              <a16:creationId xmlns:a16="http://schemas.microsoft.com/office/drawing/2014/main" id="{50FF0542-5AFF-4ADD-A3DF-12BAB0D33A72}"/>
            </a:ext>
          </a:extLst>
        </xdr:cNvPr>
        <xdr:cNvSpPr txBox="1">
          <a:spLocks noChangeArrowheads="1"/>
        </xdr:cNvSpPr>
      </xdr:nvSpPr>
      <xdr:spPr bwMode="auto">
        <a:xfrm>
          <a:off x="6655254" y="6936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1" name="Text Box 15">
          <a:extLst>
            <a:ext uri="{FF2B5EF4-FFF2-40B4-BE49-F238E27FC236}">
              <a16:creationId xmlns:a16="http://schemas.microsoft.com/office/drawing/2014/main" id="{9D4F2D9D-C2D7-4C3A-8CBD-47DFA11CCAB8}"/>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2" name="Text Box 15">
          <a:extLst>
            <a:ext uri="{FF2B5EF4-FFF2-40B4-BE49-F238E27FC236}">
              <a16:creationId xmlns:a16="http://schemas.microsoft.com/office/drawing/2014/main" id="{B839C9B7-7A8B-42EF-8D8A-4DAC41E204F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3" name="Text Box 15">
          <a:extLst>
            <a:ext uri="{FF2B5EF4-FFF2-40B4-BE49-F238E27FC236}">
              <a16:creationId xmlns:a16="http://schemas.microsoft.com/office/drawing/2014/main" id="{05F5D525-3422-40C5-9728-6941128CE8E9}"/>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4" name="Text Box 15">
          <a:extLst>
            <a:ext uri="{FF2B5EF4-FFF2-40B4-BE49-F238E27FC236}">
              <a16:creationId xmlns:a16="http://schemas.microsoft.com/office/drawing/2014/main" id="{24969B08-84D3-4979-8CA0-94B4816450B1}"/>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5" name="Text Box 15">
          <a:extLst>
            <a:ext uri="{FF2B5EF4-FFF2-40B4-BE49-F238E27FC236}">
              <a16:creationId xmlns:a16="http://schemas.microsoft.com/office/drawing/2014/main" id="{67302B5A-800C-41EA-9F6E-F7065BDBF95D}"/>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6" name="Text Box 15">
          <a:extLst>
            <a:ext uri="{FF2B5EF4-FFF2-40B4-BE49-F238E27FC236}">
              <a16:creationId xmlns:a16="http://schemas.microsoft.com/office/drawing/2014/main" id="{9E39EA96-ACC7-4857-8B87-52C48EBDA3E4}"/>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7" name="Text Box 15">
          <a:extLst>
            <a:ext uri="{FF2B5EF4-FFF2-40B4-BE49-F238E27FC236}">
              <a16:creationId xmlns:a16="http://schemas.microsoft.com/office/drawing/2014/main" id="{5BDC2E1B-1D16-4B82-B3E2-14C98382BAC7}"/>
            </a:ext>
          </a:extLst>
        </xdr:cNvPr>
        <xdr:cNvSpPr txBox="1">
          <a:spLocks noChangeArrowheads="1"/>
        </xdr:cNvSpPr>
      </xdr:nvSpPr>
      <xdr:spPr bwMode="auto">
        <a:xfrm>
          <a:off x="6655254" y="6939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8" name="Text Box 15">
          <a:extLst>
            <a:ext uri="{FF2B5EF4-FFF2-40B4-BE49-F238E27FC236}">
              <a16:creationId xmlns:a16="http://schemas.microsoft.com/office/drawing/2014/main" id="{64835D8E-6917-474D-9C83-7CAF2330FEC7}"/>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29" name="Text Box 15">
          <a:extLst>
            <a:ext uri="{FF2B5EF4-FFF2-40B4-BE49-F238E27FC236}">
              <a16:creationId xmlns:a16="http://schemas.microsoft.com/office/drawing/2014/main" id="{36B11186-7CC0-42C7-B5CC-DDA751B1C98E}"/>
            </a:ext>
          </a:extLst>
        </xdr:cNvPr>
        <xdr:cNvSpPr txBox="1">
          <a:spLocks noChangeArrowheads="1"/>
        </xdr:cNvSpPr>
      </xdr:nvSpPr>
      <xdr:spPr bwMode="auto">
        <a:xfrm>
          <a:off x="6655254" y="7126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0" name="Text Box 15">
          <a:extLst>
            <a:ext uri="{FF2B5EF4-FFF2-40B4-BE49-F238E27FC236}">
              <a16:creationId xmlns:a16="http://schemas.microsoft.com/office/drawing/2014/main" id="{89851E37-E3AF-405D-8A2C-ADF54767BBB5}"/>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1" name="Text Box 15">
          <a:extLst>
            <a:ext uri="{FF2B5EF4-FFF2-40B4-BE49-F238E27FC236}">
              <a16:creationId xmlns:a16="http://schemas.microsoft.com/office/drawing/2014/main" id="{88D89AD3-A79C-445A-AD0E-DC1E2A58441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2" name="Text Box 15">
          <a:extLst>
            <a:ext uri="{FF2B5EF4-FFF2-40B4-BE49-F238E27FC236}">
              <a16:creationId xmlns:a16="http://schemas.microsoft.com/office/drawing/2014/main" id="{AF73FC57-1F4A-4781-9BEE-1727E1717111}"/>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3" name="Text Box 15">
          <a:extLst>
            <a:ext uri="{FF2B5EF4-FFF2-40B4-BE49-F238E27FC236}">
              <a16:creationId xmlns:a16="http://schemas.microsoft.com/office/drawing/2014/main" id="{7737E679-36E3-46B3-AAFF-8ACC9B521B30}"/>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4" name="Text Box 15">
          <a:extLst>
            <a:ext uri="{FF2B5EF4-FFF2-40B4-BE49-F238E27FC236}">
              <a16:creationId xmlns:a16="http://schemas.microsoft.com/office/drawing/2014/main" id="{463DC294-8DC0-476C-87B1-6BA5828C9D3E}"/>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5" name="Text Box 15">
          <a:extLst>
            <a:ext uri="{FF2B5EF4-FFF2-40B4-BE49-F238E27FC236}">
              <a16:creationId xmlns:a16="http://schemas.microsoft.com/office/drawing/2014/main" id="{8DE6BC24-666B-4F59-A4A7-CD717DCFC108}"/>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6" name="Text Box 15">
          <a:extLst>
            <a:ext uri="{FF2B5EF4-FFF2-40B4-BE49-F238E27FC236}">
              <a16:creationId xmlns:a16="http://schemas.microsoft.com/office/drawing/2014/main" id="{E41299AF-2FB4-4305-8F3D-DF6E1510FCED}"/>
            </a:ext>
          </a:extLst>
        </xdr:cNvPr>
        <xdr:cNvSpPr txBox="1">
          <a:spLocks noChangeArrowheads="1"/>
        </xdr:cNvSpPr>
      </xdr:nvSpPr>
      <xdr:spPr bwMode="auto">
        <a:xfrm>
          <a:off x="6655254" y="7130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7" name="Text Box 15">
          <a:extLst>
            <a:ext uri="{FF2B5EF4-FFF2-40B4-BE49-F238E27FC236}">
              <a16:creationId xmlns:a16="http://schemas.microsoft.com/office/drawing/2014/main" id="{3DA53234-5BD4-4ED1-8A20-5AA6289270A9}"/>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8" name="Text Box 15">
          <a:extLst>
            <a:ext uri="{FF2B5EF4-FFF2-40B4-BE49-F238E27FC236}">
              <a16:creationId xmlns:a16="http://schemas.microsoft.com/office/drawing/2014/main" id="{DF31E241-4663-4684-B3B9-3947E59E987F}"/>
            </a:ext>
          </a:extLst>
        </xdr:cNvPr>
        <xdr:cNvSpPr txBox="1">
          <a:spLocks noChangeArrowheads="1"/>
        </xdr:cNvSpPr>
      </xdr:nvSpPr>
      <xdr:spPr bwMode="auto">
        <a:xfrm>
          <a:off x="6655254" y="7317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39" name="Text Box 15">
          <a:extLst>
            <a:ext uri="{FF2B5EF4-FFF2-40B4-BE49-F238E27FC236}">
              <a16:creationId xmlns:a16="http://schemas.microsoft.com/office/drawing/2014/main" id="{069318D1-ADF6-473C-B5AA-CBDEF5C49FB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0" name="Text Box 15">
          <a:extLst>
            <a:ext uri="{FF2B5EF4-FFF2-40B4-BE49-F238E27FC236}">
              <a16:creationId xmlns:a16="http://schemas.microsoft.com/office/drawing/2014/main" id="{DCA0AC8D-5393-489F-A0B1-8E79A47DD059}"/>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1" name="Text Box 15">
          <a:extLst>
            <a:ext uri="{FF2B5EF4-FFF2-40B4-BE49-F238E27FC236}">
              <a16:creationId xmlns:a16="http://schemas.microsoft.com/office/drawing/2014/main" id="{1E845AD1-6E25-457F-8C61-C8D030CBD762}"/>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2" name="Text Box 15">
          <a:extLst>
            <a:ext uri="{FF2B5EF4-FFF2-40B4-BE49-F238E27FC236}">
              <a16:creationId xmlns:a16="http://schemas.microsoft.com/office/drawing/2014/main" id="{B29DDC85-728C-4AEC-A63C-9C7BF545CA74}"/>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3" name="Text Box 15">
          <a:extLst>
            <a:ext uri="{FF2B5EF4-FFF2-40B4-BE49-F238E27FC236}">
              <a16:creationId xmlns:a16="http://schemas.microsoft.com/office/drawing/2014/main" id="{680A3CDB-F432-4137-97A5-545535F3033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4" name="Text Box 15">
          <a:extLst>
            <a:ext uri="{FF2B5EF4-FFF2-40B4-BE49-F238E27FC236}">
              <a16:creationId xmlns:a16="http://schemas.microsoft.com/office/drawing/2014/main" id="{6E659BCD-1335-4CCB-936B-CB3BCE63584F}"/>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5" name="Text Box 15">
          <a:extLst>
            <a:ext uri="{FF2B5EF4-FFF2-40B4-BE49-F238E27FC236}">
              <a16:creationId xmlns:a16="http://schemas.microsoft.com/office/drawing/2014/main" id="{2368AD6F-3455-4E32-BCF0-88A1BD297B10}"/>
            </a:ext>
          </a:extLst>
        </xdr:cNvPr>
        <xdr:cNvSpPr txBox="1">
          <a:spLocks noChangeArrowheads="1"/>
        </xdr:cNvSpPr>
      </xdr:nvSpPr>
      <xdr:spPr bwMode="auto">
        <a:xfrm>
          <a:off x="6655254" y="7320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6" name="Text Box 15">
          <a:extLst>
            <a:ext uri="{FF2B5EF4-FFF2-40B4-BE49-F238E27FC236}">
              <a16:creationId xmlns:a16="http://schemas.microsoft.com/office/drawing/2014/main" id="{E91DD924-44B6-4BDF-AF88-BA7DC6DB8A02}"/>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7" name="Text Box 15">
          <a:extLst>
            <a:ext uri="{FF2B5EF4-FFF2-40B4-BE49-F238E27FC236}">
              <a16:creationId xmlns:a16="http://schemas.microsoft.com/office/drawing/2014/main" id="{D51A1FB2-8883-4643-841A-BB12FC39EE06}"/>
            </a:ext>
          </a:extLst>
        </xdr:cNvPr>
        <xdr:cNvSpPr txBox="1">
          <a:spLocks noChangeArrowheads="1"/>
        </xdr:cNvSpPr>
      </xdr:nvSpPr>
      <xdr:spPr bwMode="auto">
        <a:xfrm>
          <a:off x="6655254" y="7507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8" name="Text Box 15">
          <a:extLst>
            <a:ext uri="{FF2B5EF4-FFF2-40B4-BE49-F238E27FC236}">
              <a16:creationId xmlns:a16="http://schemas.microsoft.com/office/drawing/2014/main" id="{FA242669-D365-41D6-A9DF-69753C2A3D0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49" name="Text Box 15">
          <a:extLst>
            <a:ext uri="{FF2B5EF4-FFF2-40B4-BE49-F238E27FC236}">
              <a16:creationId xmlns:a16="http://schemas.microsoft.com/office/drawing/2014/main" id="{628555F2-C553-4C0D-B58C-7E4ACCA4497C}"/>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0" name="Text Box 15">
          <a:extLst>
            <a:ext uri="{FF2B5EF4-FFF2-40B4-BE49-F238E27FC236}">
              <a16:creationId xmlns:a16="http://schemas.microsoft.com/office/drawing/2014/main" id="{FB7653FD-0FC1-4F34-9E7B-0941CEF3A53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1" name="Text Box 15">
          <a:extLst>
            <a:ext uri="{FF2B5EF4-FFF2-40B4-BE49-F238E27FC236}">
              <a16:creationId xmlns:a16="http://schemas.microsoft.com/office/drawing/2014/main" id="{76CD8B3D-5C15-46CC-9A57-3F9913EA49DD}"/>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2" name="Text Box 15">
          <a:extLst>
            <a:ext uri="{FF2B5EF4-FFF2-40B4-BE49-F238E27FC236}">
              <a16:creationId xmlns:a16="http://schemas.microsoft.com/office/drawing/2014/main" id="{A58F5F05-66DF-4884-B377-0A236B41E5BF}"/>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3" name="Text Box 15">
          <a:extLst>
            <a:ext uri="{FF2B5EF4-FFF2-40B4-BE49-F238E27FC236}">
              <a16:creationId xmlns:a16="http://schemas.microsoft.com/office/drawing/2014/main" id="{70844FFF-9AC4-4B47-90FA-702739C26365}"/>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4" name="Text Box 15">
          <a:extLst>
            <a:ext uri="{FF2B5EF4-FFF2-40B4-BE49-F238E27FC236}">
              <a16:creationId xmlns:a16="http://schemas.microsoft.com/office/drawing/2014/main" id="{A8231C00-8C18-4662-B428-5D817F288589}"/>
            </a:ext>
          </a:extLst>
        </xdr:cNvPr>
        <xdr:cNvSpPr txBox="1">
          <a:spLocks noChangeArrowheads="1"/>
        </xdr:cNvSpPr>
      </xdr:nvSpPr>
      <xdr:spPr bwMode="auto">
        <a:xfrm>
          <a:off x="6655254" y="7511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5" name="Text Box 15">
          <a:extLst>
            <a:ext uri="{FF2B5EF4-FFF2-40B4-BE49-F238E27FC236}">
              <a16:creationId xmlns:a16="http://schemas.microsoft.com/office/drawing/2014/main" id="{3C3F0632-7830-4D5C-9377-66B57ECF222A}"/>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6" name="Text Box 15">
          <a:extLst>
            <a:ext uri="{FF2B5EF4-FFF2-40B4-BE49-F238E27FC236}">
              <a16:creationId xmlns:a16="http://schemas.microsoft.com/office/drawing/2014/main" id="{46DA2D5C-4398-4CCF-A6F2-49BBFFD5CD98}"/>
            </a:ext>
          </a:extLst>
        </xdr:cNvPr>
        <xdr:cNvSpPr txBox="1">
          <a:spLocks noChangeArrowheads="1"/>
        </xdr:cNvSpPr>
      </xdr:nvSpPr>
      <xdr:spPr bwMode="auto">
        <a:xfrm>
          <a:off x="6655254" y="7698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7" name="Text Box 15">
          <a:extLst>
            <a:ext uri="{FF2B5EF4-FFF2-40B4-BE49-F238E27FC236}">
              <a16:creationId xmlns:a16="http://schemas.microsoft.com/office/drawing/2014/main" id="{1BD95883-4E82-4CD7-8658-2EAE51A15661}"/>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8" name="Text Box 15">
          <a:extLst>
            <a:ext uri="{FF2B5EF4-FFF2-40B4-BE49-F238E27FC236}">
              <a16:creationId xmlns:a16="http://schemas.microsoft.com/office/drawing/2014/main" id="{DFA8FACE-B0DB-4D5F-812A-088F6D23A658}"/>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59" name="Text Box 15">
          <a:extLst>
            <a:ext uri="{FF2B5EF4-FFF2-40B4-BE49-F238E27FC236}">
              <a16:creationId xmlns:a16="http://schemas.microsoft.com/office/drawing/2014/main" id="{275A2F85-043E-4D14-AEB7-8322BF8410CF}"/>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0" name="Text Box 15">
          <a:extLst>
            <a:ext uri="{FF2B5EF4-FFF2-40B4-BE49-F238E27FC236}">
              <a16:creationId xmlns:a16="http://schemas.microsoft.com/office/drawing/2014/main" id="{C666A1D6-C7A0-455E-A258-DC37F885EBB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1" name="Text Box 15">
          <a:extLst>
            <a:ext uri="{FF2B5EF4-FFF2-40B4-BE49-F238E27FC236}">
              <a16:creationId xmlns:a16="http://schemas.microsoft.com/office/drawing/2014/main" id="{9F652D22-65C2-40F7-B637-6DD9A87FA134}"/>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2" name="Text Box 15">
          <a:extLst>
            <a:ext uri="{FF2B5EF4-FFF2-40B4-BE49-F238E27FC236}">
              <a16:creationId xmlns:a16="http://schemas.microsoft.com/office/drawing/2014/main" id="{ECD237A0-5823-480C-9C02-981F9BEED84C}"/>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3" name="Text Box 15">
          <a:extLst>
            <a:ext uri="{FF2B5EF4-FFF2-40B4-BE49-F238E27FC236}">
              <a16:creationId xmlns:a16="http://schemas.microsoft.com/office/drawing/2014/main" id="{047B51D9-CD10-4EB1-A21E-91AB0784BAEA}"/>
            </a:ext>
          </a:extLst>
        </xdr:cNvPr>
        <xdr:cNvSpPr txBox="1">
          <a:spLocks noChangeArrowheads="1"/>
        </xdr:cNvSpPr>
      </xdr:nvSpPr>
      <xdr:spPr bwMode="auto">
        <a:xfrm>
          <a:off x="6655254" y="7701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4" name="Text Box 15">
          <a:extLst>
            <a:ext uri="{FF2B5EF4-FFF2-40B4-BE49-F238E27FC236}">
              <a16:creationId xmlns:a16="http://schemas.microsoft.com/office/drawing/2014/main" id="{1074A60A-3B5B-423E-8921-D1DEBDDEAB49}"/>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5" name="Text Box 15">
          <a:extLst>
            <a:ext uri="{FF2B5EF4-FFF2-40B4-BE49-F238E27FC236}">
              <a16:creationId xmlns:a16="http://schemas.microsoft.com/office/drawing/2014/main" id="{0B994A7B-B903-480F-9865-5B7AB19B4537}"/>
            </a:ext>
          </a:extLst>
        </xdr:cNvPr>
        <xdr:cNvSpPr txBox="1">
          <a:spLocks noChangeArrowheads="1"/>
        </xdr:cNvSpPr>
      </xdr:nvSpPr>
      <xdr:spPr bwMode="auto">
        <a:xfrm>
          <a:off x="6655254" y="7888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6" name="Text Box 15">
          <a:extLst>
            <a:ext uri="{FF2B5EF4-FFF2-40B4-BE49-F238E27FC236}">
              <a16:creationId xmlns:a16="http://schemas.microsoft.com/office/drawing/2014/main" id="{2486008E-4DC3-469D-8E86-A0AF5615873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7" name="Text Box 15">
          <a:extLst>
            <a:ext uri="{FF2B5EF4-FFF2-40B4-BE49-F238E27FC236}">
              <a16:creationId xmlns:a16="http://schemas.microsoft.com/office/drawing/2014/main" id="{B55CCBCC-3E4B-4520-BA40-6BE625A0E5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8" name="Text Box 15">
          <a:extLst>
            <a:ext uri="{FF2B5EF4-FFF2-40B4-BE49-F238E27FC236}">
              <a16:creationId xmlns:a16="http://schemas.microsoft.com/office/drawing/2014/main" id="{F90CB116-2AE1-480E-BC21-E7A2CFA456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69" name="Text Box 15">
          <a:extLst>
            <a:ext uri="{FF2B5EF4-FFF2-40B4-BE49-F238E27FC236}">
              <a16:creationId xmlns:a16="http://schemas.microsoft.com/office/drawing/2014/main" id="{2BE03512-0F1D-4E0D-AB11-52E463028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0" name="Text Box 15">
          <a:extLst>
            <a:ext uri="{FF2B5EF4-FFF2-40B4-BE49-F238E27FC236}">
              <a16:creationId xmlns:a16="http://schemas.microsoft.com/office/drawing/2014/main" id="{3880EE9E-3542-470B-82C5-DB464533491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1" name="Text Box 15">
          <a:extLst>
            <a:ext uri="{FF2B5EF4-FFF2-40B4-BE49-F238E27FC236}">
              <a16:creationId xmlns:a16="http://schemas.microsoft.com/office/drawing/2014/main" id="{2195FA27-1F27-4ABA-98D2-DAA8C1E127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2" name="Text Box 15">
          <a:extLst>
            <a:ext uri="{FF2B5EF4-FFF2-40B4-BE49-F238E27FC236}">
              <a16:creationId xmlns:a16="http://schemas.microsoft.com/office/drawing/2014/main" id="{32669E5D-62D2-4A0E-BFDC-C8B75FE1F83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3" name="Text Box 15">
          <a:extLst>
            <a:ext uri="{FF2B5EF4-FFF2-40B4-BE49-F238E27FC236}">
              <a16:creationId xmlns:a16="http://schemas.microsoft.com/office/drawing/2014/main" id="{FA26A64E-4291-4F11-B2F5-531F1D8853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4" name="Text Box 15">
          <a:extLst>
            <a:ext uri="{FF2B5EF4-FFF2-40B4-BE49-F238E27FC236}">
              <a16:creationId xmlns:a16="http://schemas.microsoft.com/office/drawing/2014/main" id="{159A4C65-0D3D-485F-A054-03D47FC1D5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5" name="Text Box 15">
          <a:extLst>
            <a:ext uri="{FF2B5EF4-FFF2-40B4-BE49-F238E27FC236}">
              <a16:creationId xmlns:a16="http://schemas.microsoft.com/office/drawing/2014/main" id="{9DBC3219-18ED-4CAA-AC41-C5CBFC3CA1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6" name="Text Box 15">
          <a:extLst>
            <a:ext uri="{FF2B5EF4-FFF2-40B4-BE49-F238E27FC236}">
              <a16:creationId xmlns:a16="http://schemas.microsoft.com/office/drawing/2014/main" id="{EB06F04F-7DF4-4AAC-B081-B664CBA481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7" name="Text Box 15">
          <a:extLst>
            <a:ext uri="{FF2B5EF4-FFF2-40B4-BE49-F238E27FC236}">
              <a16:creationId xmlns:a16="http://schemas.microsoft.com/office/drawing/2014/main" id="{8631B87E-C3EC-465F-A2FE-1E02C573A79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8" name="Text Box 15">
          <a:extLst>
            <a:ext uri="{FF2B5EF4-FFF2-40B4-BE49-F238E27FC236}">
              <a16:creationId xmlns:a16="http://schemas.microsoft.com/office/drawing/2014/main" id="{6EA72DA0-A413-469B-B63F-2A792E6ED6B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79" name="Text Box 15">
          <a:extLst>
            <a:ext uri="{FF2B5EF4-FFF2-40B4-BE49-F238E27FC236}">
              <a16:creationId xmlns:a16="http://schemas.microsoft.com/office/drawing/2014/main" id="{F09D7873-24FF-4C21-AE0A-0D31D2AFA5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0" name="Text Box 15">
          <a:extLst>
            <a:ext uri="{FF2B5EF4-FFF2-40B4-BE49-F238E27FC236}">
              <a16:creationId xmlns:a16="http://schemas.microsoft.com/office/drawing/2014/main" id="{6B3CE350-95E3-475C-ABD0-3E624F99E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1" name="Text Box 15">
          <a:extLst>
            <a:ext uri="{FF2B5EF4-FFF2-40B4-BE49-F238E27FC236}">
              <a16:creationId xmlns:a16="http://schemas.microsoft.com/office/drawing/2014/main" id="{25C7AC85-DC9C-4E30-AF2B-B1B8C3622C3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2" name="Text Box 15">
          <a:extLst>
            <a:ext uri="{FF2B5EF4-FFF2-40B4-BE49-F238E27FC236}">
              <a16:creationId xmlns:a16="http://schemas.microsoft.com/office/drawing/2014/main" id="{93158C71-2951-4E26-AA00-89A728D3A95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3" name="Text Box 15">
          <a:extLst>
            <a:ext uri="{FF2B5EF4-FFF2-40B4-BE49-F238E27FC236}">
              <a16:creationId xmlns:a16="http://schemas.microsoft.com/office/drawing/2014/main" id="{2B972B13-21A4-40DD-8688-275E7B5374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4" name="Text Box 15">
          <a:extLst>
            <a:ext uri="{FF2B5EF4-FFF2-40B4-BE49-F238E27FC236}">
              <a16:creationId xmlns:a16="http://schemas.microsoft.com/office/drawing/2014/main" id="{CFC4E52E-4FE9-4989-BB86-B6447F5953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5" name="Text Box 15">
          <a:extLst>
            <a:ext uri="{FF2B5EF4-FFF2-40B4-BE49-F238E27FC236}">
              <a16:creationId xmlns:a16="http://schemas.microsoft.com/office/drawing/2014/main" id="{B4A93AFF-EA16-45D2-8C51-504F36CCC8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6" name="Text Box 15">
          <a:extLst>
            <a:ext uri="{FF2B5EF4-FFF2-40B4-BE49-F238E27FC236}">
              <a16:creationId xmlns:a16="http://schemas.microsoft.com/office/drawing/2014/main" id="{726409E4-7991-4218-8ED2-1B0ED7930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7" name="Text Box 15">
          <a:extLst>
            <a:ext uri="{FF2B5EF4-FFF2-40B4-BE49-F238E27FC236}">
              <a16:creationId xmlns:a16="http://schemas.microsoft.com/office/drawing/2014/main" id="{FB337DE6-4D44-41A5-B508-6D38D4F2B7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8" name="Text Box 15">
          <a:extLst>
            <a:ext uri="{FF2B5EF4-FFF2-40B4-BE49-F238E27FC236}">
              <a16:creationId xmlns:a16="http://schemas.microsoft.com/office/drawing/2014/main" id="{6C9B92EB-9B0A-4AA7-B33D-29DFCE6051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89" name="Text Box 15">
          <a:extLst>
            <a:ext uri="{FF2B5EF4-FFF2-40B4-BE49-F238E27FC236}">
              <a16:creationId xmlns:a16="http://schemas.microsoft.com/office/drawing/2014/main" id="{0F66EA2F-0452-415E-8E8A-A5AB8223FBF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0" name="Text Box 15">
          <a:extLst>
            <a:ext uri="{FF2B5EF4-FFF2-40B4-BE49-F238E27FC236}">
              <a16:creationId xmlns:a16="http://schemas.microsoft.com/office/drawing/2014/main" id="{0BDC3273-6449-4CDF-B867-E2AEE146CE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1" name="Text Box 15">
          <a:extLst>
            <a:ext uri="{FF2B5EF4-FFF2-40B4-BE49-F238E27FC236}">
              <a16:creationId xmlns:a16="http://schemas.microsoft.com/office/drawing/2014/main" id="{8F8E9E63-98EE-404D-A960-966925A0008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2" name="Text Box 15">
          <a:extLst>
            <a:ext uri="{FF2B5EF4-FFF2-40B4-BE49-F238E27FC236}">
              <a16:creationId xmlns:a16="http://schemas.microsoft.com/office/drawing/2014/main" id="{517119CB-6D71-4143-AFFB-28026CE919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3" name="Text Box 15">
          <a:extLst>
            <a:ext uri="{FF2B5EF4-FFF2-40B4-BE49-F238E27FC236}">
              <a16:creationId xmlns:a16="http://schemas.microsoft.com/office/drawing/2014/main" id="{A42CC875-021B-4533-8483-8EA3086E333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4" name="Text Box 15">
          <a:extLst>
            <a:ext uri="{FF2B5EF4-FFF2-40B4-BE49-F238E27FC236}">
              <a16:creationId xmlns:a16="http://schemas.microsoft.com/office/drawing/2014/main" id="{A89DF3D8-A80E-4248-B829-23918FEE21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5" name="Text Box 15">
          <a:extLst>
            <a:ext uri="{FF2B5EF4-FFF2-40B4-BE49-F238E27FC236}">
              <a16:creationId xmlns:a16="http://schemas.microsoft.com/office/drawing/2014/main" id="{76928A9A-B82E-4F08-87B5-1B09F57D461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6" name="Text Box 15">
          <a:extLst>
            <a:ext uri="{FF2B5EF4-FFF2-40B4-BE49-F238E27FC236}">
              <a16:creationId xmlns:a16="http://schemas.microsoft.com/office/drawing/2014/main" id="{F44CB3B6-AB9C-455D-9FE3-9E5E1075C1D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7" name="Text Box 15">
          <a:extLst>
            <a:ext uri="{FF2B5EF4-FFF2-40B4-BE49-F238E27FC236}">
              <a16:creationId xmlns:a16="http://schemas.microsoft.com/office/drawing/2014/main" id="{D3471B51-190A-4A9B-B5F9-4027910A8C9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8" name="Text Box 15">
          <a:extLst>
            <a:ext uri="{FF2B5EF4-FFF2-40B4-BE49-F238E27FC236}">
              <a16:creationId xmlns:a16="http://schemas.microsoft.com/office/drawing/2014/main" id="{B99F1098-68AA-4235-B096-90E9A866B89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999" name="Text Box 15">
          <a:extLst>
            <a:ext uri="{FF2B5EF4-FFF2-40B4-BE49-F238E27FC236}">
              <a16:creationId xmlns:a16="http://schemas.microsoft.com/office/drawing/2014/main" id="{6C970C9C-4152-4310-9590-D53D8EE4C3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0" name="Text Box 15">
          <a:extLst>
            <a:ext uri="{FF2B5EF4-FFF2-40B4-BE49-F238E27FC236}">
              <a16:creationId xmlns:a16="http://schemas.microsoft.com/office/drawing/2014/main" id="{5C777522-9F55-416A-8579-F718B759971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1" name="Text Box 15">
          <a:extLst>
            <a:ext uri="{FF2B5EF4-FFF2-40B4-BE49-F238E27FC236}">
              <a16:creationId xmlns:a16="http://schemas.microsoft.com/office/drawing/2014/main" id="{90DD1D9B-20BC-4B9E-BB1D-D69FF7EA57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2" name="Text Box 15">
          <a:extLst>
            <a:ext uri="{FF2B5EF4-FFF2-40B4-BE49-F238E27FC236}">
              <a16:creationId xmlns:a16="http://schemas.microsoft.com/office/drawing/2014/main" id="{DE48B6FD-E1C3-442D-B218-91E893032B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3" name="Text Box 15">
          <a:extLst>
            <a:ext uri="{FF2B5EF4-FFF2-40B4-BE49-F238E27FC236}">
              <a16:creationId xmlns:a16="http://schemas.microsoft.com/office/drawing/2014/main" id="{AEFDFE02-2B2A-4601-9FA5-1701E36B18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4" name="Text Box 15">
          <a:extLst>
            <a:ext uri="{FF2B5EF4-FFF2-40B4-BE49-F238E27FC236}">
              <a16:creationId xmlns:a16="http://schemas.microsoft.com/office/drawing/2014/main" id="{465BCDF4-8ABA-4275-B7D7-FF6208958D6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5" name="Text Box 15">
          <a:extLst>
            <a:ext uri="{FF2B5EF4-FFF2-40B4-BE49-F238E27FC236}">
              <a16:creationId xmlns:a16="http://schemas.microsoft.com/office/drawing/2014/main" id="{7A7BAFAD-39BA-4E52-A27E-6C9B64589F2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6" name="Text Box 15">
          <a:extLst>
            <a:ext uri="{FF2B5EF4-FFF2-40B4-BE49-F238E27FC236}">
              <a16:creationId xmlns:a16="http://schemas.microsoft.com/office/drawing/2014/main" id="{2925E496-BE2D-4E95-AFA9-33FFEB2D39A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7" name="Text Box 15">
          <a:extLst>
            <a:ext uri="{FF2B5EF4-FFF2-40B4-BE49-F238E27FC236}">
              <a16:creationId xmlns:a16="http://schemas.microsoft.com/office/drawing/2014/main" id="{59B6D7F6-5D75-4F19-96BA-E5B62376E1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8" name="Text Box 15">
          <a:extLst>
            <a:ext uri="{FF2B5EF4-FFF2-40B4-BE49-F238E27FC236}">
              <a16:creationId xmlns:a16="http://schemas.microsoft.com/office/drawing/2014/main" id="{AAA09261-A5E3-4157-9589-944CA1CE3E1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09" name="Text Box 15">
          <a:extLst>
            <a:ext uri="{FF2B5EF4-FFF2-40B4-BE49-F238E27FC236}">
              <a16:creationId xmlns:a16="http://schemas.microsoft.com/office/drawing/2014/main" id="{0EE093EC-D36D-4864-A4E5-FB37EDCD2AD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0" name="Text Box 15">
          <a:extLst>
            <a:ext uri="{FF2B5EF4-FFF2-40B4-BE49-F238E27FC236}">
              <a16:creationId xmlns:a16="http://schemas.microsoft.com/office/drawing/2014/main" id="{5D3AFE67-5D5B-4AC2-A7C9-5C530E38215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1" name="Text Box 15">
          <a:extLst>
            <a:ext uri="{FF2B5EF4-FFF2-40B4-BE49-F238E27FC236}">
              <a16:creationId xmlns:a16="http://schemas.microsoft.com/office/drawing/2014/main" id="{0DDA354E-FA47-459A-9CCE-9B0E6CE78DD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2" name="Text Box 15">
          <a:extLst>
            <a:ext uri="{FF2B5EF4-FFF2-40B4-BE49-F238E27FC236}">
              <a16:creationId xmlns:a16="http://schemas.microsoft.com/office/drawing/2014/main" id="{635DDBE4-092B-4FC6-80BD-3A823A1731C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3" name="Text Box 15">
          <a:extLst>
            <a:ext uri="{FF2B5EF4-FFF2-40B4-BE49-F238E27FC236}">
              <a16:creationId xmlns:a16="http://schemas.microsoft.com/office/drawing/2014/main" id="{94F48874-D571-4217-A2DC-FB1951DAD6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4" name="Text Box 15">
          <a:extLst>
            <a:ext uri="{FF2B5EF4-FFF2-40B4-BE49-F238E27FC236}">
              <a16:creationId xmlns:a16="http://schemas.microsoft.com/office/drawing/2014/main" id="{3DED3347-3E2D-4551-BE55-5AC892369C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5" name="Text Box 15">
          <a:extLst>
            <a:ext uri="{FF2B5EF4-FFF2-40B4-BE49-F238E27FC236}">
              <a16:creationId xmlns:a16="http://schemas.microsoft.com/office/drawing/2014/main" id="{CFF20E05-454F-4926-84CC-151B7A5FCB5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6" name="Text Box 15">
          <a:extLst>
            <a:ext uri="{FF2B5EF4-FFF2-40B4-BE49-F238E27FC236}">
              <a16:creationId xmlns:a16="http://schemas.microsoft.com/office/drawing/2014/main" id="{6C95EE9C-EE69-458A-862E-0C586034E09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7" name="Text Box 15">
          <a:extLst>
            <a:ext uri="{FF2B5EF4-FFF2-40B4-BE49-F238E27FC236}">
              <a16:creationId xmlns:a16="http://schemas.microsoft.com/office/drawing/2014/main" id="{84EAC188-1442-4BA4-A634-826EFBECEF6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8" name="Text Box 15">
          <a:extLst>
            <a:ext uri="{FF2B5EF4-FFF2-40B4-BE49-F238E27FC236}">
              <a16:creationId xmlns:a16="http://schemas.microsoft.com/office/drawing/2014/main" id="{20233F79-2EA0-4DFF-94F6-5D7A2298CF7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19" name="Text Box 15">
          <a:extLst>
            <a:ext uri="{FF2B5EF4-FFF2-40B4-BE49-F238E27FC236}">
              <a16:creationId xmlns:a16="http://schemas.microsoft.com/office/drawing/2014/main" id="{849E75E3-C6AD-43CC-B257-54989F9B94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0" name="Text Box 15">
          <a:extLst>
            <a:ext uri="{FF2B5EF4-FFF2-40B4-BE49-F238E27FC236}">
              <a16:creationId xmlns:a16="http://schemas.microsoft.com/office/drawing/2014/main" id="{0C169AAB-3C75-4199-8463-D89A29F8B32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1" name="Text Box 15">
          <a:extLst>
            <a:ext uri="{FF2B5EF4-FFF2-40B4-BE49-F238E27FC236}">
              <a16:creationId xmlns:a16="http://schemas.microsoft.com/office/drawing/2014/main" id="{AE98843A-933B-415C-B87C-D8A4B73EAAD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2" name="Text Box 15">
          <a:extLst>
            <a:ext uri="{FF2B5EF4-FFF2-40B4-BE49-F238E27FC236}">
              <a16:creationId xmlns:a16="http://schemas.microsoft.com/office/drawing/2014/main" id="{B7076BF4-A472-4186-AD99-6E78DDE5CDE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3" name="Text Box 15">
          <a:extLst>
            <a:ext uri="{FF2B5EF4-FFF2-40B4-BE49-F238E27FC236}">
              <a16:creationId xmlns:a16="http://schemas.microsoft.com/office/drawing/2014/main" id="{5D056EB7-A8BE-454B-8C05-38CAB446897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4" name="Text Box 15">
          <a:extLst>
            <a:ext uri="{FF2B5EF4-FFF2-40B4-BE49-F238E27FC236}">
              <a16:creationId xmlns:a16="http://schemas.microsoft.com/office/drawing/2014/main" id="{A41D7754-0959-48E4-A0C6-1B8FA4A5FC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5" name="Text Box 15">
          <a:extLst>
            <a:ext uri="{FF2B5EF4-FFF2-40B4-BE49-F238E27FC236}">
              <a16:creationId xmlns:a16="http://schemas.microsoft.com/office/drawing/2014/main" id="{6FCB491D-5A63-4714-BF06-0AF022FB5D0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6" name="Text Box 15">
          <a:extLst>
            <a:ext uri="{FF2B5EF4-FFF2-40B4-BE49-F238E27FC236}">
              <a16:creationId xmlns:a16="http://schemas.microsoft.com/office/drawing/2014/main" id="{F15E702F-1DD7-447E-911C-ADDBE28D48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7" name="Text Box 15">
          <a:extLst>
            <a:ext uri="{FF2B5EF4-FFF2-40B4-BE49-F238E27FC236}">
              <a16:creationId xmlns:a16="http://schemas.microsoft.com/office/drawing/2014/main" id="{B5465585-9451-467E-A13F-0C679C20609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8" name="Text Box 15">
          <a:extLst>
            <a:ext uri="{FF2B5EF4-FFF2-40B4-BE49-F238E27FC236}">
              <a16:creationId xmlns:a16="http://schemas.microsoft.com/office/drawing/2014/main" id="{A08A612D-6A44-4669-9333-7C9C2811D0C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29" name="Text Box 15">
          <a:extLst>
            <a:ext uri="{FF2B5EF4-FFF2-40B4-BE49-F238E27FC236}">
              <a16:creationId xmlns:a16="http://schemas.microsoft.com/office/drawing/2014/main" id="{CFE93037-9438-4D7D-ADA0-FBCD88FE543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0" name="Text Box 15">
          <a:extLst>
            <a:ext uri="{FF2B5EF4-FFF2-40B4-BE49-F238E27FC236}">
              <a16:creationId xmlns:a16="http://schemas.microsoft.com/office/drawing/2014/main" id="{8160CAFE-C136-4546-A961-0500881D88A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1" name="Text Box 15">
          <a:extLst>
            <a:ext uri="{FF2B5EF4-FFF2-40B4-BE49-F238E27FC236}">
              <a16:creationId xmlns:a16="http://schemas.microsoft.com/office/drawing/2014/main" id="{48E87853-80C7-46D0-873B-6213BE66DE7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2" name="Text Box 15">
          <a:extLst>
            <a:ext uri="{FF2B5EF4-FFF2-40B4-BE49-F238E27FC236}">
              <a16:creationId xmlns:a16="http://schemas.microsoft.com/office/drawing/2014/main" id="{3101F308-8357-4F28-B490-B8700D4008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3" name="Text Box 15">
          <a:extLst>
            <a:ext uri="{FF2B5EF4-FFF2-40B4-BE49-F238E27FC236}">
              <a16:creationId xmlns:a16="http://schemas.microsoft.com/office/drawing/2014/main" id="{67EE29C1-B41B-4868-8C68-8D724BC0D5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4" name="Text Box 15">
          <a:extLst>
            <a:ext uri="{FF2B5EF4-FFF2-40B4-BE49-F238E27FC236}">
              <a16:creationId xmlns:a16="http://schemas.microsoft.com/office/drawing/2014/main" id="{65FDD409-9EFE-4F8C-938F-BC820016BE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5" name="Text Box 15">
          <a:extLst>
            <a:ext uri="{FF2B5EF4-FFF2-40B4-BE49-F238E27FC236}">
              <a16:creationId xmlns:a16="http://schemas.microsoft.com/office/drawing/2014/main" id="{C296F530-BF7B-4381-819A-F681D489561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6" name="Text Box 15">
          <a:extLst>
            <a:ext uri="{FF2B5EF4-FFF2-40B4-BE49-F238E27FC236}">
              <a16:creationId xmlns:a16="http://schemas.microsoft.com/office/drawing/2014/main" id="{6AFC347C-1524-49B0-9184-BFFD9CB3512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7" name="Text Box 15">
          <a:extLst>
            <a:ext uri="{FF2B5EF4-FFF2-40B4-BE49-F238E27FC236}">
              <a16:creationId xmlns:a16="http://schemas.microsoft.com/office/drawing/2014/main" id="{EB24F20D-2758-4221-B97A-9568A6DC64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8" name="Text Box 15">
          <a:extLst>
            <a:ext uri="{FF2B5EF4-FFF2-40B4-BE49-F238E27FC236}">
              <a16:creationId xmlns:a16="http://schemas.microsoft.com/office/drawing/2014/main" id="{022AF7DB-8B9B-40CD-95F6-B770015339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39" name="Text Box 15">
          <a:extLst>
            <a:ext uri="{FF2B5EF4-FFF2-40B4-BE49-F238E27FC236}">
              <a16:creationId xmlns:a16="http://schemas.microsoft.com/office/drawing/2014/main" id="{10C67EDF-313D-48A7-AE79-1EABC663F80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0" name="Text Box 15">
          <a:extLst>
            <a:ext uri="{FF2B5EF4-FFF2-40B4-BE49-F238E27FC236}">
              <a16:creationId xmlns:a16="http://schemas.microsoft.com/office/drawing/2014/main" id="{201FC191-E615-4FBC-AF4E-DFF65ABE0D2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1" name="Text Box 15">
          <a:extLst>
            <a:ext uri="{FF2B5EF4-FFF2-40B4-BE49-F238E27FC236}">
              <a16:creationId xmlns:a16="http://schemas.microsoft.com/office/drawing/2014/main" id="{49BCDB19-2EE2-4EE5-A2BD-F7BD135296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2" name="Text Box 15">
          <a:extLst>
            <a:ext uri="{FF2B5EF4-FFF2-40B4-BE49-F238E27FC236}">
              <a16:creationId xmlns:a16="http://schemas.microsoft.com/office/drawing/2014/main" id="{4D32D764-9749-4994-B1AA-CC61E96531F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3" name="Text Box 15">
          <a:extLst>
            <a:ext uri="{FF2B5EF4-FFF2-40B4-BE49-F238E27FC236}">
              <a16:creationId xmlns:a16="http://schemas.microsoft.com/office/drawing/2014/main" id="{4DF176EE-4D23-4E01-971B-CE0452B548A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4" name="Text Box 15">
          <a:extLst>
            <a:ext uri="{FF2B5EF4-FFF2-40B4-BE49-F238E27FC236}">
              <a16:creationId xmlns:a16="http://schemas.microsoft.com/office/drawing/2014/main" id="{F0949441-2F3E-40BD-A5C1-D52D3F820A0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5" name="Text Box 15">
          <a:extLst>
            <a:ext uri="{FF2B5EF4-FFF2-40B4-BE49-F238E27FC236}">
              <a16:creationId xmlns:a16="http://schemas.microsoft.com/office/drawing/2014/main" id="{9DED636A-E1B1-4932-B28F-D46FAEBD10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6" name="Text Box 15">
          <a:extLst>
            <a:ext uri="{FF2B5EF4-FFF2-40B4-BE49-F238E27FC236}">
              <a16:creationId xmlns:a16="http://schemas.microsoft.com/office/drawing/2014/main" id="{5BD242BF-8651-4E63-8BCC-8DAC62BC520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7" name="Text Box 15">
          <a:extLst>
            <a:ext uri="{FF2B5EF4-FFF2-40B4-BE49-F238E27FC236}">
              <a16:creationId xmlns:a16="http://schemas.microsoft.com/office/drawing/2014/main" id="{6CC2CF70-1866-4ADC-B84A-62E8287DDEB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8" name="Text Box 15">
          <a:extLst>
            <a:ext uri="{FF2B5EF4-FFF2-40B4-BE49-F238E27FC236}">
              <a16:creationId xmlns:a16="http://schemas.microsoft.com/office/drawing/2014/main" id="{26F112C4-2EB9-49CA-9D1D-80139022834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49" name="Text Box 15">
          <a:extLst>
            <a:ext uri="{FF2B5EF4-FFF2-40B4-BE49-F238E27FC236}">
              <a16:creationId xmlns:a16="http://schemas.microsoft.com/office/drawing/2014/main" id="{55567CDC-E4A8-43FA-9626-DA84EF2C00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0" name="Text Box 15">
          <a:extLst>
            <a:ext uri="{FF2B5EF4-FFF2-40B4-BE49-F238E27FC236}">
              <a16:creationId xmlns:a16="http://schemas.microsoft.com/office/drawing/2014/main" id="{69DA503C-F5D5-4AE2-877E-72F3AB4156A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1" name="Text Box 15">
          <a:extLst>
            <a:ext uri="{FF2B5EF4-FFF2-40B4-BE49-F238E27FC236}">
              <a16:creationId xmlns:a16="http://schemas.microsoft.com/office/drawing/2014/main" id="{2607661E-3341-4EC2-9526-5B8025EDF71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2" name="Text Box 15">
          <a:extLst>
            <a:ext uri="{FF2B5EF4-FFF2-40B4-BE49-F238E27FC236}">
              <a16:creationId xmlns:a16="http://schemas.microsoft.com/office/drawing/2014/main" id="{076E1182-B044-481B-98BC-0C824D8B0F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3" name="Text Box 15">
          <a:extLst>
            <a:ext uri="{FF2B5EF4-FFF2-40B4-BE49-F238E27FC236}">
              <a16:creationId xmlns:a16="http://schemas.microsoft.com/office/drawing/2014/main" id="{441D6B83-5D8B-496D-9E72-C3D76BA233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4" name="Text Box 15">
          <a:extLst>
            <a:ext uri="{FF2B5EF4-FFF2-40B4-BE49-F238E27FC236}">
              <a16:creationId xmlns:a16="http://schemas.microsoft.com/office/drawing/2014/main" id="{3854174E-2118-4D6F-B83B-96F55C289B8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5" name="Text Box 15">
          <a:extLst>
            <a:ext uri="{FF2B5EF4-FFF2-40B4-BE49-F238E27FC236}">
              <a16:creationId xmlns:a16="http://schemas.microsoft.com/office/drawing/2014/main" id="{F3E0BB1E-08C9-4213-A466-00D84FE8E31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6" name="Text Box 15">
          <a:extLst>
            <a:ext uri="{FF2B5EF4-FFF2-40B4-BE49-F238E27FC236}">
              <a16:creationId xmlns:a16="http://schemas.microsoft.com/office/drawing/2014/main" id="{F3B34A5F-202C-429E-9949-BCFD13778E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7" name="Text Box 15">
          <a:extLst>
            <a:ext uri="{FF2B5EF4-FFF2-40B4-BE49-F238E27FC236}">
              <a16:creationId xmlns:a16="http://schemas.microsoft.com/office/drawing/2014/main" id="{A0CE4720-54B1-464B-8C83-A166E529BB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8" name="Text Box 15">
          <a:extLst>
            <a:ext uri="{FF2B5EF4-FFF2-40B4-BE49-F238E27FC236}">
              <a16:creationId xmlns:a16="http://schemas.microsoft.com/office/drawing/2014/main" id="{2501CF50-AFC5-47E2-8C9A-915F366EC6D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59" name="Text Box 15">
          <a:extLst>
            <a:ext uri="{FF2B5EF4-FFF2-40B4-BE49-F238E27FC236}">
              <a16:creationId xmlns:a16="http://schemas.microsoft.com/office/drawing/2014/main" id="{9AC409DC-5821-45A9-BFD6-EE8B1CC8D8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0" name="Text Box 15">
          <a:extLst>
            <a:ext uri="{FF2B5EF4-FFF2-40B4-BE49-F238E27FC236}">
              <a16:creationId xmlns:a16="http://schemas.microsoft.com/office/drawing/2014/main" id="{B54328D9-8943-4C26-87FE-6A41739AA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1" name="Text Box 15">
          <a:extLst>
            <a:ext uri="{FF2B5EF4-FFF2-40B4-BE49-F238E27FC236}">
              <a16:creationId xmlns:a16="http://schemas.microsoft.com/office/drawing/2014/main" id="{226B7A94-CF98-4D8A-A9F2-432B2E3B032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2" name="Text Box 15">
          <a:extLst>
            <a:ext uri="{FF2B5EF4-FFF2-40B4-BE49-F238E27FC236}">
              <a16:creationId xmlns:a16="http://schemas.microsoft.com/office/drawing/2014/main" id="{1BD2B0CC-75B9-43C3-8696-96EECDAA339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3" name="Text Box 15">
          <a:extLst>
            <a:ext uri="{FF2B5EF4-FFF2-40B4-BE49-F238E27FC236}">
              <a16:creationId xmlns:a16="http://schemas.microsoft.com/office/drawing/2014/main" id="{BB5B70C6-7143-4BB2-8322-6B217CF2644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4" name="Text Box 15">
          <a:extLst>
            <a:ext uri="{FF2B5EF4-FFF2-40B4-BE49-F238E27FC236}">
              <a16:creationId xmlns:a16="http://schemas.microsoft.com/office/drawing/2014/main" id="{46CAD476-AF71-498C-95B7-8B31902D497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5" name="Text Box 15">
          <a:extLst>
            <a:ext uri="{FF2B5EF4-FFF2-40B4-BE49-F238E27FC236}">
              <a16:creationId xmlns:a16="http://schemas.microsoft.com/office/drawing/2014/main" id="{22F312E9-2032-4D57-A921-81335F3DA4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6" name="Text Box 15">
          <a:extLst>
            <a:ext uri="{FF2B5EF4-FFF2-40B4-BE49-F238E27FC236}">
              <a16:creationId xmlns:a16="http://schemas.microsoft.com/office/drawing/2014/main" id="{BB83218B-BC03-4C59-B21D-5450D3F397D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7" name="Text Box 15">
          <a:extLst>
            <a:ext uri="{FF2B5EF4-FFF2-40B4-BE49-F238E27FC236}">
              <a16:creationId xmlns:a16="http://schemas.microsoft.com/office/drawing/2014/main" id="{885CA3BC-6947-4B57-8893-7CD805F631A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8" name="Text Box 15">
          <a:extLst>
            <a:ext uri="{FF2B5EF4-FFF2-40B4-BE49-F238E27FC236}">
              <a16:creationId xmlns:a16="http://schemas.microsoft.com/office/drawing/2014/main" id="{92BAA38B-363A-461A-9A22-D728FD759D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69" name="Text Box 15">
          <a:extLst>
            <a:ext uri="{FF2B5EF4-FFF2-40B4-BE49-F238E27FC236}">
              <a16:creationId xmlns:a16="http://schemas.microsoft.com/office/drawing/2014/main" id="{D22202D8-2314-4E4F-B0B6-25F7BF58385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0" name="Text Box 15">
          <a:extLst>
            <a:ext uri="{FF2B5EF4-FFF2-40B4-BE49-F238E27FC236}">
              <a16:creationId xmlns:a16="http://schemas.microsoft.com/office/drawing/2014/main" id="{12EBC134-692D-4B2B-9FBB-50E6B72C180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1" name="Text Box 15">
          <a:extLst>
            <a:ext uri="{FF2B5EF4-FFF2-40B4-BE49-F238E27FC236}">
              <a16:creationId xmlns:a16="http://schemas.microsoft.com/office/drawing/2014/main" id="{3E9E9A4A-351C-4E4A-9777-E3A94EB6EA8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2" name="Text Box 15">
          <a:extLst>
            <a:ext uri="{FF2B5EF4-FFF2-40B4-BE49-F238E27FC236}">
              <a16:creationId xmlns:a16="http://schemas.microsoft.com/office/drawing/2014/main" id="{7CF6CC77-9071-418A-AC98-940F134CD2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3" name="Text Box 15">
          <a:extLst>
            <a:ext uri="{FF2B5EF4-FFF2-40B4-BE49-F238E27FC236}">
              <a16:creationId xmlns:a16="http://schemas.microsoft.com/office/drawing/2014/main" id="{C6757856-07E1-4A81-8C77-44C642054C7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4" name="Text Box 15">
          <a:extLst>
            <a:ext uri="{FF2B5EF4-FFF2-40B4-BE49-F238E27FC236}">
              <a16:creationId xmlns:a16="http://schemas.microsoft.com/office/drawing/2014/main" id="{23079789-17E4-46DE-9B0C-1BA880FCF7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5" name="Text Box 15">
          <a:extLst>
            <a:ext uri="{FF2B5EF4-FFF2-40B4-BE49-F238E27FC236}">
              <a16:creationId xmlns:a16="http://schemas.microsoft.com/office/drawing/2014/main" id="{60065BC6-466A-48B8-A21F-80D6CF45DAC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6" name="Text Box 15">
          <a:extLst>
            <a:ext uri="{FF2B5EF4-FFF2-40B4-BE49-F238E27FC236}">
              <a16:creationId xmlns:a16="http://schemas.microsoft.com/office/drawing/2014/main" id="{B4A4E48F-F96B-44A3-A544-89B5B764F0E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7" name="Text Box 15">
          <a:extLst>
            <a:ext uri="{FF2B5EF4-FFF2-40B4-BE49-F238E27FC236}">
              <a16:creationId xmlns:a16="http://schemas.microsoft.com/office/drawing/2014/main" id="{DB286A94-F959-49BB-BFB6-C043F3E57B9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8" name="Text Box 15">
          <a:extLst>
            <a:ext uri="{FF2B5EF4-FFF2-40B4-BE49-F238E27FC236}">
              <a16:creationId xmlns:a16="http://schemas.microsoft.com/office/drawing/2014/main" id="{9A50D3BD-D8CC-4903-B447-C13F91C83B4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79" name="Text Box 15">
          <a:extLst>
            <a:ext uri="{FF2B5EF4-FFF2-40B4-BE49-F238E27FC236}">
              <a16:creationId xmlns:a16="http://schemas.microsoft.com/office/drawing/2014/main" id="{974485DD-B951-4D91-8725-E6811B08323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0" name="Text Box 15">
          <a:extLst>
            <a:ext uri="{FF2B5EF4-FFF2-40B4-BE49-F238E27FC236}">
              <a16:creationId xmlns:a16="http://schemas.microsoft.com/office/drawing/2014/main" id="{B651E64E-74E7-427F-A9AF-1AFD176B5F4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1" name="Text Box 15">
          <a:extLst>
            <a:ext uri="{FF2B5EF4-FFF2-40B4-BE49-F238E27FC236}">
              <a16:creationId xmlns:a16="http://schemas.microsoft.com/office/drawing/2014/main" id="{C5E336D0-946A-4F0D-8C52-7DCB64F57D4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2" name="Text Box 15">
          <a:extLst>
            <a:ext uri="{FF2B5EF4-FFF2-40B4-BE49-F238E27FC236}">
              <a16:creationId xmlns:a16="http://schemas.microsoft.com/office/drawing/2014/main" id="{4143BA76-C8EF-4F83-BD54-EF7640DBEB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3" name="Text Box 15">
          <a:extLst>
            <a:ext uri="{FF2B5EF4-FFF2-40B4-BE49-F238E27FC236}">
              <a16:creationId xmlns:a16="http://schemas.microsoft.com/office/drawing/2014/main" id="{B34D7D20-464F-4857-91C1-F9DF68E7C44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4" name="Text Box 15">
          <a:extLst>
            <a:ext uri="{FF2B5EF4-FFF2-40B4-BE49-F238E27FC236}">
              <a16:creationId xmlns:a16="http://schemas.microsoft.com/office/drawing/2014/main" id="{91F2EDEC-58E6-402F-A355-B915E05FBE0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5" name="Text Box 15">
          <a:extLst>
            <a:ext uri="{FF2B5EF4-FFF2-40B4-BE49-F238E27FC236}">
              <a16:creationId xmlns:a16="http://schemas.microsoft.com/office/drawing/2014/main" id="{2DAF6119-1F78-414C-8947-38FC92C031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6" name="Text Box 15">
          <a:extLst>
            <a:ext uri="{FF2B5EF4-FFF2-40B4-BE49-F238E27FC236}">
              <a16:creationId xmlns:a16="http://schemas.microsoft.com/office/drawing/2014/main" id="{3C854803-CCEA-4CA9-971F-56749E7470E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7" name="Text Box 15">
          <a:extLst>
            <a:ext uri="{FF2B5EF4-FFF2-40B4-BE49-F238E27FC236}">
              <a16:creationId xmlns:a16="http://schemas.microsoft.com/office/drawing/2014/main" id="{0162B5A7-E11D-4C12-A501-95558214F27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8" name="Text Box 15">
          <a:extLst>
            <a:ext uri="{FF2B5EF4-FFF2-40B4-BE49-F238E27FC236}">
              <a16:creationId xmlns:a16="http://schemas.microsoft.com/office/drawing/2014/main" id="{A998CB47-7715-4C2F-9772-8FAE362504E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89" name="Text Box 15">
          <a:extLst>
            <a:ext uri="{FF2B5EF4-FFF2-40B4-BE49-F238E27FC236}">
              <a16:creationId xmlns:a16="http://schemas.microsoft.com/office/drawing/2014/main" id="{F1FD1EBA-2A27-4160-A026-7F4356D65F2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0" name="Text Box 15">
          <a:extLst>
            <a:ext uri="{FF2B5EF4-FFF2-40B4-BE49-F238E27FC236}">
              <a16:creationId xmlns:a16="http://schemas.microsoft.com/office/drawing/2014/main" id="{64B11CDD-8AA6-43BA-B8D1-014FB05179D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1" name="Text Box 15">
          <a:extLst>
            <a:ext uri="{FF2B5EF4-FFF2-40B4-BE49-F238E27FC236}">
              <a16:creationId xmlns:a16="http://schemas.microsoft.com/office/drawing/2014/main" id="{BC205AA8-F372-4C7D-8492-D8F779E148F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2" name="Text Box 15">
          <a:extLst>
            <a:ext uri="{FF2B5EF4-FFF2-40B4-BE49-F238E27FC236}">
              <a16:creationId xmlns:a16="http://schemas.microsoft.com/office/drawing/2014/main" id="{878DE710-3E36-431E-8915-A83B5208104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3" name="Text Box 15">
          <a:extLst>
            <a:ext uri="{FF2B5EF4-FFF2-40B4-BE49-F238E27FC236}">
              <a16:creationId xmlns:a16="http://schemas.microsoft.com/office/drawing/2014/main" id="{FFFEF950-3BDC-4942-8D0D-D4C21D487F8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4" name="Text Box 15">
          <a:extLst>
            <a:ext uri="{FF2B5EF4-FFF2-40B4-BE49-F238E27FC236}">
              <a16:creationId xmlns:a16="http://schemas.microsoft.com/office/drawing/2014/main" id="{6D9C077F-096A-4179-8B81-F129F62B2B2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5" name="Text Box 15">
          <a:extLst>
            <a:ext uri="{FF2B5EF4-FFF2-40B4-BE49-F238E27FC236}">
              <a16:creationId xmlns:a16="http://schemas.microsoft.com/office/drawing/2014/main" id="{0F7A19BF-FF07-4759-AD49-4DED30630C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6" name="Text Box 15">
          <a:extLst>
            <a:ext uri="{FF2B5EF4-FFF2-40B4-BE49-F238E27FC236}">
              <a16:creationId xmlns:a16="http://schemas.microsoft.com/office/drawing/2014/main" id="{E444DB3B-11AB-4CD5-AF49-38800DFBF70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7" name="Text Box 15">
          <a:extLst>
            <a:ext uri="{FF2B5EF4-FFF2-40B4-BE49-F238E27FC236}">
              <a16:creationId xmlns:a16="http://schemas.microsoft.com/office/drawing/2014/main" id="{0F4CD493-AF6B-4808-95FA-54CE9503E92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8" name="Text Box 15">
          <a:extLst>
            <a:ext uri="{FF2B5EF4-FFF2-40B4-BE49-F238E27FC236}">
              <a16:creationId xmlns:a16="http://schemas.microsoft.com/office/drawing/2014/main" id="{0D750E34-F9B4-419F-B338-10CE2B0809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099" name="Text Box 15">
          <a:extLst>
            <a:ext uri="{FF2B5EF4-FFF2-40B4-BE49-F238E27FC236}">
              <a16:creationId xmlns:a16="http://schemas.microsoft.com/office/drawing/2014/main" id="{64BBCFBF-4260-49C8-9146-C1CA48FDC06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0" name="Text Box 15">
          <a:extLst>
            <a:ext uri="{FF2B5EF4-FFF2-40B4-BE49-F238E27FC236}">
              <a16:creationId xmlns:a16="http://schemas.microsoft.com/office/drawing/2014/main" id="{30D1FCEB-2C57-47A1-A9D9-7F97E9260C8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1" name="Text Box 15">
          <a:extLst>
            <a:ext uri="{FF2B5EF4-FFF2-40B4-BE49-F238E27FC236}">
              <a16:creationId xmlns:a16="http://schemas.microsoft.com/office/drawing/2014/main" id="{C2733BC3-4120-4936-95B3-9F7C4F451B4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2" name="Text Box 15">
          <a:extLst>
            <a:ext uri="{FF2B5EF4-FFF2-40B4-BE49-F238E27FC236}">
              <a16:creationId xmlns:a16="http://schemas.microsoft.com/office/drawing/2014/main" id="{7700A47A-FCD5-4346-80E2-807E79FBE4E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3" name="Text Box 15">
          <a:extLst>
            <a:ext uri="{FF2B5EF4-FFF2-40B4-BE49-F238E27FC236}">
              <a16:creationId xmlns:a16="http://schemas.microsoft.com/office/drawing/2014/main" id="{11769697-5EF6-470B-84C2-CAE8D9758C1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4" name="Text Box 15">
          <a:extLst>
            <a:ext uri="{FF2B5EF4-FFF2-40B4-BE49-F238E27FC236}">
              <a16:creationId xmlns:a16="http://schemas.microsoft.com/office/drawing/2014/main" id="{E9BD8169-3604-440F-AA2A-5257E57457A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5" name="Text Box 15">
          <a:extLst>
            <a:ext uri="{FF2B5EF4-FFF2-40B4-BE49-F238E27FC236}">
              <a16:creationId xmlns:a16="http://schemas.microsoft.com/office/drawing/2014/main" id="{68F16086-D96A-476A-AED0-B57A3E052A6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6" name="Text Box 15">
          <a:extLst>
            <a:ext uri="{FF2B5EF4-FFF2-40B4-BE49-F238E27FC236}">
              <a16:creationId xmlns:a16="http://schemas.microsoft.com/office/drawing/2014/main" id="{2D8A5B77-5A7E-4436-B160-B6509C84CE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7" name="Text Box 15">
          <a:extLst>
            <a:ext uri="{FF2B5EF4-FFF2-40B4-BE49-F238E27FC236}">
              <a16:creationId xmlns:a16="http://schemas.microsoft.com/office/drawing/2014/main" id="{2403E6A3-13FF-4980-818B-03850F4A7B3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8" name="Text Box 15">
          <a:extLst>
            <a:ext uri="{FF2B5EF4-FFF2-40B4-BE49-F238E27FC236}">
              <a16:creationId xmlns:a16="http://schemas.microsoft.com/office/drawing/2014/main" id="{A7A44986-A395-41DA-9848-771AB73966F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09" name="Text Box 15">
          <a:extLst>
            <a:ext uri="{FF2B5EF4-FFF2-40B4-BE49-F238E27FC236}">
              <a16:creationId xmlns:a16="http://schemas.microsoft.com/office/drawing/2014/main" id="{7E1CF659-FCCE-4FAA-BBEC-5D1AF5F900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0" name="Text Box 15">
          <a:extLst>
            <a:ext uri="{FF2B5EF4-FFF2-40B4-BE49-F238E27FC236}">
              <a16:creationId xmlns:a16="http://schemas.microsoft.com/office/drawing/2014/main" id="{2EFB50EC-C252-415A-9A2C-291E11A8D81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1" name="Text Box 15">
          <a:extLst>
            <a:ext uri="{FF2B5EF4-FFF2-40B4-BE49-F238E27FC236}">
              <a16:creationId xmlns:a16="http://schemas.microsoft.com/office/drawing/2014/main" id="{1F897697-3331-4F74-B1FD-B8E3A11B925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2" name="Text Box 15">
          <a:extLst>
            <a:ext uri="{FF2B5EF4-FFF2-40B4-BE49-F238E27FC236}">
              <a16:creationId xmlns:a16="http://schemas.microsoft.com/office/drawing/2014/main" id="{6D3CA386-F9D3-44DC-9AD7-18C4E881948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3" name="Text Box 15">
          <a:extLst>
            <a:ext uri="{FF2B5EF4-FFF2-40B4-BE49-F238E27FC236}">
              <a16:creationId xmlns:a16="http://schemas.microsoft.com/office/drawing/2014/main" id="{68470E01-916D-4874-BB82-9E9CFD7E12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4" name="Text Box 15">
          <a:extLst>
            <a:ext uri="{FF2B5EF4-FFF2-40B4-BE49-F238E27FC236}">
              <a16:creationId xmlns:a16="http://schemas.microsoft.com/office/drawing/2014/main" id="{91E9D2A6-191F-4ACE-8CEC-F20F4839896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5" name="Text Box 15">
          <a:extLst>
            <a:ext uri="{FF2B5EF4-FFF2-40B4-BE49-F238E27FC236}">
              <a16:creationId xmlns:a16="http://schemas.microsoft.com/office/drawing/2014/main" id="{1475C8A0-3B9F-4D40-8B3B-9AF4BC370AD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6" name="Text Box 15">
          <a:extLst>
            <a:ext uri="{FF2B5EF4-FFF2-40B4-BE49-F238E27FC236}">
              <a16:creationId xmlns:a16="http://schemas.microsoft.com/office/drawing/2014/main" id="{CBA91804-4968-4982-8726-AF8411655CF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7" name="Text Box 15">
          <a:extLst>
            <a:ext uri="{FF2B5EF4-FFF2-40B4-BE49-F238E27FC236}">
              <a16:creationId xmlns:a16="http://schemas.microsoft.com/office/drawing/2014/main" id="{0E33DE09-87D3-4815-AFF5-A995168AD66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8" name="Text Box 15">
          <a:extLst>
            <a:ext uri="{FF2B5EF4-FFF2-40B4-BE49-F238E27FC236}">
              <a16:creationId xmlns:a16="http://schemas.microsoft.com/office/drawing/2014/main" id="{9E08C3DF-7294-4C9A-AC28-933C7323EC0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19" name="Text Box 15">
          <a:extLst>
            <a:ext uri="{FF2B5EF4-FFF2-40B4-BE49-F238E27FC236}">
              <a16:creationId xmlns:a16="http://schemas.microsoft.com/office/drawing/2014/main" id="{F1F2AB81-421C-4998-960D-85A2883CF32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0" name="Text Box 15">
          <a:extLst>
            <a:ext uri="{FF2B5EF4-FFF2-40B4-BE49-F238E27FC236}">
              <a16:creationId xmlns:a16="http://schemas.microsoft.com/office/drawing/2014/main" id="{1EEB5BC0-EC24-4F64-9067-1014B26D5B3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1" name="Text Box 15">
          <a:extLst>
            <a:ext uri="{FF2B5EF4-FFF2-40B4-BE49-F238E27FC236}">
              <a16:creationId xmlns:a16="http://schemas.microsoft.com/office/drawing/2014/main" id="{BF8142D8-CF69-4029-B3AE-CACD4C7D3C3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2" name="Text Box 15">
          <a:extLst>
            <a:ext uri="{FF2B5EF4-FFF2-40B4-BE49-F238E27FC236}">
              <a16:creationId xmlns:a16="http://schemas.microsoft.com/office/drawing/2014/main" id="{CC347AD3-359F-40D2-B847-E9DBB7E0BB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3" name="Text Box 15">
          <a:extLst>
            <a:ext uri="{FF2B5EF4-FFF2-40B4-BE49-F238E27FC236}">
              <a16:creationId xmlns:a16="http://schemas.microsoft.com/office/drawing/2014/main" id="{F0A31125-A520-4829-A82F-23BAE3EA2C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4" name="Text Box 15">
          <a:extLst>
            <a:ext uri="{FF2B5EF4-FFF2-40B4-BE49-F238E27FC236}">
              <a16:creationId xmlns:a16="http://schemas.microsoft.com/office/drawing/2014/main" id="{B048F785-94BB-49C0-9495-B14EEB57F6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5" name="Text Box 15">
          <a:extLst>
            <a:ext uri="{FF2B5EF4-FFF2-40B4-BE49-F238E27FC236}">
              <a16:creationId xmlns:a16="http://schemas.microsoft.com/office/drawing/2014/main" id="{8DF9FEBE-0792-4078-B3F5-DF0010A46EE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6" name="Text Box 15">
          <a:extLst>
            <a:ext uri="{FF2B5EF4-FFF2-40B4-BE49-F238E27FC236}">
              <a16:creationId xmlns:a16="http://schemas.microsoft.com/office/drawing/2014/main" id="{6F46A3DC-A5F4-45CF-8BEB-518D545113B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7" name="Text Box 15">
          <a:extLst>
            <a:ext uri="{FF2B5EF4-FFF2-40B4-BE49-F238E27FC236}">
              <a16:creationId xmlns:a16="http://schemas.microsoft.com/office/drawing/2014/main" id="{ACC001EA-664A-4D9F-8924-DF227966744C}"/>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8" name="Text Box 15">
          <a:extLst>
            <a:ext uri="{FF2B5EF4-FFF2-40B4-BE49-F238E27FC236}">
              <a16:creationId xmlns:a16="http://schemas.microsoft.com/office/drawing/2014/main" id="{CDF37E6D-3A88-4CCF-AB9B-9E5FF8B6FEF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29" name="Text Box 15">
          <a:extLst>
            <a:ext uri="{FF2B5EF4-FFF2-40B4-BE49-F238E27FC236}">
              <a16:creationId xmlns:a16="http://schemas.microsoft.com/office/drawing/2014/main" id="{EBDF6B3A-E4DA-486C-B52E-5E5164B6FBC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0" name="Text Box 15">
          <a:extLst>
            <a:ext uri="{FF2B5EF4-FFF2-40B4-BE49-F238E27FC236}">
              <a16:creationId xmlns:a16="http://schemas.microsoft.com/office/drawing/2014/main" id="{54921AFD-6E64-4974-9D91-BF938B8FB09D}"/>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1" name="Text Box 15">
          <a:extLst>
            <a:ext uri="{FF2B5EF4-FFF2-40B4-BE49-F238E27FC236}">
              <a16:creationId xmlns:a16="http://schemas.microsoft.com/office/drawing/2014/main" id="{DE9A8FBE-B884-42AE-9B64-A4DCC55498D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2" name="Text Box 15">
          <a:extLst>
            <a:ext uri="{FF2B5EF4-FFF2-40B4-BE49-F238E27FC236}">
              <a16:creationId xmlns:a16="http://schemas.microsoft.com/office/drawing/2014/main" id="{2214BD36-5170-40C1-BF87-1782E98939B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3" name="Text Box 15">
          <a:extLst>
            <a:ext uri="{FF2B5EF4-FFF2-40B4-BE49-F238E27FC236}">
              <a16:creationId xmlns:a16="http://schemas.microsoft.com/office/drawing/2014/main" id="{A2A3AD60-1D81-412E-8B08-F9B313493ED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4" name="Text Box 15">
          <a:extLst>
            <a:ext uri="{FF2B5EF4-FFF2-40B4-BE49-F238E27FC236}">
              <a16:creationId xmlns:a16="http://schemas.microsoft.com/office/drawing/2014/main" id="{7178BD56-9A8F-4655-83E1-638C7A071CB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5" name="Text Box 15">
          <a:extLst>
            <a:ext uri="{FF2B5EF4-FFF2-40B4-BE49-F238E27FC236}">
              <a16:creationId xmlns:a16="http://schemas.microsoft.com/office/drawing/2014/main" id="{D2B92741-C8A8-448F-BF66-AF3992FEDD2A}"/>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6" name="Text Box 15">
          <a:extLst>
            <a:ext uri="{FF2B5EF4-FFF2-40B4-BE49-F238E27FC236}">
              <a16:creationId xmlns:a16="http://schemas.microsoft.com/office/drawing/2014/main" id="{4B46A866-816D-4A59-A471-4D37DC8B3A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7" name="Text Box 15">
          <a:extLst>
            <a:ext uri="{FF2B5EF4-FFF2-40B4-BE49-F238E27FC236}">
              <a16:creationId xmlns:a16="http://schemas.microsoft.com/office/drawing/2014/main" id="{16EFC90B-58B2-4D79-B0AB-A6F70C82E34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8" name="Text Box 15">
          <a:extLst>
            <a:ext uri="{FF2B5EF4-FFF2-40B4-BE49-F238E27FC236}">
              <a16:creationId xmlns:a16="http://schemas.microsoft.com/office/drawing/2014/main" id="{B23EA147-E7FD-48B5-8B57-F8AB5E1B17A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39" name="Text Box 15">
          <a:extLst>
            <a:ext uri="{FF2B5EF4-FFF2-40B4-BE49-F238E27FC236}">
              <a16:creationId xmlns:a16="http://schemas.microsoft.com/office/drawing/2014/main" id="{645C6D99-E1F5-4BEE-A3A6-AF745E8019A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0" name="Text Box 15">
          <a:extLst>
            <a:ext uri="{FF2B5EF4-FFF2-40B4-BE49-F238E27FC236}">
              <a16:creationId xmlns:a16="http://schemas.microsoft.com/office/drawing/2014/main" id="{0799DFE0-76DB-4F65-AAC4-15E01E17A60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1" name="Text Box 15">
          <a:extLst>
            <a:ext uri="{FF2B5EF4-FFF2-40B4-BE49-F238E27FC236}">
              <a16:creationId xmlns:a16="http://schemas.microsoft.com/office/drawing/2014/main" id="{58F1E652-7297-403E-BEB0-E35874EA4FA8}"/>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2" name="Text Box 15">
          <a:extLst>
            <a:ext uri="{FF2B5EF4-FFF2-40B4-BE49-F238E27FC236}">
              <a16:creationId xmlns:a16="http://schemas.microsoft.com/office/drawing/2014/main" id="{FD032BF4-0444-43C9-992C-928EDBE4A8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3" name="Text Box 15">
          <a:extLst>
            <a:ext uri="{FF2B5EF4-FFF2-40B4-BE49-F238E27FC236}">
              <a16:creationId xmlns:a16="http://schemas.microsoft.com/office/drawing/2014/main" id="{BF8FF216-8AA3-4DA5-8120-904058FF7B2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4" name="Text Box 15">
          <a:extLst>
            <a:ext uri="{FF2B5EF4-FFF2-40B4-BE49-F238E27FC236}">
              <a16:creationId xmlns:a16="http://schemas.microsoft.com/office/drawing/2014/main" id="{ECCA2BB7-70AF-4CF4-9276-D0531E6685C1}"/>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5" name="Text Box 15">
          <a:extLst>
            <a:ext uri="{FF2B5EF4-FFF2-40B4-BE49-F238E27FC236}">
              <a16:creationId xmlns:a16="http://schemas.microsoft.com/office/drawing/2014/main" id="{5585B11B-E37C-44FB-92ED-E8DFF83D4846}"/>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6" name="Text Box 15">
          <a:extLst>
            <a:ext uri="{FF2B5EF4-FFF2-40B4-BE49-F238E27FC236}">
              <a16:creationId xmlns:a16="http://schemas.microsoft.com/office/drawing/2014/main" id="{B9FF6B86-79AF-47ED-BF6A-54C5DC17E7F2}"/>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7" name="Text Box 15">
          <a:extLst>
            <a:ext uri="{FF2B5EF4-FFF2-40B4-BE49-F238E27FC236}">
              <a16:creationId xmlns:a16="http://schemas.microsoft.com/office/drawing/2014/main" id="{D9177D5C-9359-4C86-BB71-4BA628BC63D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8" name="Text Box 15">
          <a:extLst>
            <a:ext uri="{FF2B5EF4-FFF2-40B4-BE49-F238E27FC236}">
              <a16:creationId xmlns:a16="http://schemas.microsoft.com/office/drawing/2014/main" id="{E12306E7-3B00-44EF-90E2-80A9913F729F}"/>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49" name="Text Box 15">
          <a:extLst>
            <a:ext uri="{FF2B5EF4-FFF2-40B4-BE49-F238E27FC236}">
              <a16:creationId xmlns:a16="http://schemas.microsoft.com/office/drawing/2014/main" id="{5822CBA8-FB3C-469D-9FF5-A4D2D717426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0" name="Text Box 15">
          <a:extLst>
            <a:ext uri="{FF2B5EF4-FFF2-40B4-BE49-F238E27FC236}">
              <a16:creationId xmlns:a16="http://schemas.microsoft.com/office/drawing/2014/main" id="{2E5BACEF-49A2-4921-9DAC-EEAD3BCF35E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1" name="Text Box 15">
          <a:extLst>
            <a:ext uri="{FF2B5EF4-FFF2-40B4-BE49-F238E27FC236}">
              <a16:creationId xmlns:a16="http://schemas.microsoft.com/office/drawing/2014/main" id="{14E60BB1-7CD8-4BFA-A963-33B57258227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2" name="Text Box 15">
          <a:extLst>
            <a:ext uri="{FF2B5EF4-FFF2-40B4-BE49-F238E27FC236}">
              <a16:creationId xmlns:a16="http://schemas.microsoft.com/office/drawing/2014/main" id="{19E34E6C-96EF-43D8-958F-BDCC4F8CFFB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3" name="Text Box 15">
          <a:extLst>
            <a:ext uri="{FF2B5EF4-FFF2-40B4-BE49-F238E27FC236}">
              <a16:creationId xmlns:a16="http://schemas.microsoft.com/office/drawing/2014/main" id="{D5CF68C7-82DF-4502-82D3-3F06BA20664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4" name="Text Box 15">
          <a:extLst>
            <a:ext uri="{FF2B5EF4-FFF2-40B4-BE49-F238E27FC236}">
              <a16:creationId xmlns:a16="http://schemas.microsoft.com/office/drawing/2014/main" id="{15539B4D-0CC4-4681-97B7-BA8A3A0370A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5" name="Text Box 15">
          <a:extLst>
            <a:ext uri="{FF2B5EF4-FFF2-40B4-BE49-F238E27FC236}">
              <a16:creationId xmlns:a16="http://schemas.microsoft.com/office/drawing/2014/main" id="{978595C7-26C4-4B99-9D23-F07138556D39}"/>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6" name="Text Box 15">
          <a:extLst>
            <a:ext uri="{FF2B5EF4-FFF2-40B4-BE49-F238E27FC236}">
              <a16:creationId xmlns:a16="http://schemas.microsoft.com/office/drawing/2014/main" id="{1CC5EBA5-E798-4321-9AC8-7FBEBD88AF44}"/>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7" name="Text Box 15">
          <a:extLst>
            <a:ext uri="{FF2B5EF4-FFF2-40B4-BE49-F238E27FC236}">
              <a16:creationId xmlns:a16="http://schemas.microsoft.com/office/drawing/2014/main" id="{62269880-C75C-4E05-8C43-427BD7E35D73}"/>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8" name="Text Box 15">
          <a:extLst>
            <a:ext uri="{FF2B5EF4-FFF2-40B4-BE49-F238E27FC236}">
              <a16:creationId xmlns:a16="http://schemas.microsoft.com/office/drawing/2014/main" id="{BF04E7E8-3201-4C0B-A192-358F45FA015B}"/>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59" name="Text Box 15">
          <a:extLst>
            <a:ext uri="{FF2B5EF4-FFF2-40B4-BE49-F238E27FC236}">
              <a16:creationId xmlns:a16="http://schemas.microsoft.com/office/drawing/2014/main" id="{7131E7F9-FE33-4069-A934-C661582ECDC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0" name="Text Box 15">
          <a:extLst>
            <a:ext uri="{FF2B5EF4-FFF2-40B4-BE49-F238E27FC236}">
              <a16:creationId xmlns:a16="http://schemas.microsoft.com/office/drawing/2014/main" id="{D150579F-F400-460D-ACD8-B0C602024CCE}"/>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1" name="Text Box 15">
          <a:extLst>
            <a:ext uri="{FF2B5EF4-FFF2-40B4-BE49-F238E27FC236}">
              <a16:creationId xmlns:a16="http://schemas.microsoft.com/office/drawing/2014/main" id="{A9ADEF7B-2E47-4BCF-8B4C-D638FA15C237}"/>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2" name="Text Box 15">
          <a:extLst>
            <a:ext uri="{FF2B5EF4-FFF2-40B4-BE49-F238E27FC236}">
              <a16:creationId xmlns:a16="http://schemas.microsoft.com/office/drawing/2014/main" id="{A5FD03B3-EBFA-412E-A2E9-D353449332C0}"/>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3" name="Text Box 15">
          <a:extLst>
            <a:ext uri="{FF2B5EF4-FFF2-40B4-BE49-F238E27FC236}">
              <a16:creationId xmlns:a16="http://schemas.microsoft.com/office/drawing/2014/main" id="{17C7A022-25EC-47F2-AA70-957710E232E5}"/>
            </a:ext>
          </a:extLst>
        </xdr:cNvPr>
        <xdr:cNvSpPr txBox="1">
          <a:spLocks noChangeArrowheads="1"/>
        </xdr:cNvSpPr>
      </xdr:nvSpPr>
      <xdr:spPr bwMode="auto">
        <a:xfrm>
          <a:off x="6655254" y="78921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5" name="Text Box 15">
          <a:extLst>
            <a:ext uri="{FF2B5EF4-FFF2-40B4-BE49-F238E27FC236}">
              <a16:creationId xmlns:a16="http://schemas.microsoft.com/office/drawing/2014/main" id="{C4ECBE14-3252-4FE0-91AD-DC7D36852229}"/>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6" name="Text Box 15">
          <a:extLst>
            <a:ext uri="{FF2B5EF4-FFF2-40B4-BE49-F238E27FC236}">
              <a16:creationId xmlns:a16="http://schemas.microsoft.com/office/drawing/2014/main" id="{30FAA4B3-B0BB-41A0-9971-4D91EDA44B3E}"/>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7" name="Text Box 15">
          <a:extLst>
            <a:ext uri="{FF2B5EF4-FFF2-40B4-BE49-F238E27FC236}">
              <a16:creationId xmlns:a16="http://schemas.microsoft.com/office/drawing/2014/main" id="{DD9EDE6F-25CC-40CC-9849-1816B37A3F6D}"/>
            </a:ext>
          </a:extLst>
        </xdr:cNvPr>
        <xdr:cNvSpPr txBox="1">
          <a:spLocks noChangeArrowheads="1"/>
        </xdr:cNvSpPr>
      </xdr:nvSpPr>
      <xdr:spPr bwMode="auto">
        <a:xfrm>
          <a:off x="6655254" y="5031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8" name="Text Box 15">
          <a:extLst>
            <a:ext uri="{FF2B5EF4-FFF2-40B4-BE49-F238E27FC236}">
              <a16:creationId xmlns:a16="http://schemas.microsoft.com/office/drawing/2014/main" id="{4A86288D-7745-45D1-99B0-B347994F82CB}"/>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69" name="Text Box 15">
          <a:extLst>
            <a:ext uri="{FF2B5EF4-FFF2-40B4-BE49-F238E27FC236}">
              <a16:creationId xmlns:a16="http://schemas.microsoft.com/office/drawing/2014/main" id="{1D36214F-E25A-4DB0-9B35-7CD4081E5FED}"/>
            </a:ext>
          </a:extLst>
        </xdr:cNvPr>
        <xdr:cNvSpPr txBox="1">
          <a:spLocks noChangeArrowheads="1"/>
        </xdr:cNvSpPr>
      </xdr:nvSpPr>
      <xdr:spPr bwMode="auto">
        <a:xfrm>
          <a:off x="6655254" y="5221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0" name="Text Box 15">
          <a:extLst>
            <a:ext uri="{FF2B5EF4-FFF2-40B4-BE49-F238E27FC236}">
              <a16:creationId xmlns:a16="http://schemas.microsoft.com/office/drawing/2014/main" id="{8BA7B960-170D-4799-8F8B-AA5CF3831028}"/>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1" name="Text Box 15">
          <a:extLst>
            <a:ext uri="{FF2B5EF4-FFF2-40B4-BE49-F238E27FC236}">
              <a16:creationId xmlns:a16="http://schemas.microsoft.com/office/drawing/2014/main" id="{D2473497-3D6E-462D-9FF8-7045A9C24690}"/>
            </a:ext>
          </a:extLst>
        </xdr:cNvPr>
        <xdr:cNvSpPr txBox="1">
          <a:spLocks noChangeArrowheads="1"/>
        </xdr:cNvSpPr>
      </xdr:nvSpPr>
      <xdr:spPr bwMode="auto">
        <a:xfrm>
          <a:off x="6655254" y="54124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2" name="Text Box 15">
          <a:extLst>
            <a:ext uri="{FF2B5EF4-FFF2-40B4-BE49-F238E27FC236}">
              <a16:creationId xmlns:a16="http://schemas.microsoft.com/office/drawing/2014/main" id="{EF40D65A-B4E6-4C75-A5B1-B477DD55C1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3" name="Text Box 15">
          <a:extLst>
            <a:ext uri="{FF2B5EF4-FFF2-40B4-BE49-F238E27FC236}">
              <a16:creationId xmlns:a16="http://schemas.microsoft.com/office/drawing/2014/main" id="{32CC90D1-1C06-4063-AFC1-34734D88507F}"/>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4" name="Text Box 15">
          <a:extLst>
            <a:ext uri="{FF2B5EF4-FFF2-40B4-BE49-F238E27FC236}">
              <a16:creationId xmlns:a16="http://schemas.microsoft.com/office/drawing/2014/main" id="{95FC5DD0-5B92-40CC-93C9-2CD1B599EE87}"/>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5" name="Text Box 15">
          <a:extLst>
            <a:ext uri="{FF2B5EF4-FFF2-40B4-BE49-F238E27FC236}">
              <a16:creationId xmlns:a16="http://schemas.microsoft.com/office/drawing/2014/main" id="{E9EAB800-9248-4783-989F-6B9F4B6FF76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6" name="Text Box 15">
          <a:extLst>
            <a:ext uri="{FF2B5EF4-FFF2-40B4-BE49-F238E27FC236}">
              <a16:creationId xmlns:a16="http://schemas.microsoft.com/office/drawing/2014/main" id="{D4238DE7-35E5-4807-97C5-13995576DC9E}"/>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7" name="Text Box 15">
          <a:extLst>
            <a:ext uri="{FF2B5EF4-FFF2-40B4-BE49-F238E27FC236}">
              <a16:creationId xmlns:a16="http://schemas.microsoft.com/office/drawing/2014/main" id="{31785EB6-E867-438B-9ED9-72A41022ECC5}"/>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78" name="Text Box 15">
          <a:extLst>
            <a:ext uri="{FF2B5EF4-FFF2-40B4-BE49-F238E27FC236}">
              <a16:creationId xmlns:a16="http://schemas.microsoft.com/office/drawing/2014/main" id="{F520EFF3-6732-4F06-B383-2387CF492352}"/>
            </a:ext>
          </a:extLst>
        </xdr:cNvPr>
        <xdr:cNvSpPr txBox="1">
          <a:spLocks noChangeArrowheads="1"/>
        </xdr:cNvSpPr>
      </xdr:nvSpPr>
      <xdr:spPr bwMode="auto">
        <a:xfrm>
          <a:off x="6655254" y="541564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10</xdr:row>
      <xdr:rowOff>0</xdr:rowOff>
    </xdr:from>
    <xdr:ext cx="95250" cy="171450"/>
    <xdr:sp macro="" textlink="">
      <xdr:nvSpPr>
        <xdr:cNvPr id="1179" name="Text Box 16">
          <a:extLst>
            <a:ext uri="{FF2B5EF4-FFF2-40B4-BE49-F238E27FC236}">
              <a16:creationId xmlns:a16="http://schemas.microsoft.com/office/drawing/2014/main" id="{EF0DFD27-4584-4B48-ABB5-34E5BD5CF377}"/>
            </a:ext>
          </a:extLst>
        </xdr:cNvPr>
        <xdr:cNvSpPr txBox="1">
          <a:spLocks noChangeArrowheads="1"/>
        </xdr:cNvSpPr>
      </xdr:nvSpPr>
      <xdr:spPr bwMode="auto">
        <a:xfrm>
          <a:off x="6655254" y="39551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4" name="Text Box 16">
          <a:extLst>
            <a:ext uri="{FF2B5EF4-FFF2-40B4-BE49-F238E27FC236}">
              <a16:creationId xmlns:a16="http://schemas.microsoft.com/office/drawing/2014/main" id="{9FA899A6-F63B-41AE-9416-7C6E4AFAC352}"/>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5" name="Text Box 17">
          <a:extLst>
            <a:ext uri="{FF2B5EF4-FFF2-40B4-BE49-F238E27FC236}">
              <a16:creationId xmlns:a16="http://schemas.microsoft.com/office/drawing/2014/main" id="{8CC6A846-1350-4112-A777-0F72321BF29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6" name="Text Box 18">
          <a:extLst>
            <a:ext uri="{FF2B5EF4-FFF2-40B4-BE49-F238E27FC236}">
              <a16:creationId xmlns:a16="http://schemas.microsoft.com/office/drawing/2014/main" id="{3EB8EFF2-39AF-40F9-BB94-8152C605CC41}"/>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187" name="Text Box 19">
          <a:extLst>
            <a:ext uri="{FF2B5EF4-FFF2-40B4-BE49-F238E27FC236}">
              <a16:creationId xmlns:a16="http://schemas.microsoft.com/office/drawing/2014/main" id="{8958E14D-51EA-4C0E-BA9E-84B47A541567}"/>
            </a:ext>
          </a:extLst>
        </xdr:cNvPr>
        <xdr:cNvSpPr txBox="1">
          <a:spLocks noChangeArrowheads="1"/>
        </xdr:cNvSpPr>
      </xdr:nvSpPr>
      <xdr:spPr bwMode="auto">
        <a:xfrm>
          <a:off x="6655254" y="4308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8" name="Text Box 15">
          <a:extLst>
            <a:ext uri="{FF2B5EF4-FFF2-40B4-BE49-F238E27FC236}">
              <a16:creationId xmlns:a16="http://schemas.microsoft.com/office/drawing/2014/main" id="{B5097039-8BBF-4775-B84B-3B006A724615}"/>
            </a:ext>
          </a:extLst>
        </xdr:cNvPr>
        <xdr:cNvSpPr txBox="1">
          <a:spLocks noChangeArrowheads="1"/>
        </xdr:cNvSpPr>
      </xdr:nvSpPr>
      <xdr:spPr bwMode="auto">
        <a:xfrm>
          <a:off x="6655254" y="4813754"/>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189" name="Text Box 15">
          <a:extLst>
            <a:ext uri="{FF2B5EF4-FFF2-40B4-BE49-F238E27FC236}">
              <a16:creationId xmlns:a16="http://schemas.microsoft.com/office/drawing/2014/main" id="{7D2D6551-8F95-43A4-998B-760264B83A46}"/>
            </a:ext>
          </a:extLst>
        </xdr:cNvPr>
        <xdr:cNvSpPr txBox="1">
          <a:spLocks noChangeArrowheads="1"/>
        </xdr:cNvSpPr>
      </xdr:nvSpPr>
      <xdr:spPr bwMode="auto">
        <a:xfrm>
          <a:off x="6655254" y="56029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1" name="Text Box 16">
          <a:extLst>
            <a:ext uri="{FF2B5EF4-FFF2-40B4-BE49-F238E27FC236}">
              <a16:creationId xmlns:a16="http://schemas.microsoft.com/office/drawing/2014/main" id="{F5E015B6-2685-4659-BBC7-CD11DADD7CB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2" name="Text Box 17">
          <a:extLst>
            <a:ext uri="{FF2B5EF4-FFF2-40B4-BE49-F238E27FC236}">
              <a16:creationId xmlns:a16="http://schemas.microsoft.com/office/drawing/2014/main" id="{BA07460D-6677-4500-81AE-49833B66D96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3" name="Text Box 18">
          <a:extLst>
            <a:ext uri="{FF2B5EF4-FFF2-40B4-BE49-F238E27FC236}">
              <a16:creationId xmlns:a16="http://schemas.microsoft.com/office/drawing/2014/main" id="{8701CAA4-9777-459F-A885-808F70E83C2D}"/>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4" name="Text Box 19">
          <a:extLst>
            <a:ext uri="{FF2B5EF4-FFF2-40B4-BE49-F238E27FC236}">
              <a16:creationId xmlns:a16="http://schemas.microsoft.com/office/drawing/2014/main" id="{B5F8E599-4DD0-447C-888F-29E8A2A813C1}"/>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35713"/>
    <xdr:sp macro="" textlink="">
      <xdr:nvSpPr>
        <xdr:cNvPr id="1195" name="Text Box 15">
          <a:extLst>
            <a:ext uri="{FF2B5EF4-FFF2-40B4-BE49-F238E27FC236}">
              <a16:creationId xmlns:a16="http://schemas.microsoft.com/office/drawing/2014/main" id="{F210B150-3403-40FD-92D9-0F6559C580E3}"/>
            </a:ext>
          </a:extLst>
        </xdr:cNvPr>
        <xdr:cNvSpPr txBox="1">
          <a:spLocks noChangeArrowheads="1"/>
        </xdr:cNvSpPr>
      </xdr:nvSpPr>
      <xdr:spPr bwMode="auto">
        <a:xfrm>
          <a:off x="3079750" y="4479925"/>
          <a:ext cx="95250" cy="4357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6" name="Text Box 16">
          <a:extLst>
            <a:ext uri="{FF2B5EF4-FFF2-40B4-BE49-F238E27FC236}">
              <a16:creationId xmlns:a16="http://schemas.microsoft.com/office/drawing/2014/main" id="{810632F6-DE25-4FB3-9B92-0B873C71C50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7" name="Text Box 17">
          <a:extLst>
            <a:ext uri="{FF2B5EF4-FFF2-40B4-BE49-F238E27FC236}">
              <a16:creationId xmlns:a16="http://schemas.microsoft.com/office/drawing/2014/main" id="{2B51B03E-5B1C-40CB-BDF9-2B73EB40AA11}"/>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8" name="Text Box 18">
          <a:extLst>
            <a:ext uri="{FF2B5EF4-FFF2-40B4-BE49-F238E27FC236}">
              <a16:creationId xmlns:a16="http://schemas.microsoft.com/office/drawing/2014/main" id="{F51F4477-0644-4457-83BA-8B54F1A06483}"/>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199" name="Text Box 19">
          <a:extLst>
            <a:ext uri="{FF2B5EF4-FFF2-40B4-BE49-F238E27FC236}">
              <a16:creationId xmlns:a16="http://schemas.microsoft.com/office/drawing/2014/main" id="{576CE2D9-A4BB-429F-918D-FA013111D6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1034143</xdr:colOff>
      <xdr:row>87</xdr:row>
      <xdr:rowOff>0</xdr:rowOff>
    </xdr:from>
    <xdr:ext cx="95250" cy="213632"/>
    <xdr:sp macro="" textlink="">
      <xdr:nvSpPr>
        <xdr:cNvPr id="1200" name="Text Box 15">
          <a:extLst>
            <a:ext uri="{FF2B5EF4-FFF2-40B4-BE49-F238E27FC236}">
              <a16:creationId xmlns:a16="http://schemas.microsoft.com/office/drawing/2014/main" id="{DC07CB1F-8C75-4E67-840E-C03B87F635F7}"/>
            </a:ext>
          </a:extLst>
        </xdr:cNvPr>
        <xdr:cNvSpPr txBox="1">
          <a:spLocks noChangeArrowheads="1"/>
        </xdr:cNvSpPr>
      </xdr:nvSpPr>
      <xdr:spPr bwMode="auto">
        <a:xfrm>
          <a:off x="3999593" y="480468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1" name="Text Box 16">
          <a:extLst>
            <a:ext uri="{FF2B5EF4-FFF2-40B4-BE49-F238E27FC236}">
              <a16:creationId xmlns:a16="http://schemas.microsoft.com/office/drawing/2014/main" id="{49AD467E-FFDB-46C6-AAEA-C69629B62624}"/>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2" name="Text Box 17">
          <a:extLst>
            <a:ext uri="{FF2B5EF4-FFF2-40B4-BE49-F238E27FC236}">
              <a16:creationId xmlns:a16="http://schemas.microsoft.com/office/drawing/2014/main" id="{5580BFD5-EF7B-4D57-8C09-E96545D3BB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3" name="Text Box 18">
          <a:extLst>
            <a:ext uri="{FF2B5EF4-FFF2-40B4-BE49-F238E27FC236}">
              <a16:creationId xmlns:a16="http://schemas.microsoft.com/office/drawing/2014/main" id="{FF57D588-3408-441A-939E-CFAD6B57EC4E}"/>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04" name="Text Box 19">
          <a:extLst>
            <a:ext uri="{FF2B5EF4-FFF2-40B4-BE49-F238E27FC236}">
              <a16:creationId xmlns:a16="http://schemas.microsoft.com/office/drawing/2014/main" id="{CDDDD99A-D610-4238-98E0-2481A56859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5" name="Text Box 16">
          <a:extLst>
            <a:ext uri="{FF2B5EF4-FFF2-40B4-BE49-F238E27FC236}">
              <a16:creationId xmlns:a16="http://schemas.microsoft.com/office/drawing/2014/main" id="{DA404171-279E-41AA-8B69-45953FD50D9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6" name="Text Box 17">
          <a:extLst>
            <a:ext uri="{FF2B5EF4-FFF2-40B4-BE49-F238E27FC236}">
              <a16:creationId xmlns:a16="http://schemas.microsoft.com/office/drawing/2014/main" id="{BD8EA4B0-19B9-4067-9769-CA842CAD458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7" name="Text Box 18">
          <a:extLst>
            <a:ext uri="{FF2B5EF4-FFF2-40B4-BE49-F238E27FC236}">
              <a16:creationId xmlns:a16="http://schemas.microsoft.com/office/drawing/2014/main" id="{3880985D-91B4-4869-9BEF-AACF0370E5C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08" name="Text Box 19">
          <a:extLst>
            <a:ext uri="{FF2B5EF4-FFF2-40B4-BE49-F238E27FC236}">
              <a16:creationId xmlns:a16="http://schemas.microsoft.com/office/drawing/2014/main" id="{B8E10A15-9196-43D7-BC4D-94D413D0D320}"/>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09" name="Text Box 15">
          <a:extLst>
            <a:ext uri="{FF2B5EF4-FFF2-40B4-BE49-F238E27FC236}">
              <a16:creationId xmlns:a16="http://schemas.microsoft.com/office/drawing/2014/main" id="{126AD24F-DFE8-483E-B704-911259753522}"/>
            </a:ext>
          </a:extLst>
        </xdr:cNvPr>
        <xdr:cNvSpPr txBox="1">
          <a:spLocks noChangeArrowheads="1"/>
        </xdr:cNvSpPr>
      </xdr:nvSpPr>
      <xdr:spPr bwMode="auto">
        <a:xfrm>
          <a:off x="7585075"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0" name="Text Box 16">
          <a:extLst>
            <a:ext uri="{FF2B5EF4-FFF2-40B4-BE49-F238E27FC236}">
              <a16:creationId xmlns:a16="http://schemas.microsoft.com/office/drawing/2014/main" id="{E6B18F7C-932C-42D3-A980-FF323729BAB5}"/>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1" name="Text Box 17">
          <a:extLst>
            <a:ext uri="{FF2B5EF4-FFF2-40B4-BE49-F238E27FC236}">
              <a16:creationId xmlns:a16="http://schemas.microsoft.com/office/drawing/2014/main" id="{E7318D3A-A30F-4C55-861F-265F474DBB8F}"/>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2" name="Text Box 18">
          <a:extLst>
            <a:ext uri="{FF2B5EF4-FFF2-40B4-BE49-F238E27FC236}">
              <a16:creationId xmlns:a16="http://schemas.microsoft.com/office/drawing/2014/main" id="{4B6F9A9E-156D-4410-8AAE-8C36176D98AA}"/>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3" name="Text Box 19">
          <a:extLst>
            <a:ext uri="{FF2B5EF4-FFF2-40B4-BE49-F238E27FC236}">
              <a16:creationId xmlns:a16="http://schemas.microsoft.com/office/drawing/2014/main" id="{FA0C7531-F050-4481-B9E8-3B2F2A38A14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14" name="Text Box 15">
          <a:extLst>
            <a:ext uri="{FF2B5EF4-FFF2-40B4-BE49-F238E27FC236}">
              <a16:creationId xmlns:a16="http://schemas.microsoft.com/office/drawing/2014/main" id="{3A05A8EE-0767-45A6-92AF-B759BC49C254}"/>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5" name="Text Box 16">
          <a:extLst>
            <a:ext uri="{FF2B5EF4-FFF2-40B4-BE49-F238E27FC236}">
              <a16:creationId xmlns:a16="http://schemas.microsoft.com/office/drawing/2014/main" id="{0E7369C3-AC1F-4E7C-BCEF-56C1343F2301}"/>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6" name="Text Box 17">
          <a:extLst>
            <a:ext uri="{FF2B5EF4-FFF2-40B4-BE49-F238E27FC236}">
              <a16:creationId xmlns:a16="http://schemas.microsoft.com/office/drawing/2014/main" id="{2C231655-1730-4C9C-A555-667B4C718DAF}"/>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7" name="Text Box 18">
          <a:extLst>
            <a:ext uri="{FF2B5EF4-FFF2-40B4-BE49-F238E27FC236}">
              <a16:creationId xmlns:a16="http://schemas.microsoft.com/office/drawing/2014/main" id="{70039FA0-365C-4B03-AE1E-AE26222BF016}"/>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18" name="Text Box 19">
          <a:extLst>
            <a:ext uri="{FF2B5EF4-FFF2-40B4-BE49-F238E27FC236}">
              <a16:creationId xmlns:a16="http://schemas.microsoft.com/office/drawing/2014/main" id="{278B0159-6FA7-4A6D-A52E-28B42899FFA5}"/>
            </a:ext>
          </a:extLst>
        </xdr:cNvPr>
        <xdr:cNvSpPr txBox="1">
          <a:spLocks noChangeArrowheads="1"/>
        </xdr:cNvSpPr>
      </xdr:nvSpPr>
      <xdr:spPr bwMode="auto">
        <a:xfrm>
          <a:off x="7585075"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19" name="Text Box 16">
          <a:extLst>
            <a:ext uri="{FF2B5EF4-FFF2-40B4-BE49-F238E27FC236}">
              <a16:creationId xmlns:a16="http://schemas.microsoft.com/office/drawing/2014/main" id="{F3082E46-C681-48C8-8FE9-82D599BE1035}"/>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0" name="Text Box 17">
          <a:extLst>
            <a:ext uri="{FF2B5EF4-FFF2-40B4-BE49-F238E27FC236}">
              <a16:creationId xmlns:a16="http://schemas.microsoft.com/office/drawing/2014/main" id="{F317EAF5-EC7B-4FA7-9B9A-F85ABBE8AC08}"/>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1" name="Text Box 18">
          <a:extLst>
            <a:ext uri="{FF2B5EF4-FFF2-40B4-BE49-F238E27FC236}">
              <a16:creationId xmlns:a16="http://schemas.microsoft.com/office/drawing/2014/main" id="{B4C2A483-1CDE-49F1-87A4-9B62BC5EE7FC}"/>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2" name="Text Box 19">
          <a:extLst>
            <a:ext uri="{FF2B5EF4-FFF2-40B4-BE49-F238E27FC236}">
              <a16:creationId xmlns:a16="http://schemas.microsoft.com/office/drawing/2014/main" id="{AA42C23B-5D2A-4EB5-A8ED-BC0FD08BFDFB}"/>
            </a:ext>
          </a:extLst>
        </xdr:cNvPr>
        <xdr:cNvSpPr txBox="1">
          <a:spLocks noChangeArrowheads="1"/>
        </xdr:cNvSpPr>
      </xdr:nvSpPr>
      <xdr:spPr bwMode="auto">
        <a:xfrm>
          <a:off x="4565650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442269"/>
    <xdr:sp macro="" textlink="">
      <xdr:nvSpPr>
        <xdr:cNvPr id="1223" name="Text Box 15">
          <a:extLst>
            <a:ext uri="{FF2B5EF4-FFF2-40B4-BE49-F238E27FC236}">
              <a16:creationId xmlns:a16="http://schemas.microsoft.com/office/drawing/2014/main" id="{EA3325E1-174B-4507-8A4E-3DF09BEF1E3F}"/>
            </a:ext>
          </a:extLst>
        </xdr:cNvPr>
        <xdr:cNvSpPr txBox="1">
          <a:spLocks noChangeArrowheads="1"/>
        </xdr:cNvSpPr>
      </xdr:nvSpPr>
      <xdr:spPr bwMode="auto">
        <a:xfrm>
          <a:off x="4565650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4" name="Text Box 16">
          <a:extLst>
            <a:ext uri="{FF2B5EF4-FFF2-40B4-BE49-F238E27FC236}">
              <a16:creationId xmlns:a16="http://schemas.microsoft.com/office/drawing/2014/main" id="{65023353-0F6B-4625-857D-C07B93242D9F}"/>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5" name="Text Box 17">
          <a:extLst>
            <a:ext uri="{FF2B5EF4-FFF2-40B4-BE49-F238E27FC236}">
              <a16:creationId xmlns:a16="http://schemas.microsoft.com/office/drawing/2014/main" id="{F6CD3BF1-8EA9-4962-AD01-8CD9C6FD136A}"/>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6" name="Text Box 18">
          <a:extLst>
            <a:ext uri="{FF2B5EF4-FFF2-40B4-BE49-F238E27FC236}">
              <a16:creationId xmlns:a16="http://schemas.microsoft.com/office/drawing/2014/main" id="{C539417E-7403-41B9-9DB5-3CD458A74716}"/>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7" name="Text Box 19">
          <a:extLst>
            <a:ext uri="{FF2B5EF4-FFF2-40B4-BE49-F238E27FC236}">
              <a16:creationId xmlns:a16="http://schemas.microsoft.com/office/drawing/2014/main" id="{A2BE5131-E606-41A8-AAE6-C2B4BFA5676B}"/>
            </a:ext>
          </a:extLst>
        </xdr:cNvPr>
        <xdr:cNvSpPr txBox="1">
          <a:spLocks noChangeArrowheads="1"/>
        </xdr:cNvSpPr>
      </xdr:nvSpPr>
      <xdr:spPr bwMode="auto">
        <a:xfrm>
          <a:off x="4565650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213632"/>
    <xdr:sp macro="" textlink="">
      <xdr:nvSpPr>
        <xdr:cNvPr id="1228" name="Text Box 15">
          <a:extLst>
            <a:ext uri="{FF2B5EF4-FFF2-40B4-BE49-F238E27FC236}">
              <a16:creationId xmlns:a16="http://schemas.microsoft.com/office/drawing/2014/main" id="{A9791EE7-D35C-4193-8CE9-73FDD55080A1}"/>
            </a:ext>
          </a:extLst>
        </xdr:cNvPr>
        <xdr:cNvSpPr txBox="1">
          <a:spLocks noChangeArrowheads="1"/>
        </xdr:cNvSpPr>
      </xdr:nvSpPr>
      <xdr:spPr bwMode="auto">
        <a:xfrm>
          <a:off x="4565650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29" name="Text Box 16">
          <a:extLst>
            <a:ext uri="{FF2B5EF4-FFF2-40B4-BE49-F238E27FC236}">
              <a16:creationId xmlns:a16="http://schemas.microsoft.com/office/drawing/2014/main" id="{42A64549-D733-4CF2-953A-574085B2C501}"/>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0" name="Text Box 17">
          <a:extLst>
            <a:ext uri="{FF2B5EF4-FFF2-40B4-BE49-F238E27FC236}">
              <a16:creationId xmlns:a16="http://schemas.microsoft.com/office/drawing/2014/main" id="{6E7586D1-8E3D-40C5-800D-A1B547010B78}"/>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1" name="Text Box 18">
          <a:extLst>
            <a:ext uri="{FF2B5EF4-FFF2-40B4-BE49-F238E27FC236}">
              <a16:creationId xmlns:a16="http://schemas.microsoft.com/office/drawing/2014/main" id="{6FCA5B08-65FC-45C6-9A25-3635C5C81F60}"/>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232" name="Text Box 19">
          <a:extLst>
            <a:ext uri="{FF2B5EF4-FFF2-40B4-BE49-F238E27FC236}">
              <a16:creationId xmlns:a16="http://schemas.microsoft.com/office/drawing/2014/main" id="{B8763420-5963-4F45-8FC3-51EC764A1FC5}"/>
            </a:ext>
          </a:extLst>
        </xdr:cNvPr>
        <xdr:cNvSpPr txBox="1">
          <a:spLocks noChangeArrowheads="1"/>
        </xdr:cNvSpPr>
      </xdr:nvSpPr>
      <xdr:spPr bwMode="auto">
        <a:xfrm>
          <a:off x="4565650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3" name="Text Box 16">
          <a:extLst>
            <a:ext uri="{FF2B5EF4-FFF2-40B4-BE49-F238E27FC236}">
              <a16:creationId xmlns:a16="http://schemas.microsoft.com/office/drawing/2014/main" id="{6FA41DCB-6030-478C-87FC-6EDF562B20FA}"/>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4" name="Text Box 17">
          <a:extLst>
            <a:ext uri="{FF2B5EF4-FFF2-40B4-BE49-F238E27FC236}">
              <a16:creationId xmlns:a16="http://schemas.microsoft.com/office/drawing/2014/main" id="{1172754F-B34C-4D0A-8CDB-0296231C9B42}"/>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5" name="Text Box 18">
          <a:extLst>
            <a:ext uri="{FF2B5EF4-FFF2-40B4-BE49-F238E27FC236}">
              <a16:creationId xmlns:a16="http://schemas.microsoft.com/office/drawing/2014/main" id="{C4DCA4A0-D0A9-4FAC-B49E-494B57C4E66B}"/>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6" name="Text Box 19">
          <a:extLst>
            <a:ext uri="{FF2B5EF4-FFF2-40B4-BE49-F238E27FC236}">
              <a16:creationId xmlns:a16="http://schemas.microsoft.com/office/drawing/2014/main" id="{56FE16EF-C137-4677-838A-42723799D217}"/>
            </a:ext>
          </a:extLst>
        </xdr:cNvPr>
        <xdr:cNvSpPr txBox="1">
          <a:spLocks noChangeArrowheads="1"/>
        </xdr:cNvSpPr>
      </xdr:nvSpPr>
      <xdr:spPr bwMode="auto">
        <a:xfrm>
          <a:off x="30797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237" name="Text Box 15">
          <a:extLst>
            <a:ext uri="{FF2B5EF4-FFF2-40B4-BE49-F238E27FC236}">
              <a16:creationId xmlns:a16="http://schemas.microsoft.com/office/drawing/2014/main" id="{734BFBC8-F5FD-4767-9D38-930E00685F0B}"/>
            </a:ext>
          </a:extLst>
        </xdr:cNvPr>
        <xdr:cNvSpPr txBox="1">
          <a:spLocks noChangeArrowheads="1"/>
        </xdr:cNvSpPr>
      </xdr:nvSpPr>
      <xdr:spPr bwMode="auto">
        <a:xfrm>
          <a:off x="3079750" y="4092575"/>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38" name="Text Box 15">
          <a:extLst>
            <a:ext uri="{FF2B5EF4-FFF2-40B4-BE49-F238E27FC236}">
              <a16:creationId xmlns:a16="http://schemas.microsoft.com/office/drawing/2014/main" id="{BFB75829-F1D2-4D2A-BD4A-16DD224B5F8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39" name="Text Box 16">
          <a:extLst>
            <a:ext uri="{FF2B5EF4-FFF2-40B4-BE49-F238E27FC236}">
              <a16:creationId xmlns:a16="http://schemas.microsoft.com/office/drawing/2014/main" id="{5AD8D121-4FE8-42DE-A5A0-485B124C0BCF}"/>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0" name="Text Box 17">
          <a:extLst>
            <a:ext uri="{FF2B5EF4-FFF2-40B4-BE49-F238E27FC236}">
              <a16:creationId xmlns:a16="http://schemas.microsoft.com/office/drawing/2014/main" id="{7488AA3F-B802-4DC8-A7B8-0399B627AF17}"/>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1" name="Text Box 18">
          <a:extLst>
            <a:ext uri="{FF2B5EF4-FFF2-40B4-BE49-F238E27FC236}">
              <a16:creationId xmlns:a16="http://schemas.microsoft.com/office/drawing/2014/main" id="{C2C53C44-C8CD-447E-9D14-50F04B49CF55}"/>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2" name="Text Box 19">
          <a:extLst>
            <a:ext uri="{FF2B5EF4-FFF2-40B4-BE49-F238E27FC236}">
              <a16:creationId xmlns:a16="http://schemas.microsoft.com/office/drawing/2014/main" id="{D3310E10-24A0-4EC3-A450-E9B6142BFE63}"/>
            </a:ext>
          </a:extLst>
        </xdr:cNvPr>
        <xdr:cNvSpPr txBox="1">
          <a:spLocks noChangeArrowheads="1"/>
        </xdr:cNvSpPr>
      </xdr:nvSpPr>
      <xdr:spPr bwMode="auto">
        <a:xfrm>
          <a:off x="30797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3" name="Text Box 15">
          <a:extLst>
            <a:ext uri="{FF2B5EF4-FFF2-40B4-BE49-F238E27FC236}">
              <a16:creationId xmlns:a16="http://schemas.microsoft.com/office/drawing/2014/main" id="{53289337-8BE4-4705-9D63-3E28304D8D22}"/>
            </a:ext>
          </a:extLst>
        </xdr:cNvPr>
        <xdr:cNvSpPr txBox="1">
          <a:spLocks noChangeArrowheads="1"/>
        </xdr:cNvSpPr>
      </xdr:nvSpPr>
      <xdr:spPr bwMode="auto">
        <a:xfrm>
          <a:off x="30797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4" name="Text Box 16">
          <a:extLst>
            <a:ext uri="{FF2B5EF4-FFF2-40B4-BE49-F238E27FC236}">
              <a16:creationId xmlns:a16="http://schemas.microsoft.com/office/drawing/2014/main" id="{DCC797B9-C816-4A06-A899-4D68FD70A21E}"/>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5" name="Text Box 17">
          <a:extLst>
            <a:ext uri="{FF2B5EF4-FFF2-40B4-BE49-F238E27FC236}">
              <a16:creationId xmlns:a16="http://schemas.microsoft.com/office/drawing/2014/main" id="{8F5005A6-6085-4DDD-B7AE-4E21AD74965B}"/>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6" name="Text Box 18">
          <a:extLst>
            <a:ext uri="{FF2B5EF4-FFF2-40B4-BE49-F238E27FC236}">
              <a16:creationId xmlns:a16="http://schemas.microsoft.com/office/drawing/2014/main" id="{15B0617D-6B67-4090-BBCF-71577C834D1F}"/>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47" name="Text Box 19">
          <a:extLst>
            <a:ext uri="{FF2B5EF4-FFF2-40B4-BE49-F238E27FC236}">
              <a16:creationId xmlns:a16="http://schemas.microsoft.com/office/drawing/2014/main" id="{803A5808-2CCE-429A-BA81-B200669827D5}"/>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48" name="Text Box 15">
          <a:extLst>
            <a:ext uri="{FF2B5EF4-FFF2-40B4-BE49-F238E27FC236}">
              <a16:creationId xmlns:a16="http://schemas.microsoft.com/office/drawing/2014/main" id="{BB8830E8-3E1A-46BB-87FF-164E78207860}"/>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331"/>
    <xdr:sp macro="" textlink="">
      <xdr:nvSpPr>
        <xdr:cNvPr id="1249" name="Text Box 15">
          <a:extLst>
            <a:ext uri="{FF2B5EF4-FFF2-40B4-BE49-F238E27FC236}">
              <a16:creationId xmlns:a16="http://schemas.microsoft.com/office/drawing/2014/main" id="{867B859D-C5F7-4F00-B6DC-03A458031318}"/>
            </a:ext>
          </a:extLst>
        </xdr:cNvPr>
        <xdr:cNvSpPr txBox="1">
          <a:spLocks noChangeArrowheads="1"/>
        </xdr:cNvSpPr>
      </xdr:nvSpPr>
      <xdr:spPr bwMode="auto">
        <a:xfrm>
          <a:off x="3079750" y="447992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0" name="Text Box 16">
          <a:extLst>
            <a:ext uri="{FF2B5EF4-FFF2-40B4-BE49-F238E27FC236}">
              <a16:creationId xmlns:a16="http://schemas.microsoft.com/office/drawing/2014/main" id="{239E392F-8C5C-471C-BB5F-1DCE5484AF80}"/>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1" name="Text Box 17">
          <a:extLst>
            <a:ext uri="{FF2B5EF4-FFF2-40B4-BE49-F238E27FC236}">
              <a16:creationId xmlns:a16="http://schemas.microsoft.com/office/drawing/2014/main" id="{53CDDF5E-74F6-47AF-AD07-B49121659BE9}"/>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2" name="Text Box 18">
          <a:extLst>
            <a:ext uri="{FF2B5EF4-FFF2-40B4-BE49-F238E27FC236}">
              <a16:creationId xmlns:a16="http://schemas.microsoft.com/office/drawing/2014/main" id="{A6CB809D-6D10-4042-8825-6C298E1CA914}"/>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53" name="Text Box 19">
          <a:extLst>
            <a:ext uri="{FF2B5EF4-FFF2-40B4-BE49-F238E27FC236}">
              <a16:creationId xmlns:a16="http://schemas.microsoft.com/office/drawing/2014/main" id="{230C34B9-0B46-4056-B287-F7055A435136}"/>
            </a:ext>
          </a:extLst>
        </xdr:cNvPr>
        <xdr:cNvSpPr txBox="1">
          <a:spLocks noChangeArrowheads="1"/>
        </xdr:cNvSpPr>
      </xdr:nvSpPr>
      <xdr:spPr bwMode="auto">
        <a:xfrm>
          <a:off x="30797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254" name="Text Box 15">
          <a:extLst>
            <a:ext uri="{FF2B5EF4-FFF2-40B4-BE49-F238E27FC236}">
              <a16:creationId xmlns:a16="http://schemas.microsoft.com/office/drawing/2014/main" id="{0CA768F3-7D8E-4028-8172-6BDA95550353}"/>
            </a:ext>
          </a:extLst>
        </xdr:cNvPr>
        <xdr:cNvSpPr txBox="1">
          <a:spLocks noChangeArrowheads="1"/>
        </xdr:cNvSpPr>
      </xdr:nvSpPr>
      <xdr:spPr bwMode="auto">
        <a:xfrm>
          <a:off x="30797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255" name="Text Box 15">
          <a:extLst>
            <a:ext uri="{FF2B5EF4-FFF2-40B4-BE49-F238E27FC236}">
              <a16:creationId xmlns:a16="http://schemas.microsoft.com/office/drawing/2014/main" id="{1AF1441C-90EA-41BC-80CB-41C8AFAB156E}"/>
            </a:ext>
          </a:extLst>
        </xdr:cNvPr>
        <xdr:cNvSpPr txBox="1">
          <a:spLocks noChangeArrowheads="1"/>
        </xdr:cNvSpPr>
      </xdr:nvSpPr>
      <xdr:spPr bwMode="auto">
        <a:xfrm>
          <a:off x="7585075"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56" name="Text Box 15">
          <a:extLst>
            <a:ext uri="{FF2B5EF4-FFF2-40B4-BE49-F238E27FC236}">
              <a16:creationId xmlns:a16="http://schemas.microsoft.com/office/drawing/2014/main" id="{7B1AA8D5-B5D2-4C9E-8AA7-D31BF83795D8}"/>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7" name="Text Box 16">
          <a:extLst>
            <a:ext uri="{FF2B5EF4-FFF2-40B4-BE49-F238E27FC236}">
              <a16:creationId xmlns:a16="http://schemas.microsoft.com/office/drawing/2014/main" id="{C6CDA11A-1F3F-43C8-BC8C-A3533DE17EBF}"/>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8" name="Text Box 17">
          <a:extLst>
            <a:ext uri="{FF2B5EF4-FFF2-40B4-BE49-F238E27FC236}">
              <a16:creationId xmlns:a16="http://schemas.microsoft.com/office/drawing/2014/main" id="{3860909B-CE95-4E20-9F72-48B4E64577F9}"/>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59" name="Text Box 18">
          <a:extLst>
            <a:ext uri="{FF2B5EF4-FFF2-40B4-BE49-F238E27FC236}">
              <a16:creationId xmlns:a16="http://schemas.microsoft.com/office/drawing/2014/main" id="{D6283346-D56D-4545-BF13-1EFE9AAFE674}"/>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0" name="Text Box 19">
          <a:extLst>
            <a:ext uri="{FF2B5EF4-FFF2-40B4-BE49-F238E27FC236}">
              <a16:creationId xmlns:a16="http://schemas.microsoft.com/office/drawing/2014/main" id="{373E37DF-E4C8-46B1-9388-4E3561848F18}"/>
            </a:ext>
          </a:extLst>
        </xdr:cNvPr>
        <xdr:cNvSpPr txBox="1">
          <a:spLocks noChangeArrowheads="1"/>
        </xdr:cNvSpPr>
      </xdr:nvSpPr>
      <xdr:spPr bwMode="auto">
        <a:xfrm>
          <a:off x="7585075"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1" name="Text Box 15">
          <a:extLst>
            <a:ext uri="{FF2B5EF4-FFF2-40B4-BE49-F238E27FC236}">
              <a16:creationId xmlns:a16="http://schemas.microsoft.com/office/drawing/2014/main" id="{A04F853F-1ED4-4180-9919-215A8C103A07}"/>
            </a:ext>
          </a:extLst>
        </xdr:cNvPr>
        <xdr:cNvSpPr txBox="1">
          <a:spLocks noChangeArrowheads="1"/>
        </xdr:cNvSpPr>
      </xdr:nvSpPr>
      <xdr:spPr bwMode="auto">
        <a:xfrm>
          <a:off x="7585075"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2" name="Text Box 16">
          <a:extLst>
            <a:ext uri="{FF2B5EF4-FFF2-40B4-BE49-F238E27FC236}">
              <a16:creationId xmlns:a16="http://schemas.microsoft.com/office/drawing/2014/main" id="{AE8F85D8-4A2B-4888-8237-3E5C015BB34D}"/>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3" name="Text Box 17">
          <a:extLst>
            <a:ext uri="{FF2B5EF4-FFF2-40B4-BE49-F238E27FC236}">
              <a16:creationId xmlns:a16="http://schemas.microsoft.com/office/drawing/2014/main" id="{5E1BAE08-322C-4FD0-BF0E-60B84D75117C}"/>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4" name="Text Box 18">
          <a:extLst>
            <a:ext uri="{FF2B5EF4-FFF2-40B4-BE49-F238E27FC236}">
              <a16:creationId xmlns:a16="http://schemas.microsoft.com/office/drawing/2014/main" id="{399DEAE2-6480-4667-98BE-F9CF04B4048B}"/>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65" name="Text Box 19">
          <a:extLst>
            <a:ext uri="{FF2B5EF4-FFF2-40B4-BE49-F238E27FC236}">
              <a16:creationId xmlns:a16="http://schemas.microsoft.com/office/drawing/2014/main" id="{4471400B-B898-4881-8E80-18BE8BC23CF4}"/>
            </a:ext>
          </a:extLst>
        </xdr:cNvPr>
        <xdr:cNvSpPr txBox="1">
          <a:spLocks noChangeArrowheads="1"/>
        </xdr:cNvSpPr>
      </xdr:nvSpPr>
      <xdr:spPr bwMode="auto">
        <a:xfrm>
          <a:off x="7585075"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266" name="Text Box 15">
          <a:extLst>
            <a:ext uri="{FF2B5EF4-FFF2-40B4-BE49-F238E27FC236}">
              <a16:creationId xmlns:a16="http://schemas.microsoft.com/office/drawing/2014/main" id="{BB8696B6-8D8F-4B87-91CF-566A3BFC5D5E}"/>
            </a:ext>
          </a:extLst>
        </xdr:cNvPr>
        <xdr:cNvSpPr txBox="1">
          <a:spLocks noChangeArrowheads="1"/>
        </xdr:cNvSpPr>
      </xdr:nvSpPr>
      <xdr:spPr bwMode="auto">
        <a:xfrm>
          <a:off x="7585075"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7" name="Text Box 16">
          <a:extLst>
            <a:ext uri="{FF2B5EF4-FFF2-40B4-BE49-F238E27FC236}">
              <a16:creationId xmlns:a16="http://schemas.microsoft.com/office/drawing/2014/main" id="{D68D6FB1-0245-4C5B-8D0A-55AAE2FC481B}"/>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8" name="Text Box 17">
          <a:extLst>
            <a:ext uri="{FF2B5EF4-FFF2-40B4-BE49-F238E27FC236}">
              <a16:creationId xmlns:a16="http://schemas.microsoft.com/office/drawing/2014/main" id="{B33BFEC3-FEE8-4B95-9CC2-D41DF13E9822}"/>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69" name="Text Box 18">
          <a:extLst>
            <a:ext uri="{FF2B5EF4-FFF2-40B4-BE49-F238E27FC236}">
              <a16:creationId xmlns:a16="http://schemas.microsoft.com/office/drawing/2014/main" id="{EB477292-328F-4235-AEE9-D2577508F2D9}"/>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0" name="Text Box 19">
          <a:extLst>
            <a:ext uri="{FF2B5EF4-FFF2-40B4-BE49-F238E27FC236}">
              <a16:creationId xmlns:a16="http://schemas.microsoft.com/office/drawing/2014/main" id="{E8C34C1D-5008-4C44-8D5C-24F7E6D845F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71" name="Text Box 15">
          <a:extLst>
            <a:ext uri="{FF2B5EF4-FFF2-40B4-BE49-F238E27FC236}">
              <a16:creationId xmlns:a16="http://schemas.microsoft.com/office/drawing/2014/main" id="{3E8A77EB-FF6C-47A1-A6E2-41A43294FD90}"/>
            </a:ext>
          </a:extLst>
        </xdr:cNvPr>
        <xdr:cNvSpPr txBox="1">
          <a:spLocks noChangeArrowheads="1"/>
        </xdr:cNvSpPr>
      </xdr:nvSpPr>
      <xdr:spPr bwMode="auto">
        <a:xfrm>
          <a:off x="9582150" y="447992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2" name="Text Box 16">
          <a:extLst>
            <a:ext uri="{FF2B5EF4-FFF2-40B4-BE49-F238E27FC236}">
              <a16:creationId xmlns:a16="http://schemas.microsoft.com/office/drawing/2014/main" id="{DBFAC26D-7CDF-4544-BD36-29552760827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3" name="Text Box 17">
          <a:extLst>
            <a:ext uri="{FF2B5EF4-FFF2-40B4-BE49-F238E27FC236}">
              <a16:creationId xmlns:a16="http://schemas.microsoft.com/office/drawing/2014/main" id="{14663F2B-0780-4227-80EE-A651DF96FB3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4" name="Text Box 18">
          <a:extLst>
            <a:ext uri="{FF2B5EF4-FFF2-40B4-BE49-F238E27FC236}">
              <a16:creationId xmlns:a16="http://schemas.microsoft.com/office/drawing/2014/main" id="{419CE2EA-5C9B-4FD3-99C1-798CED248E43}"/>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5" name="Text Box 19">
          <a:extLst>
            <a:ext uri="{FF2B5EF4-FFF2-40B4-BE49-F238E27FC236}">
              <a16:creationId xmlns:a16="http://schemas.microsoft.com/office/drawing/2014/main" id="{60715028-13D6-4E6F-BB83-B534E3C63841}"/>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76" name="Text Box 15">
          <a:extLst>
            <a:ext uri="{FF2B5EF4-FFF2-40B4-BE49-F238E27FC236}">
              <a16:creationId xmlns:a16="http://schemas.microsoft.com/office/drawing/2014/main" id="{0E2FBC3C-8C19-4B79-9C3B-96120F1E2502}"/>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7" name="Text Box 16">
          <a:extLst>
            <a:ext uri="{FF2B5EF4-FFF2-40B4-BE49-F238E27FC236}">
              <a16:creationId xmlns:a16="http://schemas.microsoft.com/office/drawing/2014/main" id="{AE83428C-7F7C-4A5B-9488-270B28778DDF}"/>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8" name="Text Box 17">
          <a:extLst>
            <a:ext uri="{FF2B5EF4-FFF2-40B4-BE49-F238E27FC236}">
              <a16:creationId xmlns:a16="http://schemas.microsoft.com/office/drawing/2014/main" id="{425F0BD3-2EBA-41A0-88D1-D6F23221C44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79" name="Text Box 18">
          <a:extLst>
            <a:ext uri="{FF2B5EF4-FFF2-40B4-BE49-F238E27FC236}">
              <a16:creationId xmlns:a16="http://schemas.microsoft.com/office/drawing/2014/main" id="{9E693517-43DE-4889-8D90-86E33BE03367}"/>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0" name="Text Box 19">
          <a:extLst>
            <a:ext uri="{FF2B5EF4-FFF2-40B4-BE49-F238E27FC236}">
              <a16:creationId xmlns:a16="http://schemas.microsoft.com/office/drawing/2014/main" id="{CA87DD49-F942-45BD-A7B0-36A4C9E954CB}"/>
            </a:ext>
          </a:extLst>
        </xdr:cNvPr>
        <xdr:cNvSpPr txBox="1">
          <a:spLocks noChangeArrowheads="1"/>
        </xdr:cNvSpPr>
      </xdr:nvSpPr>
      <xdr:spPr bwMode="auto">
        <a:xfrm>
          <a:off x="9582150" y="5016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281" name="Text Box 15">
          <a:extLst>
            <a:ext uri="{FF2B5EF4-FFF2-40B4-BE49-F238E27FC236}">
              <a16:creationId xmlns:a16="http://schemas.microsoft.com/office/drawing/2014/main" id="{52121C95-1A93-4480-B9DE-BA4838C8B6FC}"/>
            </a:ext>
          </a:extLst>
        </xdr:cNvPr>
        <xdr:cNvSpPr txBox="1">
          <a:spLocks noChangeArrowheads="1"/>
        </xdr:cNvSpPr>
      </xdr:nvSpPr>
      <xdr:spPr bwMode="auto">
        <a:xfrm>
          <a:off x="9582150" y="40925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2" name="Text Box 15">
          <a:extLst>
            <a:ext uri="{FF2B5EF4-FFF2-40B4-BE49-F238E27FC236}">
              <a16:creationId xmlns:a16="http://schemas.microsoft.com/office/drawing/2014/main" id="{1AF9C98C-4717-4FF2-B201-91AC86C8B816}"/>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3" name="Text Box 16">
          <a:extLst>
            <a:ext uri="{FF2B5EF4-FFF2-40B4-BE49-F238E27FC236}">
              <a16:creationId xmlns:a16="http://schemas.microsoft.com/office/drawing/2014/main" id="{46C159A9-29AB-4C3C-BD3B-9FB183E624C3}"/>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4" name="Text Box 17">
          <a:extLst>
            <a:ext uri="{FF2B5EF4-FFF2-40B4-BE49-F238E27FC236}">
              <a16:creationId xmlns:a16="http://schemas.microsoft.com/office/drawing/2014/main" id="{5C9F328C-2916-4C0E-8494-5484F7C87FC4}"/>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5" name="Text Box 18">
          <a:extLst>
            <a:ext uri="{FF2B5EF4-FFF2-40B4-BE49-F238E27FC236}">
              <a16:creationId xmlns:a16="http://schemas.microsoft.com/office/drawing/2014/main" id="{E90194BB-7604-4104-969F-A5BC42413B7A}"/>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6" name="Text Box 19">
          <a:extLst>
            <a:ext uri="{FF2B5EF4-FFF2-40B4-BE49-F238E27FC236}">
              <a16:creationId xmlns:a16="http://schemas.microsoft.com/office/drawing/2014/main" id="{74B15FF7-65C0-485E-9BAB-451AACA70020}"/>
            </a:ext>
          </a:extLst>
        </xdr:cNvPr>
        <xdr:cNvSpPr txBox="1">
          <a:spLocks noChangeArrowheads="1"/>
        </xdr:cNvSpPr>
      </xdr:nvSpPr>
      <xdr:spPr bwMode="auto">
        <a:xfrm>
          <a:off x="9582150" y="4127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87" name="Text Box 15">
          <a:extLst>
            <a:ext uri="{FF2B5EF4-FFF2-40B4-BE49-F238E27FC236}">
              <a16:creationId xmlns:a16="http://schemas.microsoft.com/office/drawing/2014/main" id="{7067AE43-70B1-4D8C-B287-52B25726193E}"/>
            </a:ext>
          </a:extLst>
        </xdr:cNvPr>
        <xdr:cNvSpPr txBox="1">
          <a:spLocks noChangeArrowheads="1"/>
        </xdr:cNvSpPr>
      </xdr:nvSpPr>
      <xdr:spPr bwMode="auto">
        <a:xfrm>
          <a:off x="9582150" y="447992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8" name="Text Box 16">
          <a:extLst>
            <a:ext uri="{FF2B5EF4-FFF2-40B4-BE49-F238E27FC236}">
              <a16:creationId xmlns:a16="http://schemas.microsoft.com/office/drawing/2014/main" id="{682F90A6-3D01-45D8-8FD9-553EE0E4E03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89" name="Text Box 17">
          <a:extLst>
            <a:ext uri="{FF2B5EF4-FFF2-40B4-BE49-F238E27FC236}">
              <a16:creationId xmlns:a16="http://schemas.microsoft.com/office/drawing/2014/main" id="{4E8B4BCB-136C-44E8-BCD2-2CD897F9965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0" name="Text Box 18">
          <a:extLst>
            <a:ext uri="{FF2B5EF4-FFF2-40B4-BE49-F238E27FC236}">
              <a16:creationId xmlns:a16="http://schemas.microsoft.com/office/drawing/2014/main" id="{80216D33-EC68-43B6-8FF0-ADE7AAD93AEB}"/>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291" name="Text Box 19">
          <a:extLst>
            <a:ext uri="{FF2B5EF4-FFF2-40B4-BE49-F238E27FC236}">
              <a16:creationId xmlns:a16="http://schemas.microsoft.com/office/drawing/2014/main" id="{800A0822-36A2-4178-A9E1-1C70DD4EF7ED}"/>
            </a:ext>
          </a:extLst>
        </xdr:cNvPr>
        <xdr:cNvSpPr txBox="1">
          <a:spLocks noChangeArrowheads="1"/>
        </xdr:cNvSpPr>
      </xdr:nvSpPr>
      <xdr:spPr bwMode="auto">
        <a:xfrm>
          <a:off x="9582150" y="44767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213632"/>
    <xdr:sp macro="" textlink="">
      <xdr:nvSpPr>
        <xdr:cNvPr id="1292" name="Text Box 15">
          <a:extLst>
            <a:ext uri="{FF2B5EF4-FFF2-40B4-BE49-F238E27FC236}">
              <a16:creationId xmlns:a16="http://schemas.microsoft.com/office/drawing/2014/main" id="{31B09218-73C7-43FE-A03E-906D4EC985AF}"/>
            </a:ext>
          </a:extLst>
        </xdr:cNvPr>
        <xdr:cNvSpPr txBox="1">
          <a:spLocks noChangeArrowheads="1"/>
        </xdr:cNvSpPr>
      </xdr:nvSpPr>
      <xdr:spPr bwMode="auto">
        <a:xfrm>
          <a:off x="9582150" y="49815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3" name="Text Box 16">
          <a:extLst>
            <a:ext uri="{FF2B5EF4-FFF2-40B4-BE49-F238E27FC236}">
              <a16:creationId xmlns:a16="http://schemas.microsoft.com/office/drawing/2014/main" id="{D3E90D77-1D81-44EB-A93E-5B8EF11CB2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4" name="Text Box 17">
          <a:extLst>
            <a:ext uri="{FF2B5EF4-FFF2-40B4-BE49-F238E27FC236}">
              <a16:creationId xmlns:a16="http://schemas.microsoft.com/office/drawing/2014/main" id="{FC954132-6492-4C5C-873F-23C86BC4BE46}"/>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5" name="Text Box 18">
          <a:extLst>
            <a:ext uri="{FF2B5EF4-FFF2-40B4-BE49-F238E27FC236}">
              <a16:creationId xmlns:a16="http://schemas.microsoft.com/office/drawing/2014/main" id="{F10ED0B7-F5ED-4238-8597-B6EAD853F55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296" name="Text Box 19">
          <a:extLst>
            <a:ext uri="{FF2B5EF4-FFF2-40B4-BE49-F238E27FC236}">
              <a16:creationId xmlns:a16="http://schemas.microsoft.com/office/drawing/2014/main" id="{EF7D0A67-E249-40FA-A7ED-CF3BE4AD330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7" name="Text Box 16">
          <a:extLst>
            <a:ext uri="{FF2B5EF4-FFF2-40B4-BE49-F238E27FC236}">
              <a16:creationId xmlns:a16="http://schemas.microsoft.com/office/drawing/2014/main" id="{FC82B86A-C7B7-4365-B8B2-4B73D74E48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8" name="Text Box 17">
          <a:extLst>
            <a:ext uri="{FF2B5EF4-FFF2-40B4-BE49-F238E27FC236}">
              <a16:creationId xmlns:a16="http://schemas.microsoft.com/office/drawing/2014/main" id="{B203410E-9E76-4B06-BB28-A4EB9F9FD9B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299" name="Text Box 18">
          <a:extLst>
            <a:ext uri="{FF2B5EF4-FFF2-40B4-BE49-F238E27FC236}">
              <a16:creationId xmlns:a16="http://schemas.microsoft.com/office/drawing/2014/main" id="{378BE26E-4CE3-4702-9AD6-F61C4986519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00" name="Text Box 19">
          <a:extLst>
            <a:ext uri="{FF2B5EF4-FFF2-40B4-BE49-F238E27FC236}">
              <a16:creationId xmlns:a16="http://schemas.microsoft.com/office/drawing/2014/main" id="{F9DC501E-A97C-4BBC-A22C-29C09AFC87A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1" name="Text Box 16">
          <a:extLst>
            <a:ext uri="{FF2B5EF4-FFF2-40B4-BE49-F238E27FC236}">
              <a16:creationId xmlns:a16="http://schemas.microsoft.com/office/drawing/2014/main" id="{72C21863-A209-4F3D-B57B-335945101270}"/>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2" name="Text Box 17">
          <a:extLst>
            <a:ext uri="{FF2B5EF4-FFF2-40B4-BE49-F238E27FC236}">
              <a16:creationId xmlns:a16="http://schemas.microsoft.com/office/drawing/2014/main" id="{4D6F590F-65F4-4385-B042-12E2E0BF9D1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3" name="Text Box 18">
          <a:extLst>
            <a:ext uri="{FF2B5EF4-FFF2-40B4-BE49-F238E27FC236}">
              <a16:creationId xmlns:a16="http://schemas.microsoft.com/office/drawing/2014/main" id="{EF538D49-6779-4500-B644-422A2686B5B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04" name="Text Box 19">
          <a:extLst>
            <a:ext uri="{FF2B5EF4-FFF2-40B4-BE49-F238E27FC236}">
              <a16:creationId xmlns:a16="http://schemas.microsoft.com/office/drawing/2014/main" id="{964C6B1A-CA87-431F-AB08-5D8D6C45CA7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05" name="Text Box 15">
          <a:extLst>
            <a:ext uri="{FF2B5EF4-FFF2-40B4-BE49-F238E27FC236}">
              <a16:creationId xmlns:a16="http://schemas.microsoft.com/office/drawing/2014/main" id="{5F09F72D-D465-415B-B5B4-99E2E898160A}"/>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6" name="Text Box 16">
          <a:extLst>
            <a:ext uri="{FF2B5EF4-FFF2-40B4-BE49-F238E27FC236}">
              <a16:creationId xmlns:a16="http://schemas.microsoft.com/office/drawing/2014/main" id="{DF73F67A-8427-4D6A-A42D-7F8E609624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7" name="Text Box 17">
          <a:extLst>
            <a:ext uri="{FF2B5EF4-FFF2-40B4-BE49-F238E27FC236}">
              <a16:creationId xmlns:a16="http://schemas.microsoft.com/office/drawing/2014/main" id="{9DB586B0-99FD-48DC-B85C-EB38FAED84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8" name="Text Box 18">
          <a:extLst>
            <a:ext uri="{FF2B5EF4-FFF2-40B4-BE49-F238E27FC236}">
              <a16:creationId xmlns:a16="http://schemas.microsoft.com/office/drawing/2014/main" id="{EA0C5682-90DA-4EDE-A052-7726CE11314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09" name="Text Box 19">
          <a:extLst>
            <a:ext uri="{FF2B5EF4-FFF2-40B4-BE49-F238E27FC236}">
              <a16:creationId xmlns:a16="http://schemas.microsoft.com/office/drawing/2014/main" id="{9DB77E01-6001-462B-9398-381CB713815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10" name="Text Box 15">
          <a:extLst>
            <a:ext uri="{FF2B5EF4-FFF2-40B4-BE49-F238E27FC236}">
              <a16:creationId xmlns:a16="http://schemas.microsoft.com/office/drawing/2014/main" id="{58DC461D-829F-4176-93B6-3C20543839E1}"/>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11" name="Text Box 15">
          <a:extLst>
            <a:ext uri="{FF2B5EF4-FFF2-40B4-BE49-F238E27FC236}">
              <a16:creationId xmlns:a16="http://schemas.microsoft.com/office/drawing/2014/main" id="{D69259C2-60B2-4804-A8CA-FF1737B0190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2" name="Text Box 16">
          <a:extLst>
            <a:ext uri="{FF2B5EF4-FFF2-40B4-BE49-F238E27FC236}">
              <a16:creationId xmlns:a16="http://schemas.microsoft.com/office/drawing/2014/main" id="{60FB31FF-F417-4D4D-BBC5-D3B66AA97D6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3" name="Text Box 17">
          <a:extLst>
            <a:ext uri="{FF2B5EF4-FFF2-40B4-BE49-F238E27FC236}">
              <a16:creationId xmlns:a16="http://schemas.microsoft.com/office/drawing/2014/main" id="{2D185B1C-ECCF-41ED-ABB9-8BDAEAE19BA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14" name="Text Box 18">
          <a:extLst>
            <a:ext uri="{FF2B5EF4-FFF2-40B4-BE49-F238E27FC236}">
              <a16:creationId xmlns:a16="http://schemas.microsoft.com/office/drawing/2014/main" id="{5E43DBFD-79BB-4F58-B078-A4D6A480050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15" name="Text Box 15">
          <a:extLst>
            <a:ext uri="{FF2B5EF4-FFF2-40B4-BE49-F238E27FC236}">
              <a16:creationId xmlns:a16="http://schemas.microsoft.com/office/drawing/2014/main" id="{91A627DF-80A8-495C-8B9B-CBC3E8D1C9C3}"/>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6" name="Text Box 16">
          <a:extLst>
            <a:ext uri="{FF2B5EF4-FFF2-40B4-BE49-F238E27FC236}">
              <a16:creationId xmlns:a16="http://schemas.microsoft.com/office/drawing/2014/main" id="{C59A66E6-06F7-4780-8F0D-662C96BDCDB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7" name="Text Box 17">
          <a:extLst>
            <a:ext uri="{FF2B5EF4-FFF2-40B4-BE49-F238E27FC236}">
              <a16:creationId xmlns:a16="http://schemas.microsoft.com/office/drawing/2014/main" id="{1E6EF989-796E-4245-B38F-8D59B790E80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8" name="Text Box 18">
          <a:extLst>
            <a:ext uri="{FF2B5EF4-FFF2-40B4-BE49-F238E27FC236}">
              <a16:creationId xmlns:a16="http://schemas.microsoft.com/office/drawing/2014/main" id="{697EC870-AD15-49AD-BAC5-D60319777CF1}"/>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19" name="Text Box 19">
          <a:extLst>
            <a:ext uri="{FF2B5EF4-FFF2-40B4-BE49-F238E27FC236}">
              <a16:creationId xmlns:a16="http://schemas.microsoft.com/office/drawing/2014/main" id="{8219CB7C-3EAB-4899-A0F2-2431962E590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20" name="Text Box 15">
          <a:extLst>
            <a:ext uri="{FF2B5EF4-FFF2-40B4-BE49-F238E27FC236}">
              <a16:creationId xmlns:a16="http://schemas.microsoft.com/office/drawing/2014/main" id="{D6CB8134-B0C1-47A1-96DF-9AE1DF0CA738}"/>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1" name="Text Box 16">
          <a:extLst>
            <a:ext uri="{FF2B5EF4-FFF2-40B4-BE49-F238E27FC236}">
              <a16:creationId xmlns:a16="http://schemas.microsoft.com/office/drawing/2014/main" id="{BBF78195-44CB-4D9A-A4B2-E5209D6DDF7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2" name="Text Box 17">
          <a:extLst>
            <a:ext uri="{FF2B5EF4-FFF2-40B4-BE49-F238E27FC236}">
              <a16:creationId xmlns:a16="http://schemas.microsoft.com/office/drawing/2014/main" id="{4B62F0DF-B5D6-41D6-9B8C-6A72AADEA1E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3" name="Text Box 18">
          <a:extLst>
            <a:ext uri="{FF2B5EF4-FFF2-40B4-BE49-F238E27FC236}">
              <a16:creationId xmlns:a16="http://schemas.microsoft.com/office/drawing/2014/main" id="{2B142850-D8C4-43C3-ACA3-9D4E5BA87E0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24" name="Text Box 19">
          <a:extLst>
            <a:ext uri="{FF2B5EF4-FFF2-40B4-BE49-F238E27FC236}">
              <a16:creationId xmlns:a16="http://schemas.microsoft.com/office/drawing/2014/main" id="{64E1144B-58A0-49BC-8350-9847282BF53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5" name="Text Box 16">
          <a:extLst>
            <a:ext uri="{FF2B5EF4-FFF2-40B4-BE49-F238E27FC236}">
              <a16:creationId xmlns:a16="http://schemas.microsoft.com/office/drawing/2014/main" id="{02F47330-5AB6-4D75-A838-7B6B26A3859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6" name="Text Box 17">
          <a:extLst>
            <a:ext uri="{FF2B5EF4-FFF2-40B4-BE49-F238E27FC236}">
              <a16:creationId xmlns:a16="http://schemas.microsoft.com/office/drawing/2014/main" id="{8E5AEDD3-E343-4843-8E7C-989AD8B7681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7" name="Text Box 18">
          <a:extLst>
            <a:ext uri="{FF2B5EF4-FFF2-40B4-BE49-F238E27FC236}">
              <a16:creationId xmlns:a16="http://schemas.microsoft.com/office/drawing/2014/main" id="{9AF207F9-0058-4C2E-8FF4-E672833E751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28" name="Text Box 19">
          <a:extLst>
            <a:ext uri="{FF2B5EF4-FFF2-40B4-BE49-F238E27FC236}">
              <a16:creationId xmlns:a16="http://schemas.microsoft.com/office/drawing/2014/main" id="{BB9C6DDC-AB7E-4274-85A5-4BC1F83A106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29" name="Text Box 16">
          <a:extLst>
            <a:ext uri="{FF2B5EF4-FFF2-40B4-BE49-F238E27FC236}">
              <a16:creationId xmlns:a16="http://schemas.microsoft.com/office/drawing/2014/main" id="{B2704085-76A0-49D6-B963-2B118F23484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0" name="Text Box 17">
          <a:extLst>
            <a:ext uri="{FF2B5EF4-FFF2-40B4-BE49-F238E27FC236}">
              <a16:creationId xmlns:a16="http://schemas.microsoft.com/office/drawing/2014/main" id="{FCDBE19C-B287-4D6A-8A6D-37E830C2E30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1" name="Text Box 18">
          <a:extLst>
            <a:ext uri="{FF2B5EF4-FFF2-40B4-BE49-F238E27FC236}">
              <a16:creationId xmlns:a16="http://schemas.microsoft.com/office/drawing/2014/main" id="{F8E9C4EF-32D6-4475-A070-B808CF403E1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32" name="Text Box 19">
          <a:extLst>
            <a:ext uri="{FF2B5EF4-FFF2-40B4-BE49-F238E27FC236}">
              <a16:creationId xmlns:a16="http://schemas.microsoft.com/office/drawing/2014/main" id="{C11D62BD-D515-400B-951A-A05D5716EC3A}"/>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3" name="Text Box 16">
          <a:extLst>
            <a:ext uri="{FF2B5EF4-FFF2-40B4-BE49-F238E27FC236}">
              <a16:creationId xmlns:a16="http://schemas.microsoft.com/office/drawing/2014/main" id="{D112F28B-13D4-4DAC-AF72-77CDC2ED755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4" name="Text Box 17">
          <a:extLst>
            <a:ext uri="{FF2B5EF4-FFF2-40B4-BE49-F238E27FC236}">
              <a16:creationId xmlns:a16="http://schemas.microsoft.com/office/drawing/2014/main" id="{243B55F0-2DD6-4276-A5DA-0D5F4BD6803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5" name="Text Box 18">
          <a:extLst>
            <a:ext uri="{FF2B5EF4-FFF2-40B4-BE49-F238E27FC236}">
              <a16:creationId xmlns:a16="http://schemas.microsoft.com/office/drawing/2014/main" id="{2971D838-BB4D-4E86-8F1F-13266031D59C}"/>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36" name="Text Box 19">
          <a:extLst>
            <a:ext uri="{FF2B5EF4-FFF2-40B4-BE49-F238E27FC236}">
              <a16:creationId xmlns:a16="http://schemas.microsoft.com/office/drawing/2014/main" id="{B3928707-4578-422E-A8E1-6CEF21FCC51B}"/>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37" name="Text Box 15">
          <a:extLst>
            <a:ext uri="{FF2B5EF4-FFF2-40B4-BE49-F238E27FC236}">
              <a16:creationId xmlns:a16="http://schemas.microsoft.com/office/drawing/2014/main" id="{B7ED481A-B311-4006-A9A6-C82C38E3BCAE}"/>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8" name="Text Box 16">
          <a:extLst>
            <a:ext uri="{FF2B5EF4-FFF2-40B4-BE49-F238E27FC236}">
              <a16:creationId xmlns:a16="http://schemas.microsoft.com/office/drawing/2014/main" id="{34A66210-0E3B-4872-A46F-B00C79F793A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39" name="Text Box 17">
          <a:extLst>
            <a:ext uri="{FF2B5EF4-FFF2-40B4-BE49-F238E27FC236}">
              <a16:creationId xmlns:a16="http://schemas.microsoft.com/office/drawing/2014/main" id="{17B34B66-A2CD-4240-AA74-BD36A1EA240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0" name="Text Box 18">
          <a:extLst>
            <a:ext uri="{FF2B5EF4-FFF2-40B4-BE49-F238E27FC236}">
              <a16:creationId xmlns:a16="http://schemas.microsoft.com/office/drawing/2014/main" id="{229A8ABF-001F-4979-92D4-6513D0ECB277}"/>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41" name="Text Box 19">
          <a:extLst>
            <a:ext uri="{FF2B5EF4-FFF2-40B4-BE49-F238E27FC236}">
              <a16:creationId xmlns:a16="http://schemas.microsoft.com/office/drawing/2014/main" id="{5E5FF297-D806-4F75-A023-8A6D8E514E5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213632"/>
    <xdr:sp macro="" textlink="">
      <xdr:nvSpPr>
        <xdr:cNvPr id="1342" name="Text Box 15">
          <a:extLst>
            <a:ext uri="{FF2B5EF4-FFF2-40B4-BE49-F238E27FC236}">
              <a16:creationId xmlns:a16="http://schemas.microsoft.com/office/drawing/2014/main" id="{154083F4-E6EE-43CA-9AB4-FE5C02D0DDC4}"/>
            </a:ext>
          </a:extLst>
        </xdr:cNvPr>
        <xdr:cNvSpPr txBox="1">
          <a:spLocks noChangeArrowheads="1"/>
        </xdr:cNvSpPr>
      </xdr:nvSpPr>
      <xdr:spPr bwMode="auto">
        <a:xfrm>
          <a:off x="3710214"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43" name="Text Box 15">
          <a:extLst>
            <a:ext uri="{FF2B5EF4-FFF2-40B4-BE49-F238E27FC236}">
              <a16:creationId xmlns:a16="http://schemas.microsoft.com/office/drawing/2014/main" id="{DF5DE7A2-F4C6-4B67-B613-53612F59560F}"/>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4" name="Text Box 16">
          <a:extLst>
            <a:ext uri="{FF2B5EF4-FFF2-40B4-BE49-F238E27FC236}">
              <a16:creationId xmlns:a16="http://schemas.microsoft.com/office/drawing/2014/main" id="{E806B8A7-29C2-4EBC-99F1-C28CFCCCD7E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5" name="Text Box 17">
          <a:extLst>
            <a:ext uri="{FF2B5EF4-FFF2-40B4-BE49-F238E27FC236}">
              <a16:creationId xmlns:a16="http://schemas.microsoft.com/office/drawing/2014/main" id="{DFD5BAF0-2632-42F1-94A7-AC32B2458A5F}"/>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46" name="Text Box 18">
          <a:extLst>
            <a:ext uri="{FF2B5EF4-FFF2-40B4-BE49-F238E27FC236}">
              <a16:creationId xmlns:a16="http://schemas.microsoft.com/office/drawing/2014/main" id="{A57F26EF-2E19-46D7-95F9-164383D94A21}"/>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213632"/>
    <xdr:sp macro="" textlink="">
      <xdr:nvSpPr>
        <xdr:cNvPr id="1347" name="Text Box 15">
          <a:extLst>
            <a:ext uri="{FF2B5EF4-FFF2-40B4-BE49-F238E27FC236}">
              <a16:creationId xmlns:a16="http://schemas.microsoft.com/office/drawing/2014/main" id="{F525B37B-135A-4197-ACFB-583939A489DC}"/>
            </a:ext>
          </a:extLst>
        </xdr:cNvPr>
        <xdr:cNvSpPr txBox="1">
          <a:spLocks noChangeArrowheads="1"/>
        </xdr:cNvSpPr>
      </xdr:nvSpPr>
      <xdr:spPr bwMode="auto">
        <a:xfrm>
          <a:off x="6773182" y="449806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8" name="Text Box 16">
          <a:extLst>
            <a:ext uri="{FF2B5EF4-FFF2-40B4-BE49-F238E27FC236}">
              <a16:creationId xmlns:a16="http://schemas.microsoft.com/office/drawing/2014/main" id="{4943C167-8952-41DB-ADBF-A651A117F1C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49" name="Text Box 17">
          <a:extLst>
            <a:ext uri="{FF2B5EF4-FFF2-40B4-BE49-F238E27FC236}">
              <a16:creationId xmlns:a16="http://schemas.microsoft.com/office/drawing/2014/main" id="{807996BD-9BE3-4F79-80A6-FB1BF510E69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0" name="Text Box 18">
          <a:extLst>
            <a:ext uri="{FF2B5EF4-FFF2-40B4-BE49-F238E27FC236}">
              <a16:creationId xmlns:a16="http://schemas.microsoft.com/office/drawing/2014/main" id="{20B1616E-515D-4490-BE77-48D552E84E2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1" name="Text Box 19">
          <a:extLst>
            <a:ext uri="{FF2B5EF4-FFF2-40B4-BE49-F238E27FC236}">
              <a16:creationId xmlns:a16="http://schemas.microsoft.com/office/drawing/2014/main" id="{4588F229-DF3E-437C-8968-F1483ACBB32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52" name="Text Box 15">
          <a:extLst>
            <a:ext uri="{FF2B5EF4-FFF2-40B4-BE49-F238E27FC236}">
              <a16:creationId xmlns:a16="http://schemas.microsoft.com/office/drawing/2014/main" id="{06330BEC-A8D0-445C-BEC9-37172AFDD893}"/>
            </a:ext>
          </a:extLst>
        </xdr:cNvPr>
        <xdr:cNvSpPr txBox="1">
          <a:spLocks noChangeArrowheads="1"/>
        </xdr:cNvSpPr>
      </xdr:nvSpPr>
      <xdr:spPr bwMode="auto">
        <a:xfrm>
          <a:off x="9616168"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3" name="Text Box 16">
          <a:extLst>
            <a:ext uri="{FF2B5EF4-FFF2-40B4-BE49-F238E27FC236}">
              <a16:creationId xmlns:a16="http://schemas.microsoft.com/office/drawing/2014/main" id="{A3F805A3-9C02-461E-936D-6938733321D2}"/>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4" name="Text Box 17">
          <a:extLst>
            <a:ext uri="{FF2B5EF4-FFF2-40B4-BE49-F238E27FC236}">
              <a16:creationId xmlns:a16="http://schemas.microsoft.com/office/drawing/2014/main" id="{56F16EBC-E930-43BE-9F30-AE7069A5B21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5" name="Text Box 18">
          <a:extLst>
            <a:ext uri="{FF2B5EF4-FFF2-40B4-BE49-F238E27FC236}">
              <a16:creationId xmlns:a16="http://schemas.microsoft.com/office/drawing/2014/main" id="{1D2D19BA-904A-4480-AFA5-EBCF1DD02C0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56" name="Text Box 19">
          <a:extLst>
            <a:ext uri="{FF2B5EF4-FFF2-40B4-BE49-F238E27FC236}">
              <a16:creationId xmlns:a16="http://schemas.microsoft.com/office/drawing/2014/main" id="{E0558191-CE9C-4BE9-A217-FDF15EC415FE}"/>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7" name="Text Box 16">
          <a:extLst>
            <a:ext uri="{FF2B5EF4-FFF2-40B4-BE49-F238E27FC236}">
              <a16:creationId xmlns:a16="http://schemas.microsoft.com/office/drawing/2014/main" id="{C3DB319E-523A-4686-B48F-8052135F02F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8" name="Text Box 17">
          <a:extLst>
            <a:ext uri="{FF2B5EF4-FFF2-40B4-BE49-F238E27FC236}">
              <a16:creationId xmlns:a16="http://schemas.microsoft.com/office/drawing/2014/main" id="{A5AA5C58-3CBB-49EA-85DF-9D28E1EBDD82}"/>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59" name="Text Box 18">
          <a:extLst>
            <a:ext uri="{FF2B5EF4-FFF2-40B4-BE49-F238E27FC236}">
              <a16:creationId xmlns:a16="http://schemas.microsoft.com/office/drawing/2014/main" id="{38EE4201-CF6F-4AE0-8648-3B04CFC3B785}"/>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60" name="Text Box 19">
          <a:extLst>
            <a:ext uri="{FF2B5EF4-FFF2-40B4-BE49-F238E27FC236}">
              <a16:creationId xmlns:a16="http://schemas.microsoft.com/office/drawing/2014/main" id="{AAC3FF17-BA06-4539-9E1A-BCA4A7F30AF4}"/>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1" name="Text Box 16">
          <a:extLst>
            <a:ext uri="{FF2B5EF4-FFF2-40B4-BE49-F238E27FC236}">
              <a16:creationId xmlns:a16="http://schemas.microsoft.com/office/drawing/2014/main" id="{E3461970-DA60-457C-8DC9-39590BC57E51}"/>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2" name="Text Box 17">
          <a:extLst>
            <a:ext uri="{FF2B5EF4-FFF2-40B4-BE49-F238E27FC236}">
              <a16:creationId xmlns:a16="http://schemas.microsoft.com/office/drawing/2014/main" id="{B16C63CA-4848-49C9-AE5C-38DF7999E2FE}"/>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3" name="Text Box 18">
          <a:extLst>
            <a:ext uri="{FF2B5EF4-FFF2-40B4-BE49-F238E27FC236}">
              <a16:creationId xmlns:a16="http://schemas.microsoft.com/office/drawing/2014/main" id="{AB67BB4F-FEC5-4CE8-8508-E0C673E66FA4}"/>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64" name="Text Box 19">
          <a:extLst>
            <a:ext uri="{FF2B5EF4-FFF2-40B4-BE49-F238E27FC236}">
              <a16:creationId xmlns:a16="http://schemas.microsoft.com/office/drawing/2014/main" id="{61FCF288-0B1F-47A1-8817-2B7CF67E37F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5" name="Text Box 16">
          <a:extLst>
            <a:ext uri="{FF2B5EF4-FFF2-40B4-BE49-F238E27FC236}">
              <a16:creationId xmlns:a16="http://schemas.microsoft.com/office/drawing/2014/main" id="{5CD6A7DB-9D14-4175-85D2-420B065C34D6}"/>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6" name="Text Box 17">
          <a:extLst>
            <a:ext uri="{FF2B5EF4-FFF2-40B4-BE49-F238E27FC236}">
              <a16:creationId xmlns:a16="http://schemas.microsoft.com/office/drawing/2014/main" id="{20D5EF7D-9589-4003-A095-DBC5DF7E91D9}"/>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7" name="Text Box 18">
          <a:extLst>
            <a:ext uri="{FF2B5EF4-FFF2-40B4-BE49-F238E27FC236}">
              <a16:creationId xmlns:a16="http://schemas.microsoft.com/office/drawing/2014/main" id="{9D878CAE-270F-4159-BCF5-E6F6514247E0}"/>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68" name="Text Box 19">
          <a:extLst>
            <a:ext uri="{FF2B5EF4-FFF2-40B4-BE49-F238E27FC236}">
              <a16:creationId xmlns:a16="http://schemas.microsoft.com/office/drawing/2014/main" id="{50DED1C4-EA56-454F-8A79-AED312D469DC}"/>
            </a:ext>
          </a:extLst>
        </xdr:cNvPr>
        <xdr:cNvSpPr txBox="1">
          <a:spLocks noChangeArrowheads="1"/>
        </xdr:cNvSpPr>
      </xdr:nvSpPr>
      <xdr:spPr bwMode="auto">
        <a:xfrm>
          <a:off x="48052182"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69" name="Text Box 15">
          <a:extLst>
            <a:ext uri="{FF2B5EF4-FFF2-40B4-BE49-F238E27FC236}">
              <a16:creationId xmlns:a16="http://schemas.microsoft.com/office/drawing/2014/main" id="{FAC99A6E-5A81-4803-B7B7-80BDB6D405A8}"/>
            </a:ext>
          </a:extLst>
        </xdr:cNvPr>
        <xdr:cNvSpPr txBox="1">
          <a:spLocks noChangeArrowheads="1"/>
        </xdr:cNvSpPr>
      </xdr:nvSpPr>
      <xdr:spPr bwMode="auto">
        <a:xfrm>
          <a:off x="3706091" y="413009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0" name="Text Box 16">
          <a:extLst>
            <a:ext uri="{FF2B5EF4-FFF2-40B4-BE49-F238E27FC236}">
              <a16:creationId xmlns:a16="http://schemas.microsoft.com/office/drawing/2014/main" id="{BDEE638C-D576-4258-86DE-524FC5E5D3BE}"/>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1" name="Text Box 17">
          <a:extLst>
            <a:ext uri="{FF2B5EF4-FFF2-40B4-BE49-F238E27FC236}">
              <a16:creationId xmlns:a16="http://schemas.microsoft.com/office/drawing/2014/main" id="{3A68BF2B-9E50-4A1A-A4A8-82A43094C498}"/>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2" name="Text Box 18">
          <a:extLst>
            <a:ext uri="{FF2B5EF4-FFF2-40B4-BE49-F238E27FC236}">
              <a16:creationId xmlns:a16="http://schemas.microsoft.com/office/drawing/2014/main" id="{FC48ED3E-3DF4-4C1B-BFEF-34089D0ECFED}"/>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73" name="Text Box 19">
          <a:extLst>
            <a:ext uri="{FF2B5EF4-FFF2-40B4-BE49-F238E27FC236}">
              <a16:creationId xmlns:a16="http://schemas.microsoft.com/office/drawing/2014/main" id="{44510459-A3AE-43A7-B7FE-7CF099CC1AD9}"/>
            </a:ext>
          </a:extLst>
        </xdr:cNvPr>
        <xdr:cNvSpPr txBox="1">
          <a:spLocks noChangeArrowheads="1"/>
        </xdr:cNvSpPr>
      </xdr:nvSpPr>
      <xdr:spPr bwMode="auto">
        <a:xfrm>
          <a:off x="3706091"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374" name="Text Box 15">
          <a:extLst>
            <a:ext uri="{FF2B5EF4-FFF2-40B4-BE49-F238E27FC236}">
              <a16:creationId xmlns:a16="http://schemas.microsoft.com/office/drawing/2014/main" id="{5D4E293B-CCAB-49A3-A502-056040E961AB}"/>
            </a:ext>
          </a:extLst>
        </xdr:cNvPr>
        <xdr:cNvSpPr txBox="1">
          <a:spLocks noChangeArrowheads="1"/>
        </xdr:cNvSpPr>
      </xdr:nvSpPr>
      <xdr:spPr bwMode="auto">
        <a:xfrm>
          <a:off x="6768234"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5" name="Text Box 16">
          <a:extLst>
            <a:ext uri="{FF2B5EF4-FFF2-40B4-BE49-F238E27FC236}">
              <a16:creationId xmlns:a16="http://schemas.microsoft.com/office/drawing/2014/main" id="{A1D4823E-8CA9-4B4E-97D0-59CE86B32865}"/>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6" name="Text Box 17">
          <a:extLst>
            <a:ext uri="{FF2B5EF4-FFF2-40B4-BE49-F238E27FC236}">
              <a16:creationId xmlns:a16="http://schemas.microsoft.com/office/drawing/2014/main" id="{4D5FD842-7F73-4B6C-A257-2236F61D276A}"/>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77" name="Text Box 18">
          <a:extLst>
            <a:ext uri="{FF2B5EF4-FFF2-40B4-BE49-F238E27FC236}">
              <a16:creationId xmlns:a16="http://schemas.microsoft.com/office/drawing/2014/main" id="{2A1C8C37-58DE-4358-8A64-681F4BAA420B}"/>
            </a:ext>
          </a:extLst>
        </xdr:cNvPr>
        <xdr:cNvSpPr txBox="1">
          <a:spLocks noChangeArrowheads="1"/>
        </xdr:cNvSpPr>
      </xdr:nvSpPr>
      <xdr:spPr bwMode="auto">
        <a:xfrm>
          <a:off x="6768234"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8" name="Text Box 16">
          <a:extLst>
            <a:ext uri="{FF2B5EF4-FFF2-40B4-BE49-F238E27FC236}">
              <a16:creationId xmlns:a16="http://schemas.microsoft.com/office/drawing/2014/main" id="{FD0E7258-709A-4345-8763-403FE42F0761}"/>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79" name="Text Box 17">
          <a:extLst>
            <a:ext uri="{FF2B5EF4-FFF2-40B4-BE49-F238E27FC236}">
              <a16:creationId xmlns:a16="http://schemas.microsoft.com/office/drawing/2014/main" id="{57E3C16E-1A6B-43F3-A011-7350A8B990A3}"/>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0" name="Text Box 18">
          <a:extLst>
            <a:ext uri="{FF2B5EF4-FFF2-40B4-BE49-F238E27FC236}">
              <a16:creationId xmlns:a16="http://schemas.microsoft.com/office/drawing/2014/main" id="{C412FBD0-1153-42A1-A290-EDBBFB76556C}"/>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1" name="Text Box 19">
          <a:extLst>
            <a:ext uri="{FF2B5EF4-FFF2-40B4-BE49-F238E27FC236}">
              <a16:creationId xmlns:a16="http://schemas.microsoft.com/office/drawing/2014/main" id="{336314DE-16A6-4CBA-83D5-1ED1082BDA9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442269"/>
    <xdr:sp macro="" textlink="">
      <xdr:nvSpPr>
        <xdr:cNvPr id="1382" name="Text Box 15">
          <a:extLst>
            <a:ext uri="{FF2B5EF4-FFF2-40B4-BE49-F238E27FC236}">
              <a16:creationId xmlns:a16="http://schemas.microsoft.com/office/drawing/2014/main" id="{600C220C-1E8E-45E9-9543-3F09C6E8AFFA}"/>
            </a:ext>
          </a:extLst>
        </xdr:cNvPr>
        <xdr:cNvSpPr txBox="1">
          <a:spLocks noChangeArrowheads="1"/>
        </xdr:cNvSpPr>
      </xdr:nvSpPr>
      <xdr:spPr bwMode="auto">
        <a:xfrm>
          <a:off x="9615343" y="413009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3" name="Text Box 16">
          <a:extLst>
            <a:ext uri="{FF2B5EF4-FFF2-40B4-BE49-F238E27FC236}">
              <a16:creationId xmlns:a16="http://schemas.microsoft.com/office/drawing/2014/main" id="{CB8D282F-A8CC-4744-9E9C-2EB61B733A9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4" name="Text Box 17">
          <a:extLst>
            <a:ext uri="{FF2B5EF4-FFF2-40B4-BE49-F238E27FC236}">
              <a16:creationId xmlns:a16="http://schemas.microsoft.com/office/drawing/2014/main" id="{8650AF3E-AC6F-460E-8322-9FA3B92938E6}"/>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5" name="Text Box 18">
          <a:extLst>
            <a:ext uri="{FF2B5EF4-FFF2-40B4-BE49-F238E27FC236}">
              <a16:creationId xmlns:a16="http://schemas.microsoft.com/office/drawing/2014/main" id="{0CC4E55F-4C79-4C3A-BF5C-A505CBFAA26E}"/>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386" name="Text Box 19">
          <a:extLst>
            <a:ext uri="{FF2B5EF4-FFF2-40B4-BE49-F238E27FC236}">
              <a16:creationId xmlns:a16="http://schemas.microsoft.com/office/drawing/2014/main" id="{2DE926E5-B2F3-4854-8FA7-8B419AD367A7}"/>
            </a:ext>
          </a:extLst>
        </xdr:cNvPr>
        <xdr:cNvSpPr txBox="1">
          <a:spLocks noChangeArrowheads="1"/>
        </xdr:cNvSpPr>
      </xdr:nvSpPr>
      <xdr:spPr bwMode="auto">
        <a:xfrm>
          <a:off x="9615343" y="415636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7" name="Text Box 16">
          <a:extLst>
            <a:ext uri="{FF2B5EF4-FFF2-40B4-BE49-F238E27FC236}">
              <a16:creationId xmlns:a16="http://schemas.microsoft.com/office/drawing/2014/main" id="{17A59AC9-7A04-4AC6-B967-8FEF3BCBCDE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8" name="Text Box 17">
          <a:extLst>
            <a:ext uri="{FF2B5EF4-FFF2-40B4-BE49-F238E27FC236}">
              <a16:creationId xmlns:a16="http://schemas.microsoft.com/office/drawing/2014/main" id="{1B4B0AB5-DDB9-4206-A044-8F36FD18D425}"/>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89" name="Text Box 18">
          <a:extLst>
            <a:ext uri="{FF2B5EF4-FFF2-40B4-BE49-F238E27FC236}">
              <a16:creationId xmlns:a16="http://schemas.microsoft.com/office/drawing/2014/main" id="{18EC73DB-FCC4-4947-A8D7-AEA5316E238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390" name="Text Box 19">
          <a:extLst>
            <a:ext uri="{FF2B5EF4-FFF2-40B4-BE49-F238E27FC236}">
              <a16:creationId xmlns:a16="http://schemas.microsoft.com/office/drawing/2014/main" id="{967B4290-6A7F-4CC4-973C-FBF7DC90D76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1" name="Text Box 16">
          <a:extLst>
            <a:ext uri="{FF2B5EF4-FFF2-40B4-BE49-F238E27FC236}">
              <a16:creationId xmlns:a16="http://schemas.microsoft.com/office/drawing/2014/main" id="{42F1EDF5-1999-42DD-BBAE-5451D4D6C61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2" name="Text Box 17">
          <a:extLst>
            <a:ext uri="{FF2B5EF4-FFF2-40B4-BE49-F238E27FC236}">
              <a16:creationId xmlns:a16="http://schemas.microsoft.com/office/drawing/2014/main" id="{BEF11387-7A67-4219-BE0D-13CE8C60DA6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3" name="Text Box 18">
          <a:extLst>
            <a:ext uri="{FF2B5EF4-FFF2-40B4-BE49-F238E27FC236}">
              <a16:creationId xmlns:a16="http://schemas.microsoft.com/office/drawing/2014/main" id="{739A849C-81B4-481D-940D-3AE733012AD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394" name="Text Box 19">
          <a:extLst>
            <a:ext uri="{FF2B5EF4-FFF2-40B4-BE49-F238E27FC236}">
              <a16:creationId xmlns:a16="http://schemas.microsoft.com/office/drawing/2014/main" id="{A1493939-F85B-488F-B21E-D2BD34BB349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5" name="Text Box 16">
          <a:extLst>
            <a:ext uri="{FF2B5EF4-FFF2-40B4-BE49-F238E27FC236}">
              <a16:creationId xmlns:a16="http://schemas.microsoft.com/office/drawing/2014/main" id="{6530EA78-31B6-46AC-9007-9FC120D24A0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6" name="Text Box 17">
          <a:extLst>
            <a:ext uri="{FF2B5EF4-FFF2-40B4-BE49-F238E27FC236}">
              <a16:creationId xmlns:a16="http://schemas.microsoft.com/office/drawing/2014/main" id="{C2352734-52E3-4559-AA50-476F46D3729D}"/>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7" name="Text Box 18">
          <a:extLst>
            <a:ext uri="{FF2B5EF4-FFF2-40B4-BE49-F238E27FC236}">
              <a16:creationId xmlns:a16="http://schemas.microsoft.com/office/drawing/2014/main" id="{914E1AF2-0B8C-45BD-807F-EC224422AF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398" name="Text Box 19">
          <a:extLst>
            <a:ext uri="{FF2B5EF4-FFF2-40B4-BE49-F238E27FC236}">
              <a16:creationId xmlns:a16="http://schemas.microsoft.com/office/drawing/2014/main" id="{64D3E138-614E-49A0-9629-4F08A94C556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399" name="Text Box 15">
          <a:extLst>
            <a:ext uri="{FF2B5EF4-FFF2-40B4-BE49-F238E27FC236}">
              <a16:creationId xmlns:a16="http://schemas.microsoft.com/office/drawing/2014/main" id="{7494F284-4E5C-43C9-92C2-29F88E5D2BE9}"/>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0" name="Text Box 16">
          <a:extLst>
            <a:ext uri="{FF2B5EF4-FFF2-40B4-BE49-F238E27FC236}">
              <a16:creationId xmlns:a16="http://schemas.microsoft.com/office/drawing/2014/main" id="{39910844-B86A-4EEA-9A42-630ADEF948A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1" name="Text Box 17">
          <a:extLst>
            <a:ext uri="{FF2B5EF4-FFF2-40B4-BE49-F238E27FC236}">
              <a16:creationId xmlns:a16="http://schemas.microsoft.com/office/drawing/2014/main" id="{64D62EBF-EC3E-479C-BA62-2723497D7613}"/>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2" name="Text Box 18">
          <a:extLst>
            <a:ext uri="{FF2B5EF4-FFF2-40B4-BE49-F238E27FC236}">
              <a16:creationId xmlns:a16="http://schemas.microsoft.com/office/drawing/2014/main" id="{912BA4EE-EF91-4983-9597-94402FEB2751}"/>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03" name="Text Box 19">
          <a:extLst>
            <a:ext uri="{FF2B5EF4-FFF2-40B4-BE49-F238E27FC236}">
              <a16:creationId xmlns:a16="http://schemas.microsoft.com/office/drawing/2014/main" id="{1E1B3B41-E1CB-4BA6-A7AC-46C2FEF4AE1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04" name="Text Box 15">
          <a:extLst>
            <a:ext uri="{FF2B5EF4-FFF2-40B4-BE49-F238E27FC236}">
              <a16:creationId xmlns:a16="http://schemas.microsoft.com/office/drawing/2014/main" id="{1CFFADBD-0399-4830-AD0A-FAFDE61A5BAB}"/>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5" name="Text Box 16">
          <a:extLst>
            <a:ext uri="{FF2B5EF4-FFF2-40B4-BE49-F238E27FC236}">
              <a16:creationId xmlns:a16="http://schemas.microsoft.com/office/drawing/2014/main" id="{13CC4614-9550-4FA8-BD6C-92FBCBFD7F4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6" name="Text Box 17">
          <a:extLst>
            <a:ext uri="{FF2B5EF4-FFF2-40B4-BE49-F238E27FC236}">
              <a16:creationId xmlns:a16="http://schemas.microsoft.com/office/drawing/2014/main" id="{30EB6816-1426-4366-8A98-6DDF9386EE44}"/>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07" name="Text Box 18">
          <a:extLst>
            <a:ext uri="{FF2B5EF4-FFF2-40B4-BE49-F238E27FC236}">
              <a16:creationId xmlns:a16="http://schemas.microsoft.com/office/drawing/2014/main" id="{6A17ABD2-B887-4661-AFEE-05ED2D1D063C}"/>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8" name="Text Box 16">
          <a:extLst>
            <a:ext uri="{FF2B5EF4-FFF2-40B4-BE49-F238E27FC236}">
              <a16:creationId xmlns:a16="http://schemas.microsoft.com/office/drawing/2014/main" id="{B5725F55-2820-4DAB-A246-73D2E436E5B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09" name="Text Box 17">
          <a:extLst>
            <a:ext uri="{FF2B5EF4-FFF2-40B4-BE49-F238E27FC236}">
              <a16:creationId xmlns:a16="http://schemas.microsoft.com/office/drawing/2014/main" id="{20C9D5BA-3C6F-400F-BD6E-F229CF036BF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0" name="Text Box 18">
          <a:extLst>
            <a:ext uri="{FF2B5EF4-FFF2-40B4-BE49-F238E27FC236}">
              <a16:creationId xmlns:a16="http://schemas.microsoft.com/office/drawing/2014/main" id="{732BBE32-AF4F-4B63-BC9D-1E548993F5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1" name="Text Box 19">
          <a:extLst>
            <a:ext uri="{FF2B5EF4-FFF2-40B4-BE49-F238E27FC236}">
              <a16:creationId xmlns:a16="http://schemas.microsoft.com/office/drawing/2014/main" id="{87190FFE-95FF-41B7-8475-6D2B820ADB7B}"/>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2" name="Text Box 16">
          <a:extLst>
            <a:ext uri="{FF2B5EF4-FFF2-40B4-BE49-F238E27FC236}">
              <a16:creationId xmlns:a16="http://schemas.microsoft.com/office/drawing/2014/main" id="{2E5FEA5C-D391-41AA-B973-9B43CAD24BC3}"/>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3" name="Text Box 17">
          <a:extLst>
            <a:ext uri="{FF2B5EF4-FFF2-40B4-BE49-F238E27FC236}">
              <a16:creationId xmlns:a16="http://schemas.microsoft.com/office/drawing/2014/main" id="{C70AE069-E9DA-4548-A03D-BF3687391C28}"/>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4" name="Text Box 18">
          <a:extLst>
            <a:ext uri="{FF2B5EF4-FFF2-40B4-BE49-F238E27FC236}">
              <a16:creationId xmlns:a16="http://schemas.microsoft.com/office/drawing/2014/main" id="{E57D9A8D-2289-4036-9EB0-DB953C0ECA2F}"/>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15" name="Text Box 19">
          <a:extLst>
            <a:ext uri="{FF2B5EF4-FFF2-40B4-BE49-F238E27FC236}">
              <a16:creationId xmlns:a16="http://schemas.microsoft.com/office/drawing/2014/main" id="{73413F1C-B939-485A-999E-EC6C7A478C4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6" name="Text Box 16">
          <a:extLst>
            <a:ext uri="{FF2B5EF4-FFF2-40B4-BE49-F238E27FC236}">
              <a16:creationId xmlns:a16="http://schemas.microsoft.com/office/drawing/2014/main" id="{91937B4E-327F-48AD-828D-A550BF60D0B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7" name="Text Box 17">
          <a:extLst>
            <a:ext uri="{FF2B5EF4-FFF2-40B4-BE49-F238E27FC236}">
              <a16:creationId xmlns:a16="http://schemas.microsoft.com/office/drawing/2014/main" id="{14CD8E2D-D556-46F0-B2E5-C8947CD630C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8" name="Text Box 18">
          <a:extLst>
            <a:ext uri="{FF2B5EF4-FFF2-40B4-BE49-F238E27FC236}">
              <a16:creationId xmlns:a16="http://schemas.microsoft.com/office/drawing/2014/main" id="{D45C3389-7C3E-4C3B-A09B-37F65D72127F}"/>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19" name="Text Box 19">
          <a:extLst>
            <a:ext uri="{FF2B5EF4-FFF2-40B4-BE49-F238E27FC236}">
              <a16:creationId xmlns:a16="http://schemas.microsoft.com/office/drawing/2014/main" id="{C6F8F64B-FC37-491C-8E06-6459249CEA4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0" name="Text Box 16">
          <a:extLst>
            <a:ext uri="{FF2B5EF4-FFF2-40B4-BE49-F238E27FC236}">
              <a16:creationId xmlns:a16="http://schemas.microsoft.com/office/drawing/2014/main" id="{8077F415-A72E-437F-81C4-54F11C370AB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1" name="Text Box 17">
          <a:extLst>
            <a:ext uri="{FF2B5EF4-FFF2-40B4-BE49-F238E27FC236}">
              <a16:creationId xmlns:a16="http://schemas.microsoft.com/office/drawing/2014/main" id="{03B33C2A-C5CA-4B1C-95B2-F3472C4F1525}"/>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2" name="Text Box 18">
          <a:extLst>
            <a:ext uri="{FF2B5EF4-FFF2-40B4-BE49-F238E27FC236}">
              <a16:creationId xmlns:a16="http://schemas.microsoft.com/office/drawing/2014/main" id="{64026064-795F-49D4-A1B4-30AE4EFCDD7B}"/>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23" name="Text Box 19">
          <a:extLst>
            <a:ext uri="{FF2B5EF4-FFF2-40B4-BE49-F238E27FC236}">
              <a16:creationId xmlns:a16="http://schemas.microsoft.com/office/drawing/2014/main" id="{29454D43-68AD-4C72-8F2C-C0ED438DFB2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4" name="Text Box 16">
          <a:extLst>
            <a:ext uri="{FF2B5EF4-FFF2-40B4-BE49-F238E27FC236}">
              <a16:creationId xmlns:a16="http://schemas.microsoft.com/office/drawing/2014/main" id="{2E57DFF8-3F12-4B75-A844-C7F0A4B03421}"/>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5" name="Text Box 17">
          <a:extLst>
            <a:ext uri="{FF2B5EF4-FFF2-40B4-BE49-F238E27FC236}">
              <a16:creationId xmlns:a16="http://schemas.microsoft.com/office/drawing/2014/main" id="{205E7B0C-8D3D-42BE-9E6D-823D5598D5A5}"/>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6" name="Text Box 18">
          <a:extLst>
            <a:ext uri="{FF2B5EF4-FFF2-40B4-BE49-F238E27FC236}">
              <a16:creationId xmlns:a16="http://schemas.microsoft.com/office/drawing/2014/main" id="{EB1F95A0-4D20-4EAF-9497-3D8DF79673F8}"/>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87</xdr:row>
      <xdr:rowOff>0</xdr:rowOff>
    </xdr:from>
    <xdr:ext cx="95250" cy="171450"/>
    <xdr:sp macro="" textlink="">
      <xdr:nvSpPr>
        <xdr:cNvPr id="1427" name="Text Box 19">
          <a:extLst>
            <a:ext uri="{FF2B5EF4-FFF2-40B4-BE49-F238E27FC236}">
              <a16:creationId xmlns:a16="http://schemas.microsoft.com/office/drawing/2014/main" id="{4393EC62-8CC6-43E4-83D9-1C415F061AA2}"/>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444014"/>
    <xdr:sp macro="" textlink="">
      <xdr:nvSpPr>
        <xdr:cNvPr id="1428" name="Text Box 15">
          <a:extLst>
            <a:ext uri="{FF2B5EF4-FFF2-40B4-BE49-F238E27FC236}">
              <a16:creationId xmlns:a16="http://schemas.microsoft.com/office/drawing/2014/main" id="{3EC82463-2323-4E1D-95ED-515C5060806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29" name="Text Box 16">
          <a:extLst>
            <a:ext uri="{FF2B5EF4-FFF2-40B4-BE49-F238E27FC236}">
              <a16:creationId xmlns:a16="http://schemas.microsoft.com/office/drawing/2014/main" id="{F37F4A80-7C24-4B72-8F78-081AEF20F3A0}"/>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0" name="Text Box 17">
          <a:extLst>
            <a:ext uri="{FF2B5EF4-FFF2-40B4-BE49-F238E27FC236}">
              <a16:creationId xmlns:a16="http://schemas.microsoft.com/office/drawing/2014/main" id="{FE2252E7-F902-4CDC-9F7D-86CB9AC25719}"/>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1" name="Text Box 18">
          <a:extLst>
            <a:ext uri="{FF2B5EF4-FFF2-40B4-BE49-F238E27FC236}">
              <a16:creationId xmlns:a16="http://schemas.microsoft.com/office/drawing/2014/main" id="{0484BC3E-CD8A-4535-B663-38CC4C5460DA}"/>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87</xdr:row>
      <xdr:rowOff>0</xdr:rowOff>
    </xdr:from>
    <xdr:ext cx="95250" cy="171450"/>
    <xdr:sp macro="" textlink="">
      <xdr:nvSpPr>
        <xdr:cNvPr id="1432" name="Text Box 19">
          <a:extLst>
            <a:ext uri="{FF2B5EF4-FFF2-40B4-BE49-F238E27FC236}">
              <a16:creationId xmlns:a16="http://schemas.microsoft.com/office/drawing/2014/main" id="{491649C3-8729-4BD1-9242-A162CE4435C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442269"/>
    <xdr:sp macro="" textlink="">
      <xdr:nvSpPr>
        <xdr:cNvPr id="1433" name="Text Box 15">
          <a:extLst>
            <a:ext uri="{FF2B5EF4-FFF2-40B4-BE49-F238E27FC236}">
              <a16:creationId xmlns:a16="http://schemas.microsoft.com/office/drawing/2014/main" id="{0C58D4F7-0723-4A87-A10F-A376576E1B84}"/>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4" name="Text Box 16">
          <a:extLst>
            <a:ext uri="{FF2B5EF4-FFF2-40B4-BE49-F238E27FC236}">
              <a16:creationId xmlns:a16="http://schemas.microsoft.com/office/drawing/2014/main" id="{7E776877-5398-484D-9262-A46EA86F6473}"/>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5" name="Text Box 17">
          <a:extLst>
            <a:ext uri="{FF2B5EF4-FFF2-40B4-BE49-F238E27FC236}">
              <a16:creationId xmlns:a16="http://schemas.microsoft.com/office/drawing/2014/main" id="{B825F7E6-E4DA-48E1-936B-86D507FAEA5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87</xdr:row>
      <xdr:rowOff>0</xdr:rowOff>
    </xdr:from>
    <xdr:ext cx="95250" cy="171450"/>
    <xdr:sp macro="" textlink="">
      <xdr:nvSpPr>
        <xdr:cNvPr id="1436" name="Text Box 18">
          <a:extLst>
            <a:ext uri="{FF2B5EF4-FFF2-40B4-BE49-F238E27FC236}">
              <a16:creationId xmlns:a16="http://schemas.microsoft.com/office/drawing/2014/main" id="{5D75235F-0C4A-4770-94FE-145F55F06EE7}"/>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7" name="Text Box 16">
          <a:extLst>
            <a:ext uri="{FF2B5EF4-FFF2-40B4-BE49-F238E27FC236}">
              <a16:creationId xmlns:a16="http://schemas.microsoft.com/office/drawing/2014/main" id="{39590808-3B34-42C2-99C4-F2BCE354C056}"/>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8" name="Text Box 17">
          <a:extLst>
            <a:ext uri="{FF2B5EF4-FFF2-40B4-BE49-F238E27FC236}">
              <a16:creationId xmlns:a16="http://schemas.microsoft.com/office/drawing/2014/main" id="{6303F833-9577-4C7F-B5C0-6A1E3401304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39" name="Text Box 18">
          <a:extLst>
            <a:ext uri="{FF2B5EF4-FFF2-40B4-BE49-F238E27FC236}">
              <a16:creationId xmlns:a16="http://schemas.microsoft.com/office/drawing/2014/main" id="{A2797C55-BD77-4687-BBB2-1A9102D7480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0" name="Text Box 19">
          <a:extLst>
            <a:ext uri="{FF2B5EF4-FFF2-40B4-BE49-F238E27FC236}">
              <a16:creationId xmlns:a16="http://schemas.microsoft.com/office/drawing/2014/main" id="{541AD493-3FB6-4326-AC14-26D977800845}"/>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1" name="Text Box 16">
          <a:extLst>
            <a:ext uri="{FF2B5EF4-FFF2-40B4-BE49-F238E27FC236}">
              <a16:creationId xmlns:a16="http://schemas.microsoft.com/office/drawing/2014/main" id="{EC7AE176-35CE-4044-BAE3-0F91496C6A4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2" name="Text Box 17">
          <a:extLst>
            <a:ext uri="{FF2B5EF4-FFF2-40B4-BE49-F238E27FC236}">
              <a16:creationId xmlns:a16="http://schemas.microsoft.com/office/drawing/2014/main" id="{997FF41C-EC1F-47D3-B398-988FCC4DB02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3" name="Text Box 18">
          <a:extLst>
            <a:ext uri="{FF2B5EF4-FFF2-40B4-BE49-F238E27FC236}">
              <a16:creationId xmlns:a16="http://schemas.microsoft.com/office/drawing/2014/main" id="{5634DE15-2486-4148-8FCB-D2B4EC08F32A}"/>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87</xdr:row>
      <xdr:rowOff>0</xdr:rowOff>
    </xdr:from>
    <xdr:ext cx="95250" cy="171450"/>
    <xdr:sp macro="" textlink="">
      <xdr:nvSpPr>
        <xdr:cNvPr id="1444" name="Text Box 19">
          <a:extLst>
            <a:ext uri="{FF2B5EF4-FFF2-40B4-BE49-F238E27FC236}">
              <a16:creationId xmlns:a16="http://schemas.microsoft.com/office/drawing/2014/main" id="{E039A32B-111F-42FF-BFDE-D1C1104E4C9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5" name="Text Box 16">
          <a:extLst>
            <a:ext uri="{FF2B5EF4-FFF2-40B4-BE49-F238E27FC236}">
              <a16:creationId xmlns:a16="http://schemas.microsoft.com/office/drawing/2014/main" id="{B2D70AFA-55F8-40B9-AA82-772FD8828FCD}"/>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6" name="Text Box 17">
          <a:extLst>
            <a:ext uri="{FF2B5EF4-FFF2-40B4-BE49-F238E27FC236}">
              <a16:creationId xmlns:a16="http://schemas.microsoft.com/office/drawing/2014/main" id="{A1DEA197-5B49-48E7-9684-AD4EDF31B654}"/>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7" name="Text Box 18">
          <a:extLst>
            <a:ext uri="{FF2B5EF4-FFF2-40B4-BE49-F238E27FC236}">
              <a16:creationId xmlns:a16="http://schemas.microsoft.com/office/drawing/2014/main" id="{778CC92C-CA4E-48CF-9DDB-09DAC8B0188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48" name="Text Box 19">
          <a:extLst>
            <a:ext uri="{FF2B5EF4-FFF2-40B4-BE49-F238E27FC236}">
              <a16:creationId xmlns:a16="http://schemas.microsoft.com/office/drawing/2014/main" id="{89ED6055-2E5D-4998-A166-4754D6E3CCB2}"/>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49" name="Text Box 16">
          <a:extLst>
            <a:ext uri="{FF2B5EF4-FFF2-40B4-BE49-F238E27FC236}">
              <a16:creationId xmlns:a16="http://schemas.microsoft.com/office/drawing/2014/main" id="{E6521214-F548-424D-8AA4-0C3ADF5CF97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0" name="Text Box 17">
          <a:extLst>
            <a:ext uri="{FF2B5EF4-FFF2-40B4-BE49-F238E27FC236}">
              <a16:creationId xmlns:a16="http://schemas.microsoft.com/office/drawing/2014/main" id="{C149C442-EA42-40B6-BB0A-0F2D24E93CF9}"/>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1" name="Text Box 18">
          <a:extLst>
            <a:ext uri="{FF2B5EF4-FFF2-40B4-BE49-F238E27FC236}">
              <a16:creationId xmlns:a16="http://schemas.microsoft.com/office/drawing/2014/main" id="{089B247B-E164-4B0F-9C20-8BEE3C46E17E}"/>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52" name="Text Box 19">
          <a:extLst>
            <a:ext uri="{FF2B5EF4-FFF2-40B4-BE49-F238E27FC236}">
              <a16:creationId xmlns:a16="http://schemas.microsoft.com/office/drawing/2014/main" id="{C8B52FF1-7E11-4823-9948-4194C93E2762}"/>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3" name="Text Box 16">
          <a:extLst>
            <a:ext uri="{FF2B5EF4-FFF2-40B4-BE49-F238E27FC236}">
              <a16:creationId xmlns:a16="http://schemas.microsoft.com/office/drawing/2014/main" id="{E3D882E2-AD6F-49EC-930F-4F62FBAD2283}"/>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4" name="Text Box 17">
          <a:extLst>
            <a:ext uri="{FF2B5EF4-FFF2-40B4-BE49-F238E27FC236}">
              <a16:creationId xmlns:a16="http://schemas.microsoft.com/office/drawing/2014/main" id="{F4FCAAB3-791E-46E0-9B57-109D874C37B4}"/>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5" name="Text Box 18">
          <a:extLst>
            <a:ext uri="{FF2B5EF4-FFF2-40B4-BE49-F238E27FC236}">
              <a16:creationId xmlns:a16="http://schemas.microsoft.com/office/drawing/2014/main" id="{8CC64D6C-E8CD-4E0C-87A6-C018A25EB43F}"/>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0</xdr:rowOff>
    </xdr:from>
    <xdr:ext cx="95250" cy="171450"/>
    <xdr:sp macro="" textlink="">
      <xdr:nvSpPr>
        <xdr:cNvPr id="1456" name="Text Box 19">
          <a:extLst>
            <a:ext uri="{FF2B5EF4-FFF2-40B4-BE49-F238E27FC236}">
              <a16:creationId xmlns:a16="http://schemas.microsoft.com/office/drawing/2014/main" id="{C9690526-1B6D-4211-8948-AA70CE973C16}"/>
            </a:ext>
          </a:extLst>
        </xdr:cNvPr>
        <xdr:cNvSpPr txBox="1">
          <a:spLocks noChangeArrowheads="1"/>
        </xdr:cNvSpPr>
      </xdr:nvSpPr>
      <xdr:spPr bwMode="auto">
        <a:xfrm>
          <a:off x="48069500"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1457" name="Text Box 15">
          <a:extLst>
            <a:ext uri="{FF2B5EF4-FFF2-40B4-BE49-F238E27FC236}">
              <a16:creationId xmlns:a16="http://schemas.microsoft.com/office/drawing/2014/main" id="{DDB0E9D7-8939-4AFD-885D-14B8C7616C77}"/>
            </a:ext>
          </a:extLst>
        </xdr:cNvPr>
        <xdr:cNvSpPr txBox="1">
          <a:spLocks noChangeArrowheads="1"/>
        </xdr:cNvSpPr>
      </xdr:nvSpPr>
      <xdr:spPr bwMode="auto">
        <a:xfrm>
          <a:off x="3710214" y="41152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8" name="Text Box 16">
          <a:extLst>
            <a:ext uri="{FF2B5EF4-FFF2-40B4-BE49-F238E27FC236}">
              <a16:creationId xmlns:a16="http://schemas.microsoft.com/office/drawing/2014/main" id="{31272CE9-D988-4309-9CE0-F0BBB683D65E}"/>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59" name="Text Box 17">
          <a:extLst>
            <a:ext uri="{FF2B5EF4-FFF2-40B4-BE49-F238E27FC236}">
              <a16:creationId xmlns:a16="http://schemas.microsoft.com/office/drawing/2014/main" id="{67AD8855-FDDB-4061-B3F8-B3E3DD9518AB}"/>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0" name="Text Box 18">
          <a:extLst>
            <a:ext uri="{FF2B5EF4-FFF2-40B4-BE49-F238E27FC236}">
              <a16:creationId xmlns:a16="http://schemas.microsoft.com/office/drawing/2014/main" id="{C270C43A-3DBE-45CB-87FE-467893B6AD38}"/>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1461" name="Text Box 19">
          <a:extLst>
            <a:ext uri="{FF2B5EF4-FFF2-40B4-BE49-F238E27FC236}">
              <a16:creationId xmlns:a16="http://schemas.microsoft.com/office/drawing/2014/main" id="{CC9CAF48-D439-4ADA-8301-38FC839F45BC}"/>
            </a:ext>
          </a:extLst>
        </xdr:cNvPr>
        <xdr:cNvSpPr txBox="1">
          <a:spLocks noChangeArrowheads="1"/>
        </xdr:cNvSpPr>
      </xdr:nvSpPr>
      <xdr:spPr bwMode="auto">
        <a:xfrm>
          <a:off x="3710214"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12</xdr:row>
      <xdr:rowOff>504825</xdr:rowOff>
    </xdr:from>
    <xdr:ext cx="95250" cy="442269"/>
    <xdr:sp macro="" textlink="">
      <xdr:nvSpPr>
        <xdr:cNvPr id="1462" name="Text Box 15">
          <a:extLst>
            <a:ext uri="{FF2B5EF4-FFF2-40B4-BE49-F238E27FC236}">
              <a16:creationId xmlns:a16="http://schemas.microsoft.com/office/drawing/2014/main" id="{7FFB9239-BEAD-440D-87A4-954B168F33E7}"/>
            </a:ext>
          </a:extLst>
        </xdr:cNvPr>
        <xdr:cNvSpPr txBox="1">
          <a:spLocks noChangeArrowheads="1"/>
        </xdr:cNvSpPr>
      </xdr:nvSpPr>
      <xdr:spPr bwMode="auto">
        <a:xfrm>
          <a:off x="6773182" y="41152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3" name="Text Box 16">
          <a:extLst>
            <a:ext uri="{FF2B5EF4-FFF2-40B4-BE49-F238E27FC236}">
              <a16:creationId xmlns:a16="http://schemas.microsoft.com/office/drawing/2014/main" id="{A39B7394-0D41-4A28-9040-863EC3A155D6}"/>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4" name="Text Box 17">
          <a:extLst>
            <a:ext uri="{FF2B5EF4-FFF2-40B4-BE49-F238E27FC236}">
              <a16:creationId xmlns:a16="http://schemas.microsoft.com/office/drawing/2014/main" id="{ECDA8981-0231-43DD-986E-537AAD623970}"/>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1465" name="Text Box 18">
          <a:extLst>
            <a:ext uri="{FF2B5EF4-FFF2-40B4-BE49-F238E27FC236}">
              <a16:creationId xmlns:a16="http://schemas.microsoft.com/office/drawing/2014/main" id="{CB203DF9-12D8-44F7-A7A1-8687E2158678}"/>
            </a:ext>
          </a:extLst>
        </xdr:cNvPr>
        <xdr:cNvSpPr txBox="1">
          <a:spLocks noChangeArrowheads="1"/>
        </xdr:cNvSpPr>
      </xdr:nvSpPr>
      <xdr:spPr bwMode="auto">
        <a:xfrm>
          <a:off x="6773182"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6" name="Text Box 16">
          <a:extLst>
            <a:ext uri="{FF2B5EF4-FFF2-40B4-BE49-F238E27FC236}">
              <a16:creationId xmlns:a16="http://schemas.microsoft.com/office/drawing/2014/main" id="{B355F9AC-1B6C-4610-B0BA-2307C003EF3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7" name="Text Box 17">
          <a:extLst>
            <a:ext uri="{FF2B5EF4-FFF2-40B4-BE49-F238E27FC236}">
              <a16:creationId xmlns:a16="http://schemas.microsoft.com/office/drawing/2014/main" id="{25CEE37F-55F8-46AD-A395-35A07E84D3D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8" name="Text Box 18">
          <a:extLst>
            <a:ext uri="{FF2B5EF4-FFF2-40B4-BE49-F238E27FC236}">
              <a16:creationId xmlns:a16="http://schemas.microsoft.com/office/drawing/2014/main" id="{CC502069-6C1D-4EA0-A22D-3EC7E19B3707}"/>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69" name="Text Box 19">
          <a:extLst>
            <a:ext uri="{FF2B5EF4-FFF2-40B4-BE49-F238E27FC236}">
              <a16:creationId xmlns:a16="http://schemas.microsoft.com/office/drawing/2014/main" id="{EE1D14BB-8FE3-47AA-A23D-738A5620EFF0}"/>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0" name="Text Box 16">
          <a:extLst>
            <a:ext uri="{FF2B5EF4-FFF2-40B4-BE49-F238E27FC236}">
              <a16:creationId xmlns:a16="http://schemas.microsoft.com/office/drawing/2014/main" id="{762CFF05-D738-4D48-BC18-1019D1BDEFF9}"/>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1" name="Text Box 17">
          <a:extLst>
            <a:ext uri="{FF2B5EF4-FFF2-40B4-BE49-F238E27FC236}">
              <a16:creationId xmlns:a16="http://schemas.microsoft.com/office/drawing/2014/main" id="{59825447-49E2-4CAC-B4C0-3700FBC4AD1C}"/>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1472" name="Text Box 18">
          <a:extLst>
            <a:ext uri="{FF2B5EF4-FFF2-40B4-BE49-F238E27FC236}">
              <a16:creationId xmlns:a16="http://schemas.microsoft.com/office/drawing/2014/main" id="{15AAA7D4-8CF7-45EF-BD2A-63A2008C6644}"/>
            </a:ext>
          </a:extLst>
        </xdr:cNvPr>
        <xdr:cNvSpPr txBox="1">
          <a:spLocks noChangeArrowheads="1"/>
        </xdr:cNvSpPr>
      </xdr:nvSpPr>
      <xdr:spPr bwMode="auto">
        <a:xfrm>
          <a:off x="9616168" y="4145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8496"/>
    <xdr:sp macro="" textlink="">
      <xdr:nvSpPr>
        <xdr:cNvPr id="1474" name="Text Box 15">
          <a:extLst>
            <a:ext uri="{FF2B5EF4-FFF2-40B4-BE49-F238E27FC236}">
              <a16:creationId xmlns:a16="http://schemas.microsoft.com/office/drawing/2014/main" id="{7DE74C36-4DBE-4987-9428-D1C663728B26}"/>
            </a:ext>
          </a:extLst>
        </xdr:cNvPr>
        <xdr:cNvSpPr txBox="1">
          <a:spLocks noChangeArrowheads="1"/>
        </xdr:cNvSpPr>
      </xdr:nvSpPr>
      <xdr:spPr bwMode="auto">
        <a:xfrm>
          <a:off x="3706091" y="4508789"/>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1475" name="Text Box 15">
          <a:extLst>
            <a:ext uri="{FF2B5EF4-FFF2-40B4-BE49-F238E27FC236}">
              <a16:creationId xmlns:a16="http://schemas.microsoft.com/office/drawing/2014/main" id="{189826E8-8678-4506-B387-6C4A2011E61A}"/>
            </a:ext>
          </a:extLst>
        </xdr:cNvPr>
        <xdr:cNvSpPr txBox="1">
          <a:spLocks noChangeArrowheads="1"/>
        </xdr:cNvSpPr>
      </xdr:nvSpPr>
      <xdr:spPr bwMode="auto">
        <a:xfrm>
          <a:off x="6768234"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1476" name="Text Box 15">
          <a:extLst>
            <a:ext uri="{FF2B5EF4-FFF2-40B4-BE49-F238E27FC236}">
              <a16:creationId xmlns:a16="http://schemas.microsoft.com/office/drawing/2014/main" id="{F06D1C90-FC21-4422-AB39-6C7944595AA1}"/>
            </a:ext>
          </a:extLst>
        </xdr:cNvPr>
        <xdr:cNvSpPr txBox="1">
          <a:spLocks noChangeArrowheads="1"/>
        </xdr:cNvSpPr>
      </xdr:nvSpPr>
      <xdr:spPr bwMode="auto">
        <a:xfrm>
          <a:off x="48052182" y="45087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1477" name="Text Box 15">
          <a:extLst>
            <a:ext uri="{FF2B5EF4-FFF2-40B4-BE49-F238E27FC236}">
              <a16:creationId xmlns:a16="http://schemas.microsoft.com/office/drawing/2014/main" id="{148538EE-45B1-4EE8-9E41-AB8A0CC0B4C1}"/>
            </a:ext>
          </a:extLst>
        </xdr:cNvPr>
        <xdr:cNvSpPr txBox="1">
          <a:spLocks noChangeArrowheads="1"/>
        </xdr:cNvSpPr>
      </xdr:nvSpPr>
      <xdr:spPr bwMode="auto">
        <a:xfrm>
          <a:off x="3706091" y="45087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1478" name="Text Box 15">
          <a:extLst>
            <a:ext uri="{FF2B5EF4-FFF2-40B4-BE49-F238E27FC236}">
              <a16:creationId xmlns:a16="http://schemas.microsoft.com/office/drawing/2014/main" id="{B34C32D0-2D25-47B2-8F9B-243BC3860349}"/>
            </a:ext>
          </a:extLst>
        </xdr:cNvPr>
        <xdr:cNvSpPr txBox="1">
          <a:spLocks noChangeArrowheads="1"/>
        </xdr:cNvSpPr>
      </xdr:nvSpPr>
      <xdr:spPr bwMode="auto">
        <a:xfrm>
          <a:off x="3706091" y="45087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14</xdr:row>
      <xdr:rowOff>170392</xdr:rowOff>
    </xdr:from>
    <xdr:ext cx="95250" cy="213632"/>
    <xdr:sp macro="" textlink="">
      <xdr:nvSpPr>
        <xdr:cNvPr id="1479" name="Text Box 15">
          <a:extLst>
            <a:ext uri="{FF2B5EF4-FFF2-40B4-BE49-F238E27FC236}">
              <a16:creationId xmlns:a16="http://schemas.microsoft.com/office/drawing/2014/main" id="{9125DF31-06EE-4A3F-905D-F70C95B4B562}"/>
            </a:ext>
          </a:extLst>
        </xdr:cNvPr>
        <xdr:cNvSpPr txBox="1">
          <a:spLocks noChangeArrowheads="1"/>
        </xdr:cNvSpPr>
      </xdr:nvSpPr>
      <xdr:spPr bwMode="auto">
        <a:xfrm>
          <a:off x="8452908" y="432964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0" name="Text Box 16">
          <a:extLst>
            <a:ext uri="{FF2B5EF4-FFF2-40B4-BE49-F238E27FC236}">
              <a16:creationId xmlns:a16="http://schemas.microsoft.com/office/drawing/2014/main" id="{00744E81-E8CC-41FE-9236-08845606E5DE}"/>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1" name="Text Box 17">
          <a:extLst>
            <a:ext uri="{FF2B5EF4-FFF2-40B4-BE49-F238E27FC236}">
              <a16:creationId xmlns:a16="http://schemas.microsoft.com/office/drawing/2014/main" id="{093468B3-0F55-4EAA-84DE-068D99DFF96A}"/>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2" name="Text Box 18">
          <a:extLst>
            <a:ext uri="{FF2B5EF4-FFF2-40B4-BE49-F238E27FC236}">
              <a16:creationId xmlns:a16="http://schemas.microsoft.com/office/drawing/2014/main" id="{543E5810-4E03-4D79-800B-E09376F3EB8D}"/>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83" name="Text Box 19">
          <a:extLst>
            <a:ext uri="{FF2B5EF4-FFF2-40B4-BE49-F238E27FC236}">
              <a16:creationId xmlns:a16="http://schemas.microsoft.com/office/drawing/2014/main" id="{93196C3A-D915-4F86-B806-B300195C311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4" name="Text Box 16">
          <a:extLst>
            <a:ext uri="{FF2B5EF4-FFF2-40B4-BE49-F238E27FC236}">
              <a16:creationId xmlns:a16="http://schemas.microsoft.com/office/drawing/2014/main" id="{F3622A50-11C1-4F62-B13C-476A65AA2177}"/>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5" name="Text Box 17">
          <a:extLst>
            <a:ext uri="{FF2B5EF4-FFF2-40B4-BE49-F238E27FC236}">
              <a16:creationId xmlns:a16="http://schemas.microsoft.com/office/drawing/2014/main" id="{D3BFB281-9E01-451D-BA7E-2A503CB9137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6" name="Text Box 18">
          <a:extLst>
            <a:ext uri="{FF2B5EF4-FFF2-40B4-BE49-F238E27FC236}">
              <a16:creationId xmlns:a16="http://schemas.microsoft.com/office/drawing/2014/main" id="{7D57D79F-3D81-4A6C-AFE5-10E4FF391679}"/>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87" name="Text Box 19">
          <a:extLst>
            <a:ext uri="{FF2B5EF4-FFF2-40B4-BE49-F238E27FC236}">
              <a16:creationId xmlns:a16="http://schemas.microsoft.com/office/drawing/2014/main" id="{3C38AF6E-028C-495B-BE5F-A078B9156895}"/>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8" name="Text Box 16">
          <a:extLst>
            <a:ext uri="{FF2B5EF4-FFF2-40B4-BE49-F238E27FC236}">
              <a16:creationId xmlns:a16="http://schemas.microsoft.com/office/drawing/2014/main" id="{1C1E741B-28BB-4BDD-B09D-ADF48A6C29E5}"/>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89" name="Text Box 17">
          <a:extLst>
            <a:ext uri="{FF2B5EF4-FFF2-40B4-BE49-F238E27FC236}">
              <a16:creationId xmlns:a16="http://schemas.microsoft.com/office/drawing/2014/main" id="{CF42996D-DF7E-41D1-9CCF-F6D502D4A609}"/>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0" name="Text Box 18">
          <a:extLst>
            <a:ext uri="{FF2B5EF4-FFF2-40B4-BE49-F238E27FC236}">
              <a16:creationId xmlns:a16="http://schemas.microsoft.com/office/drawing/2014/main" id="{01D71F6F-554C-49A8-B0C3-4CD6B7301ECA}"/>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1491" name="Text Box 19">
          <a:extLst>
            <a:ext uri="{FF2B5EF4-FFF2-40B4-BE49-F238E27FC236}">
              <a16:creationId xmlns:a16="http://schemas.microsoft.com/office/drawing/2014/main" id="{C86287FC-4711-42AA-A91A-D3F5FDF67F26}"/>
            </a:ext>
          </a:extLst>
        </xdr:cNvPr>
        <xdr:cNvSpPr txBox="1">
          <a:spLocks noChangeArrowheads="1"/>
        </xdr:cNvSpPr>
      </xdr:nvSpPr>
      <xdr:spPr bwMode="auto">
        <a:xfrm>
          <a:off x="48052182"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1492" name="Text Box 15">
          <a:extLst>
            <a:ext uri="{FF2B5EF4-FFF2-40B4-BE49-F238E27FC236}">
              <a16:creationId xmlns:a16="http://schemas.microsoft.com/office/drawing/2014/main" id="{739E9CFD-9A73-4A01-800A-0C9436033EA8}"/>
            </a:ext>
          </a:extLst>
        </xdr:cNvPr>
        <xdr:cNvSpPr txBox="1">
          <a:spLocks noChangeArrowheads="1"/>
        </xdr:cNvSpPr>
      </xdr:nvSpPr>
      <xdr:spPr bwMode="auto">
        <a:xfrm>
          <a:off x="3706091" y="5377007"/>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3" name="Text Box 16">
          <a:extLst>
            <a:ext uri="{FF2B5EF4-FFF2-40B4-BE49-F238E27FC236}">
              <a16:creationId xmlns:a16="http://schemas.microsoft.com/office/drawing/2014/main" id="{A560A2E6-5712-4990-87B6-F7EE3F0A9E75}"/>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4" name="Text Box 17">
          <a:extLst>
            <a:ext uri="{FF2B5EF4-FFF2-40B4-BE49-F238E27FC236}">
              <a16:creationId xmlns:a16="http://schemas.microsoft.com/office/drawing/2014/main" id="{BFC72EE1-F6C8-4A1F-83EF-992C00D72F7F}"/>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5" name="Text Box 18">
          <a:extLst>
            <a:ext uri="{FF2B5EF4-FFF2-40B4-BE49-F238E27FC236}">
              <a16:creationId xmlns:a16="http://schemas.microsoft.com/office/drawing/2014/main" id="{198B9725-7657-40D4-9028-2AC213C8AB04}"/>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1496" name="Text Box 19">
          <a:extLst>
            <a:ext uri="{FF2B5EF4-FFF2-40B4-BE49-F238E27FC236}">
              <a16:creationId xmlns:a16="http://schemas.microsoft.com/office/drawing/2014/main" id="{0B9E08C8-91AD-4E0D-97F8-84C325BF80D7}"/>
            </a:ext>
          </a:extLst>
        </xdr:cNvPr>
        <xdr:cNvSpPr txBox="1">
          <a:spLocks noChangeArrowheads="1"/>
        </xdr:cNvSpPr>
      </xdr:nvSpPr>
      <xdr:spPr bwMode="auto">
        <a:xfrm>
          <a:off x="3706091"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8" name="Text Box 16">
          <a:extLst>
            <a:ext uri="{FF2B5EF4-FFF2-40B4-BE49-F238E27FC236}">
              <a16:creationId xmlns:a16="http://schemas.microsoft.com/office/drawing/2014/main" id="{50C3660B-9C97-41C1-B80D-D3BB037E57D0}"/>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499" name="Text Box 17">
          <a:extLst>
            <a:ext uri="{FF2B5EF4-FFF2-40B4-BE49-F238E27FC236}">
              <a16:creationId xmlns:a16="http://schemas.microsoft.com/office/drawing/2014/main" id="{90ADEE77-17E0-4BD6-B853-9D9DDC503E24}"/>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1500" name="Text Box 18">
          <a:extLst>
            <a:ext uri="{FF2B5EF4-FFF2-40B4-BE49-F238E27FC236}">
              <a16:creationId xmlns:a16="http://schemas.microsoft.com/office/drawing/2014/main" id="{7A111372-4C3F-4451-8E0C-279387E868E2}"/>
            </a:ext>
          </a:extLst>
        </xdr:cNvPr>
        <xdr:cNvSpPr txBox="1">
          <a:spLocks noChangeArrowheads="1"/>
        </xdr:cNvSpPr>
      </xdr:nvSpPr>
      <xdr:spPr bwMode="auto">
        <a:xfrm>
          <a:off x="6768234"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1" name="Text Box 16">
          <a:extLst>
            <a:ext uri="{FF2B5EF4-FFF2-40B4-BE49-F238E27FC236}">
              <a16:creationId xmlns:a16="http://schemas.microsoft.com/office/drawing/2014/main" id="{2EE27570-ADDA-434C-8368-599FA1317EC1}"/>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2" name="Text Box 17">
          <a:extLst>
            <a:ext uri="{FF2B5EF4-FFF2-40B4-BE49-F238E27FC236}">
              <a16:creationId xmlns:a16="http://schemas.microsoft.com/office/drawing/2014/main" id="{2A64FB21-FE50-418C-A0E3-5985DE3CE6B7}"/>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3" name="Text Box 18">
          <a:extLst>
            <a:ext uri="{FF2B5EF4-FFF2-40B4-BE49-F238E27FC236}">
              <a16:creationId xmlns:a16="http://schemas.microsoft.com/office/drawing/2014/main" id="{ED4A8E1A-9750-4D6B-B1CA-5AC60767FB78}"/>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4" name="Text Box 19">
          <a:extLst>
            <a:ext uri="{FF2B5EF4-FFF2-40B4-BE49-F238E27FC236}">
              <a16:creationId xmlns:a16="http://schemas.microsoft.com/office/drawing/2014/main" id="{CE891067-0AAF-44DD-BCD6-4939304D1329}"/>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5" name="Text Box 16">
          <a:extLst>
            <a:ext uri="{FF2B5EF4-FFF2-40B4-BE49-F238E27FC236}">
              <a16:creationId xmlns:a16="http://schemas.microsoft.com/office/drawing/2014/main" id="{AE8CA4B1-1867-49E0-A57D-7F00F10F504C}"/>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6" name="Text Box 17">
          <a:extLst>
            <a:ext uri="{FF2B5EF4-FFF2-40B4-BE49-F238E27FC236}">
              <a16:creationId xmlns:a16="http://schemas.microsoft.com/office/drawing/2014/main" id="{C9A97496-BE18-4152-830A-8A5527339503}"/>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7" name="Text Box 18">
          <a:extLst>
            <a:ext uri="{FF2B5EF4-FFF2-40B4-BE49-F238E27FC236}">
              <a16:creationId xmlns:a16="http://schemas.microsoft.com/office/drawing/2014/main" id="{C0775CE6-BB7C-428F-856C-B47912E87A16}"/>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1508" name="Text Box 19">
          <a:extLst>
            <a:ext uri="{FF2B5EF4-FFF2-40B4-BE49-F238E27FC236}">
              <a16:creationId xmlns:a16="http://schemas.microsoft.com/office/drawing/2014/main" id="{94FD981D-A315-4894-BD60-96343604DB2D}"/>
            </a:ext>
          </a:extLst>
        </xdr:cNvPr>
        <xdr:cNvSpPr txBox="1">
          <a:spLocks noChangeArrowheads="1"/>
        </xdr:cNvSpPr>
      </xdr:nvSpPr>
      <xdr:spPr bwMode="auto">
        <a:xfrm>
          <a:off x="9615343" y="5403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09" name="Text Box 16">
          <a:extLst>
            <a:ext uri="{FF2B5EF4-FFF2-40B4-BE49-F238E27FC236}">
              <a16:creationId xmlns:a16="http://schemas.microsoft.com/office/drawing/2014/main" id="{B2CA7AAE-5640-4245-B37D-D9AFE1890E3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0" name="Text Box 17">
          <a:extLst>
            <a:ext uri="{FF2B5EF4-FFF2-40B4-BE49-F238E27FC236}">
              <a16:creationId xmlns:a16="http://schemas.microsoft.com/office/drawing/2014/main" id="{98CA5E7A-D5F7-4A5B-B03C-9CDB128F43EF}"/>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1" name="Text Box 18">
          <a:extLst>
            <a:ext uri="{FF2B5EF4-FFF2-40B4-BE49-F238E27FC236}">
              <a16:creationId xmlns:a16="http://schemas.microsoft.com/office/drawing/2014/main" id="{31A88C69-43AF-48E9-9143-6AE3494FC632}"/>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12" name="Text Box 19">
          <a:extLst>
            <a:ext uri="{FF2B5EF4-FFF2-40B4-BE49-F238E27FC236}">
              <a16:creationId xmlns:a16="http://schemas.microsoft.com/office/drawing/2014/main" id="{7AF13AA3-EF0A-4F5D-ACA5-9AB8BA99F413}"/>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1513" name="Text Box 15">
          <a:extLst>
            <a:ext uri="{FF2B5EF4-FFF2-40B4-BE49-F238E27FC236}">
              <a16:creationId xmlns:a16="http://schemas.microsoft.com/office/drawing/2014/main" id="{A14F770B-D620-406A-B21D-E4C321B44781}"/>
            </a:ext>
          </a:extLst>
        </xdr:cNvPr>
        <xdr:cNvSpPr txBox="1">
          <a:spLocks noChangeArrowheads="1"/>
        </xdr:cNvSpPr>
      </xdr:nvSpPr>
      <xdr:spPr bwMode="auto">
        <a:xfrm>
          <a:off x="3706091" y="379470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4" name="Text Box 16">
          <a:extLst>
            <a:ext uri="{FF2B5EF4-FFF2-40B4-BE49-F238E27FC236}">
              <a16:creationId xmlns:a16="http://schemas.microsoft.com/office/drawing/2014/main" id="{E43E8CC7-A98E-4E61-9116-A5B4659ED9D3}"/>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5" name="Text Box 17">
          <a:extLst>
            <a:ext uri="{FF2B5EF4-FFF2-40B4-BE49-F238E27FC236}">
              <a16:creationId xmlns:a16="http://schemas.microsoft.com/office/drawing/2014/main" id="{4193BF55-423E-4A80-9595-A533EEEE6705}"/>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6" name="Text Box 18">
          <a:extLst>
            <a:ext uri="{FF2B5EF4-FFF2-40B4-BE49-F238E27FC236}">
              <a16:creationId xmlns:a16="http://schemas.microsoft.com/office/drawing/2014/main" id="{CB8EC99E-B74C-45AB-82F9-5BC4290FA27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17" name="Text Box 19">
          <a:extLst>
            <a:ext uri="{FF2B5EF4-FFF2-40B4-BE49-F238E27FC236}">
              <a16:creationId xmlns:a16="http://schemas.microsoft.com/office/drawing/2014/main" id="{4F9E109D-F330-4741-BBA4-0928762C092F}"/>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1518" name="Text Box 15">
          <a:extLst>
            <a:ext uri="{FF2B5EF4-FFF2-40B4-BE49-F238E27FC236}">
              <a16:creationId xmlns:a16="http://schemas.microsoft.com/office/drawing/2014/main" id="{91334606-1298-4078-BB55-AE050977BD83}"/>
            </a:ext>
          </a:extLst>
        </xdr:cNvPr>
        <xdr:cNvSpPr txBox="1">
          <a:spLocks noChangeArrowheads="1"/>
        </xdr:cNvSpPr>
      </xdr:nvSpPr>
      <xdr:spPr bwMode="auto">
        <a:xfrm>
          <a:off x="6768234"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19" name="Text Box 16">
          <a:extLst>
            <a:ext uri="{FF2B5EF4-FFF2-40B4-BE49-F238E27FC236}">
              <a16:creationId xmlns:a16="http://schemas.microsoft.com/office/drawing/2014/main" id="{ED611053-AA08-40BF-90F4-5DE12E56A604}"/>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0" name="Text Box 17">
          <a:extLst>
            <a:ext uri="{FF2B5EF4-FFF2-40B4-BE49-F238E27FC236}">
              <a16:creationId xmlns:a16="http://schemas.microsoft.com/office/drawing/2014/main" id="{B666A416-E08A-4134-AA44-8607C3C2B70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1" name="Text Box 18">
          <a:extLst>
            <a:ext uri="{FF2B5EF4-FFF2-40B4-BE49-F238E27FC236}">
              <a16:creationId xmlns:a16="http://schemas.microsoft.com/office/drawing/2014/main" id="{CA3C7053-4CF8-46F5-A633-7791F59F9FB5}"/>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1522" name="Text Box 19">
          <a:extLst>
            <a:ext uri="{FF2B5EF4-FFF2-40B4-BE49-F238E27FC236}">
              <a16:creationId xmlns:a16="http://schemas.microsoft.com/office/drawing/2014/main" id="{6B657CBF-FE3D-4221-96B9-92AEB2502FE2}"/>
            </a:ext>
          </a:extLst>
        </xdr:cNvPr>
        <xdr:cNvSpPr txBox="1">
          <a:spLocks noChangeArrowheads="1"/>
        </xdr:cNvSpPr>
      </xdr:nvSpPr>
      <xdr:spPr bwMode="auto">
        <a:xfrm>
          <a:off x="1569027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1523" name="Text Box 15">
          <a:extLst>
            <a:ext uri="{FF2B5EF4-FFF2-40B4-BE49-F238E27FC236}">
              <a16:creationId xmlns:a16="http://schemas.microsoft.com/office/drawing/2014/main" id="{1E39AE52-D574-4F46-BCCC-38B8B4FE2167}"/>
            </a:ext>
          </a:extLst>
        </xdr:cNvPr>
        <xdr:cNvSpPr txBox="1">
          <a:spLocks noChangeArrowheads="1"/>
        </xdr:cNvSpPr>
      </xdr:nvSpPr>
      <xdr:spPr bwMode="auto">
        <a:xfrm>
          <a:off x="15690273" y="37947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21</xdr:row>
      <xdr:rowOff>504825</xdr:rowOff>
    </xdr:from>
    <xdr:ext cx="95250" cy="444014"/>
    <xdr:sp macro="" textlink="">
      <xdr:nvSpPr>
        <xdr:cNvPr id="1524" name="Text Box 15">
          <a:extLst>
            <a:ext uri="{FF2B5EF4-FFF2-40B4-BE49-F238E27FC236}">
              <a16:creationId xmlns:a16="http://schemas.microsoft.com/office/drawing/2014/main" id="{E0CA6FD4-0D78-4DDC-8F37-A02CB4EFE356}"/>
            </a:ext>
          </a:extLst>
        </xdr:cNvPr>
        <xdr:cNvSpPr txBox="1">
          <a:spLocks noChangeArrowheads="1"/>
        </xdr:cNvSpPr>
      </xdr:nvSpPr>
      <xdr:spPr bwMode="auto">
        <a:xfrm>
          <a:off x="3706091" y="361517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5" name="Text Box 16">
          <a:extLst>
            <a:ext uri="{FF2B5EF4-FFF2-40B4-BE49-F238E27FC236}">
              <a16:creationId xmlns:a16="http://schemas.microsoft.com/office/drawing/2014/main" id="{CB7347CF-46A4-4EA0-86CF-E749B1474A09}"/>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6" name="Text Box 17">
          <a:extLst>
            <a:ext uri="{FF2B5EF4-FFF2-40B4-BE49-F238E27FC236}">
              <a16:creationId xmlns:a16="http://schemas.microsoft.com/office/drawing/2014/main" id="{B04D1E89-C9FC-4B0C-B454-DDE51CE7F460}"/>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7" name="Text Box 18">
          <a:extLst>
            <a:ext uri="{FF2B5EF4-FFF2-40B4-BE49-F238E27FC236}">
              <a16:creationId xmlns:a16="http://schemas.microsoft.com/office/drawing/2014/main" id="{34BC1373-70A9-487A-9A6E-90D5525217DE}"/>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1528" name="Text Box 19">
          <a:extLst>
            <a:ext uri="{FF2B5EF4-FFF2-40B4-BE49-F238E27FC236}">
              <a16:creationId xmlns:a16="http://schemas.microsoft.com/office/drawing/2014/main" id="{B2033E01-0D95-47AF-8496-7D2D0BE59DDC}"/>
            </a:ext>
          </a:extLst>
        </xdr:cNvPr>
        <xdr:cNvSpPr txBox="1">
          <a:spLocks noChangeArrowheads="1"/>
        </xdr:cNvSpPr>
      </xdr:nvSpPr>
      <xdr:spPr bwMode="auto">
        <a:xfrm>
          <a:off x="3706091"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1529" name="Text Box 15">
          <a:extLst>
            <a:ext uri="{FF2B5EF4-FFF2-40B4-BE49-F238E27FC236}">
              <a16:creationId xmlns:a16="http://schemas.microsoft.com/office/drawing/2014/main" id="{10B42D6B-D56A-4331-8197-77898F7768D8}"/>
            </a:ext>
          </a:extLst>
        </xdr:cNvPr>
        <xdr:cNvSpPr txBox="1">
          <a:spLocks noChangeArrowheads="1"/>
        </xdr:cNvSpPr>
      </xdr:nvSpPr>
      <xdr:spPr bwMode="auto">
        <a:xfrm>
          <a:off x="3706091"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1530" name="Text Box 15">
          <a:extLst>
            <a:ext uri="{FF2B5EF4-FFF2-40B4-BE49-F238E27FC236}">
              <a16:creationId xmlns:a16="http://schemas.microsoft.com/office/drawing/2014/main" id="{5456CFC5-867F-47B6-B1D9-25D50930036C}"/>
            </a:ext>
          </a:extLst>
        </xdr:cNvPr>
        <xdr:cNvSpPr txBox="1">
          <a:spLocks noChangeArrowheads="1"/>
        </xdr:cNvSpPr>
      </xdr:nvSpPr>
      <xdr:spPr bwMode="auto">
        <a:xfrm>
          <a:off x="3706091" y="379470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21</xdr:row>
      <xdr:rowOff>504825</xdr:rowOff>
    </xdr:from>
    <xdr:ext cx="95250" cy="442269"/>
    <xdr:sp macro="" textlink="">
      <xdr:nvSpPr>
        <xdr:cNvPr id="1531" name="Text Box 15">
          <a:extLst>
            <a:ext uri="{FF2B5EF4-FFF2-40B4-BE49-F238E27FC236}">
              <a16:creationId xmlns:a16="http://schemas.microsoft.com/office/drawing/2014/main" id="{A49AA27D-F3D1-4692-BC27-0B006F64D720}"/>
            </a:ext>
          </a:extLst>
        </xdr:cNvPr>
        <xdr:cNvSpPr txBox="1">
          <a:spLocks noChangeArrowheads="1"/>
        </xdr:cNvSpPr>
      </xdr:nvSpPr>
      <xdr:spPr bwMode="auto">
        <a:xfrm>
          <a:off x="6768234" y="361517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2" name="Text Box 16">
          <a:extLst>
            <a:ext uri="{FF2B5EF4-FFF2-40B4-BE49-F238E27FC236}">
              <a16:creationId xmlns:a16="http://schemas.microsoft.com/office/drawing/2014/main" id="{9598EBFC-D5D8-40BF-8BED-30C5F79DDB1C}"/>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3" name="Text Box 17">
          <a:extLst>
            <a:ext uri="{FF2B5EF4-FFF2-40B4-BE49-F238E27FC236}">
              <a16:creationId xmlns:a16="http://schemas.microsoft.com/office/drawing/2014/main" id="{6AE8D304-7516-4742-9CD5-31A4FF0847C6}"/>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1534" name="Text Box 18">
          <a:extLst>
            <a:ext uri="{FF2B5EF4-FFF2-40B4-BE49-F238E27FC236}">
              <a16:creationId xmlns:a16="http://schemas.microsoft.com/office/drawing/2014/main" id="{34212A20-11FD-4880-AC36-ADA2CD25CCC0}"/>
            </a:ext>
          </a:extLst>
        </xdr:cNvPr>
        <xdr:cNvSpPr txBox="1">
          <a:spLocks noChangeArrowheads="1"/>
        </xdr:cNvSpPr>
      </xdr:nvSpPr>
      <xdr:spPr bwMode="auto">
        <a:xfrm>
          <a:off x="6768234"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1535" name="Text Box 15">
          <a:extLst>
            <a:ext uri="{FF2B5EF4-FFF2-40B4-BE49-F238E27FC236}">
              <a16:creationId xmlns:a16="http://schemas.microsoft.com/office/drawing/2014/main" id="{827D1593-1E4A-43F9-A6D8-B4D24F74E14C}"/>
            </a:ext>
          </a:extLst>
        </xdr:cNvPr>
        <xdr:cNvSpPr txBox="1">
          <a:spLocks noChangeArrowheads="1"/>
        </xdr:cNvSpPr>
      </xdr:nvSpPr>
      <xdr:spPr bwMode="auto">
        <a:xfrm>
          <a:off x="6768234" y="379470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6" name="Text Box 16">
          <a:extLst>
            <a:ext uri="{FF2B5EF4-FFF2-40B4-BE49-F238E27FC236}">
              <a16:creationId xmlns:a16="http://schemas.microsoft.com/office/drawing/2014/main" id="{CA39D431-DC7D-4C04-8AB3-E83B00A8BFA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7" name="Text Box 17">
          <a:extLst>
            <a:ext uri="{FF2B5EF4-FFF2-40B4-BE49-F238E27FC236}">
              <a16:creationId xmlns:a16="http://schemas.microsoft.com/office/drawing/2014/main" id="{28DA5597-412A-4B1C-A197-4B43C3895AD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8" name="Text Box 18">
          <a:extLst>
            <a:ext uri="{FF2B5EF4-FFF2-40B4-BE49-F238E27FC236}">
              <a16:creationId xmlns:a16="http://schemas.microsoft.com/office/drawing/2014/main" id="{014CC820-A786-47F6-8982-DCE8080A5B7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39" name="Text Box 19">
          <a:extLst>
            <a:ext uri="{FF2B5EF4-FFF2-40B4-BE49-F238E27FC236}">
              <a16:creationId xmlns:a16="http://schemas.microsoft.com/office/drawing/2014/main" id="{3A2D3AE6-0509-46C6-BF91-63CFBC13D458}"/>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0" name="Text Box 16">
          <a:extLst>
            <a:ext uri="{FF2B5EF4-FFF2-40B4-BE49-F238E27FC236}">
              <a16:creationId xmlns:a16="http://schemas.microsoft.com/office/drawing/2014/main" id="{FD61AEC9-BE08-45D3-9394-60DD70D55B20}"/>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1" name="Text Box 17">
          <a:extLst>
            <a:ext uri="{FF2B5EF4-FFF2-40B4-BE49-F238E27FC236}">
              <a16:creationId xmlns:a16="http://schemas.microsoft.com/office/drawing/2014/main" id="{3933EB9E-342C-46A8-9AB4-391D446830A6}"/>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2" name="Text Box 18">
          <a:extLst>
            <a:ext uri="{FF2B5EF4-FFF2-40B4-BE49-F238E27FC236}">
              <a16:creationId xmlns:a16="http://schemas.microsoft.com/office/drawing/2014/main" id="{AF52F17D-9264-4352-B851-D02ED2879C01}"/>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1543" name="Text Box 19">
          <a:extLst>
            <a:ext uri="{FF2B5EF4-FFF2-40B4-BE49-F238E27FC236}">
              <a16:creationId xmlns:a16="http://schemas.microsoft.com/office/drawing/2014/main" id="{AED1A02B-0138-430B-8048-1767E785CBDB}"/>
            </a:ext>
          </a:extLst>
        </xdr:cNvPr>
        <xdr:cNvSpPr txBox="1">
          <a:spLocks noChangeArrowheads="1"/>
        </xdr:cNvSpPr>
      </xdr:nvSpPr>
      <xdr:spPr bwMode="auto">
        <a:xfrm>
          <a:off x="9615343" y="361372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4" name="Text Box 16">
          <a:extLst>
            <a:ext uri="{FF2B5EF4-FFF2-40B4-BE49-F238E27FC236}">
              <a16:creationId xmlns:a16="http://schemas.microsoft.com/office/drawing/2014/main" id="{FE768798-1A75-47C0-A971-041099BD0CB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5" name="Text Box 17">
          <a:extLst>
            <a:ext uri="{FF2B5EF4-FFF2-40B4-BE49-F238E27FC236}">
              <a16:creationId xmlns:a16="http://schemas.microsoft.com/office/drawing/2014/main" id="{E11F6D05-6B7B-495F-931D-CD67892F0E1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6" name="Text Box 18">
          <a:extLst>
            <a:ext uri="{FF2B5EF4-FFF2-40B4-BE49-F238E27FC236}">
              <a16:creationId xmlns:a16="http://schemas.microsoft.com/office/drawing/2014/main" id="{D951D338-D327-4A87-981C-94D812D84AD1}"/>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47" name="Text Box 19">
          <a:extLst>
            <a:ext uri="{FF2B5EF4-FFF2-40B4-BE49-F238E27FC236}">
              <a16:creationId xmlns:a16="http://schemas.microsoft.com/office/drawing/2014/main" id="{93B3E3A1-53BE-4981-953E-BD54C9070F10}"/>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8" name="Text Box 16">
          <a:extLst>
            <a:ext uri="{FF2B5EF4-FFF2-40B4-BE49-F238E27FC236}">
              <a16:creationId xmlns:a16="http://schemas.microsoft.com/office/drawing/2014/main" id="{4125C643-D169-4369-8B03-73D989AD39E5}"/>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49" name="Text Box 17">
          <a:extLst>
            <a:ext uri="{FF2B5EF4-FFF2-40B4-BE49-F238E27FC236}">
              <a16:creationId xmlns:a16="http://schemas.microsoft.com/office/drawing/2014/main" id="{38B11184-D6CE-48D5-8DC2-D766BEFB11EE}"/>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0" name="Text Box 18">
          <a:extLst>
            <a:ext uri="{FF2B5EF4-FFF2-40B4-BE49-F238E27FC236}">
              <a16:creationId xmlns:a16="http://schemas.microsoft.com/office/drawing/2014/main" id="{C7875718-6AB7-44A3-B454-E835749A59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51" name="Text Box 19">
          <a:extLst>
            <a:ext uri="{FF2B5EF4-FFF2-40B4-BE49-F238E27FC236}">
              <a16:creationId xmlns:a16="http://schemas.microsoft.com/office/drawing/2014/main" id="{FDC757AA-7267-409D-88B6-0F5A4B1FE92F}"/>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2" name="Text Box 16">
          <a:extLst>
            <a:ext uri="{FF2B5EF4-FFF2-40B4-BE49-F238E27FC236}">
              <a16:creationId xmlns:a16="http://schemas.microsoft.com/office/drawing/2014/main" id="{12DDE240-63A3-4E15-9DB8-C868C8420659}"/>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3" name="Text Box 17">
          <a:extLst>
            <a:ext uri="{FF2B5EF4-FFF2-40B4-BE49-F238E27FC236}">
              <a16:creationId xmlns:a16="http://schemas.microsoft.com/office/drawing/2014/main" id="{E14E1608-7D17-4337-B1F1-B7E2C2682453}"/>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4" name="Text Box 18">
          <a:extLst>
            <a:ext uri="{FF2B5EF4-FFF2-40B4-BE49-F238E27FC236}">
              <a16:creationId xmlns:a16="http://schemas.microsoft.com/office/drawing/2014/main" id="{BF4B87C2-50A9-4256-9F03-D2B4AFFCA22D}"/>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1555" name="Text Box 19">
          <a:extLst>
            <a:ext uri="{FF2B5EF4-FFF2-40B4-BE49-F238E27FC236}">
              <a16:creationId xmlns:a16="http://schemas.microsoft.com/office/drawing/2014/main" id="{2EA7D1CE-DA5B-412B-9381-959C5231C000}"/>
            </a:ext>
          </a:extLst>
        </xdr:cNvPr>
        <xdr:cNvSpPr txBox="1">
          <a:spLocks noChangeArrowheads="1"/>
        </xdr:cNvSpPr>
      </xdr:nvSpPr>
      <xdr:spPr bwMode="auto">
        <a:xfrm>
          <a:off x="1569027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25</xdr:row>
      <xdr:rowOff>504825</xdr:rowOff>
    </xdr:from>
    <xdr:ext cx="95250" cy="444014"/>
    <xdr:sp macro="" textlink="">
      <xdr:nvSpPr>
        <xdr:cNvPr id="1556" name="Text Box 15">
          <a:extLst>
            <a:ext uri="{FF2B5EF4-FFF2-40B4-BE49-F238E27FC236}">
              <a16:creationId xmlns:a16="http://schemas.microsoft.com/office/drawing/2014/main" id="{0D77432B-24BD-4397-B41A-7D17DC4BBDC3}"/>
            </a:ext>
          </a:extLst>
        </xdr:cNvPr>
        <xdr:cNvSpPr txBox="1">
          <a:spLocks noChangeArrowheads="1"/>
        </xdr:cNvSpPr>
      </xdr:nvSpPr>
      <xdr:spPr bwMode="auto">
        <a:xfrm>
          <a:off x="3706091" y="414626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7" name="Text Box 16">
          <a:extLst>
            <a:ext uri="{FF2B5EF4-FFF2-40B4-BE49-F238E27FC236}">
              <a16:creationId xmlns:a16="http://schemas.microsoft.com/office/drawing/2014/main" id="{B4B468B0-9F52-46A6-BA3D-4B3342010BC2}"/>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8" name="Text Box 17">
          <a:extLst>
            <a:ext uri="{FF2B5EF4-FFF2-40B4-BE49-F238E27FC236}">
              <a16:creationId xmlns:a16="http://schemas.microsoft.com/office/drawing/2014/main" id="{F01B3B25-931A-4D9D-9C81-97D2F2148A8A}"/>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59" name="Text Box 18">
          <a:extLst>
            <a:ext uri="{FF2B5EF4-FFF2-40B4-BE49-F238E27FC236}">
              <a16:creationId xmlns:a16="http://schemas.microsoft.com/office/drawing/2014/main" id="{4753B3BB-3CD2-423E-9EA6-A16D857B5E57}"/>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1560" name="Text Box 19">
          <a:extLst>
            <a:ext uri="{FF2B5EF4-FFF2-40B4-BE49-F238E27FC236}">
              <a16:creationId xmlns:a16="http://schemas.microsoft.com/office/drawing/2014/main" id="{06CB2CD5-4D79-499B-A3AF-AAC6AA8408A3}"/>
            </a:ext>
          </a:extLst>
        </xdr:cNvPr>
        <xdr:cNvSpPr txBox="1">
          <a:spLocks noChangeArrowheads="1"/>
        </xdr:cNvSpPr>
      </xdr:nvSpPr>
      <xdr:spPr bwMode="auto">
        <a:xfrm>
          <a:off x="370609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25</xdr:row>
      <xdr:rowOff>504825</xdr:rowOff>
    </xdr:from>
    <xdr:ext cx="95250" cy="442269"/>
    <xdr:sp macro="" textlink="">
      <xdr:nvSpPr>
        <xdr:cNvPr id="1561" name="Text Box 15">
          <a:extLst>
            <a:ext uri="{FF2B5EF4-FFF2-40B4-BE49-F238E27FC236}">
              <a16:creationId xmlns:a16="http://schemas.microsoft.com/office/drawing/2014/main" id="{46CAB5E6-1473-4108-9ADC-3C9A7154BF64}"/>
            </a:ext>
          </a:extLst>
        </xdr:cNvPr>
        <xdr:cNvSpPr txBox="1">
          <a:spLocks noChangeArrowheads="1"/>
        </xdr:cNvSpPr>
      </xdr:nvSpPr>
      <xdr:spPr bwMode="auto">
        <a:xfrm>
          <a:off x="6768234" y="41462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2" name="Text Box 16">
          <a:extLst>
            <a:ext uri="{FF2B5EF4-FFF2-40B4-BE49-F238E27FC236}">
              <a16:creationId xmlns:a16="http://schemas.microsoft.com/office/drawing/2014/main" id="{457AB3BF-5D27-4DBD-BEE9-F5C5E5F8F662}"/>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3" name="Text Box 17">
          <a:extLst>
            <a:ext uri="{FF2B5EF4-FFF2-40B4-BE49-F238E27FC236}">
              <a16:creationId xmlns:a16="http://schemas.microsoft.com/office/drawing/2014/main" id="{12EE7C86-EBC5-4493-95C0-5B6F3992AD38}"/>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1564" name="Text Box 18">
          <a:extLst>
            <a:ext uri="{FF2B5EF4-FFF2-40B4-BE49-F238E27FC236}">
              <a16:creationId xmlns:a16="http://schemas.microsoft.com/office/drawing/2014/main" id="{61613A39-1DAE-4B49-9DFD-5C9253D8A141}"/>
            </a:ext>
          </a:extLst>
        </xdr:cNvPr>
        <xdr:cNvSpPr txBox="1">
          <a:spLocks noChangeArrowheads="1"/>
        </xdr:cNvSpPr>
      </xdr:nvSpPr>
      <xdr:spPr bwMode="auto">
        <a:xfrm>
          <a:off x="676823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5" name="Text Box 16">
          <a:extLst>
            <a:ext uri="{FF2B5EF4-FFF2-40B4-BE49-F238E27FC236}">
              <a16:creationId xmlns:a16="http://schemas.microsoft.com/office/drawing/2014/main" id="{B09074E0-1B62-4A61-8D28-80B3E620E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6" name="Text Box 17">
          <a:extLst>
            <a:ext uri="{FF2B5EF4-FFF2-40B4-BE49-F238E27FC236}">
              <a16:creationId xmlns:a16="http://schemas.microsoft.com/office/drawing/2014/main" id="{4027B645-8E7A-492D-A347-9C835B226CFC}"/>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7" name="Text Box 18">
          <a:extLst>
            <a:ext uri="{FF2B5EF4-FFF2-40B4-BE49-F238E27FC236}">
              <a16:creationId xmlns:a16="http://schemas.microsoft.com/office/drawing/2014/main" id="{D44228D8-26C4-4FC2-874E-79B3EDF2BB10}"/>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8" name="Text Box 19">
          <a:extLst>
            <a:ext uri="{FF2B5EF4-FFF2-40B4-BE49-F238E27FC236}">
              <a16:creationId xmlns:a16="http://schemas.microsoft.com/office/drawing/2014/main" id="{4281097B-CE1F-4EAE-8618-8F57171D1366}"/>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69" name="Text Box 16">
          <a:extLst>
            <a:ext uri="{FF2B5EF4-FFF2-40B4-BE49-F238E27FC236}">
              <a16:creationId xmlns:a16="http://schemas.microsoft.com/office/drawing/2014/main" id="{5C0200A8-9C10-44FC-B638-953AA25599C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0" name="Text Box 17">
          <a:extLst>
            <a:ext uri="{FF2B5EF4-FFF2-40B4-BE49-F238E27FC236}">
              <a16:creationId xmlns:a16="http://schemas.microsoft.com/office/drawing/2014/main" id="{BD588144-5027-46E8-8783-66D0DCC7A667}"/>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1" name="Text Box 18">
          <a:extLst>
            <a:ext uri="{FF2B5EF4-FFF2-40B4-BE49-F238E27FC236}">
              <a16:creationId xmlns:a16="http://schemas.microsoft.com/office/drawing/2014/main" id="{78931F9B-6984-4CEB-BE78-C621405813ED}"/>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1572" name="Text Box 19">
          <a:extLst>
            <a:ext uri="{FF2B5EF4-FFF2-40B4-BE49-F238E27FC236}">
              <a16:creationId xmlns:a16="http://schemas.microsoft.com/office/drawing/2014/main" id="{8E62D781-6342-4F58-BAF1-42FB840B6DBF}"/>
            </a:ext>
          </a:extLst>
        </xdr:cNvPr>
        <xdr:cNvSpPr txBox="1">
          <a:spLocks noChangeArrowheads="1"/>
        </xdr:cNvSpPr>
      </xdr:nvSpPr>
      <xdr:spPr bwMode="auto">
        <a:xfrm>
          <a:off x="9615343"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1573" name="Text Box 15">
          <a:extLst>
            <a:ext uri="{FF2B5EF4-FFF2-40B4-BE49-F238E27FC236}">
              <a16:creationId xmlns:a16="http://schemas.microsoft.com/office/drawing/2014/main" id="{9A730AA6-B09C-4931-B5D7-9B4E48762E3B}"/>
            </a:ext>
          </a:extLst>
        </xdr:cNvPr>
        <xdr:cNvSpPr txBox="1">
          <a:spLocks noChangeArrowheads="1"/>
        </xdr:cNvSpPr>
      </xdr:nvSpPr>
      <xdr:spPr bwMode="auto">
        <a:xfrm>
          <a:off x="3706091" y="4325793"/>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1574" name="Text Box 15">
          <a:extLst>
            <a:ext uri="{FF2B5EF4-FFF2-40B4-BE49-F238E27FC236}">
              <a16:creationId xmlns:a16="http://schemas.microsoft.com/office/drawing/2014/main" id="{66857527-B58D-4282-8AE1-A6B32C694DC1}"/>
            </a:ext>
          </a:extLst>
        </xdr:cNvPr>
        <xdr:cNvSpPr txBox="1">
          <a:spLocks noChangeArrowheads="1"/>
        </xdr:cNvSpPr>
      </xdr:nvSpPr>
      <xdr:spPr bwMode="auto">
        <a:xfrm>
          <a:off x="6768234"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1575" name="Text Box 15">
          <a:extLst>
            <a:ext uri="{FF2B5EF4-FFF2-40B4-BE49-F238E27FC236}">
              <a16:creationId xmlns:a16="http://schemas.microsoft.com/office/drawing/2014/main" id="{121D662A-258A-4E21-9FC5-E40A33C31DFD}"/>
            </a:ext>
          </a:extLst>
        </xdr:cNvPr>
        <xdr:cNvSpPr txBox="1">
          <a:spLocks noChangeArrowheads="1"/>
        </xdr:cNvSpPr>
      </xdr:nvSpPr>
      <xdr:spPr bwMode="auto">
        <a:xfrm>
          <a:off x="15690273" y="43257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1576" name="Text Box 15">
          <a:extLst>
            <a:ext uri="{FF2B5EF4-FFF2-40B4-BE49-F238E27FC236}">
              <a16:creationId xmlns:a16="http://schemas.microsoft.com/office/drawing/2014/main" id="{FBEF3D98-BE6A-4C4C-ACFF-C85E56268F50}"/>
            </a:ext>
          </a:extLst>
        </xdr:cNvPr>
        <xdr:cNvSpPr txBox="1">
          <a:spLocks noChangeArrowheads="1"/>
        </xdr:cNvSpPr>
      </xdr:nvSpPr>
      <xdr:spPr bwMode="auto">
        <a:xfrm>
          <a:off x="3706091"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1577" name="Text Box 15">
          <a:extLst>
            <a:ext uri="{FF2B5EF4-FFF2-40B4-BE49-F238E27FC236}">
              <a16:creationId xmlns:a16="http://schemas.microsoft.com/office/drawing/2014/main" id="{FF2D76C3-87AB-460D-AC91-4C25E407BED3}"/>
            </a:ext>
          </a:extLst>
        </xdr:cNvPr>
        <xdr:cNvSpPr txBox="1">
          <a:spLocks noChangeArrowheads="1"/>
        </xdr:cNvSpPr>
      </xdr:nvSpPr>
      <xdr:spPr bwMode="auto">
        <a:xfrm>
          <a:off x="3706091" y="43257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1578" name="Text Box 15">
          <a:extLst>
            <a:ext uri="{FF2B5EF4-FFF2-40B4-BE49-F238E27FC236}">
              <a16:creationId xmlns:a16="http://schemas.microsoft.com/office/drawing/2014/main" id="{80868FC0-3E98-46DC-88EB-E975E747B3AD}"/>
            </a:ext>
          </a:extLst>
        </xdr:cNvPr>
        <xdr:cNvSpPr txBox="1">
          <a:spLocks noChangeArrowheads="1"/>
        </xdr:cNvSpPr>
      </xdr:nvSpPr>
      <xdr:spPr bwMode="auto">
        <a:xfrm>
          <a:off x="6768234" y="43257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79" name="Text Box 16">
          <a:extLst>
            <a:ext uri="{FF2B5EF4-FFF2-40B4-BE49-F238E27FC236}">
              <a16:creationId xmlns:a16="http://schemas.microsoft.com/office/drawing/2014/main" id="{7592F477-4C97-414A-A590-635B1A3AFE97}"/>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0" name="Text Box 17">
          <a:extLst>
            <a:ext uri="{FF2B5EF4-FFF2-40B4-BE49-F238E27FC236}">
              <a16:creationId xmlns:a16="http://schemas.microsoft.com/office/drawing/2014/main" id="{D01B1E0C-8F64-4881-AFA0-1B4D7E1E41B1}"/>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1" name="Text Box 18">
          <a:extLst>
            <a:ext uri="{FF2B5EF4-FFF2-40B4-BE49-F238E27FC236}">
              <a16:creationId xmlns:a16="http://schemas.microsoft.com/office/drawing/2014/main" id="{1C2A6337-B65E-47BD-BC94-02E92A7D8C95}"/>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82" name="Text Box 19">
          <a:extLst>
            <a:ext uri="{FF2B5EF4-FFF2-40B4-BE49-F238E27FC236}">
              <a16:creationId xmlns:a16="http://schemas.microsoft.com/office/drawing/2014/main" id="{26620325-AFEB-4C14-8081-3CF1FD64AF86}"/>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3" name="Text Box 16">
          <a:extLst>
            <a:ext uri="{FF2B5EF4-FFF2-40B4-BE49-F238E27FC236}">
              <a16:creationId xmlns:a16="http://schemas.microsoft.com/office/drawing/2014/main" id="{AA87B871-F505-4134-B599-51106FE5BD5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4" name="Text Box 17">
          <a:extLst>
            <a:ext uri="{FF2B5EF4-FFF2-40B4-BE49-F238E27FC236}">
              <a16:creationId xmlns:a16="http://schemas.microsoft.com/office/drawing/2014/main" id="{6BF17569-B708-4124-9254-FC0A2735BC5C}"/>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5" name="Text Box 18">
          <a:extLst>
            <a:ext uri="{FF2B5EF4-FFF2-40B4-BE49-F238E27FC236}">
              <a16:creationId xmlns:a16="http://schemas.microsoft.com/office/drawing/2014/main" id="{E90EC142-046D-4C55-8A88-3EFD222516B7}"/>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86" name="Text Box 19">
          <a:extLst>
            <a:ext uri="{FF2B5EF4-FFF2-40B4-BE49-F238E27FC236}">
              <a16:creationId xmlns:a16="http://schemas.microsoft.com/office/drawing/2014/main" id="{1A3DDC16-72C3-40DB-BA8A-6EEA428914F4}"/>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7" name="Text Box 16">
          <a:extLst>
            <a:ext uri="{FF2B5EF4-FFF2-40B4-BE49-F238E27FC236}">
              <a16:creationId xmlns:a16="http://schemas.microsoft.com/office/drawing/2014/main" id="{E27F9379-264B-4277-87B1-BAE005AC6595}"/>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8" name="Text Box 17">
          <a:extLst>
            <a:ext uri="{FF2B5EF4-FFF2-40B4-BE49-F238E27FC236}">
              <a16:creationId xmlns:a16="http://schemas.microsoft.com/office/drawing/2014/main" id="{B77FBF61-049B-4BAE-8398-3A47138B4909}"/>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89" name="Text Box 18">
          <a:extLst>
            <a:ext uri="{FF2B5EF4-FFF2-40B4-BE49-F238E27FC236}">
              <a16:creationId xmlns:a16="http://schemas.microsoft.com/office/drawing/2014/main" id="{7DC62485-9466-41A0-832E-4008323C14F7}"/>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1590" name="Text Box 19">
          <a:extLst>
            <a:ext uri="{FF2B5EF4-FFF2-40B4-BE49-F238E27FC236}">
              <a16:creationId xmlns:a16="http://schemas.microsoft.com/office/drawing/2014/main" id="{8861D871-CF73-4087-9F3D-3E27A95BF75B}"/>
            </a:ext>
          </a:extLst>
        </xdr:cNvPr>
        <xdr:cNvSpPr txBox="1">
          <a:spLocks noChangeArrowheads="1"/>
        </xdr:cNvSpPr>
      </xdr:nvSpPr>
      <xdr:spPr bwMode="auto">
        <a:xfrm>
          <a:off x="1569027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1" name="Text Box 16">
          <a:extLst>
            <a:ext uri="{FF2B5EF4-FFF2-40B4-BE49-F238E27FC236}">
              <a16:creationId xmlns:a16="http://schemas.microsoft.com/office/drawing/2014/main" id="{77E2D468-7A6F-4130-9FB6-9B0A049A50FF}"/>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2" name="Text Box 17">
          <a:extLst>
            <a:ext uri="{FF2B5EF4-FFF2-40B4-BE49-F238E27FC236}">
              <a16:creationId xmlns:a16="http://schemas.microsoft.com/office/drawing/2014/main" id="{E6A589EB-309F-481E-AF6D-8A370FE72D22}"/>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3" name="Text Box 18">
          <a:extLst>
            <a:ext uri="{FF2B5EF4-FFF2-40B4-BE49-F238E27FC236}">
              <a16:creationId xmlns:a16="http://schemas.microsoft.com/office/drawing/2014/main" id="{14F9D488-B9C6-443D-98E4-B10137242390}"/>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1594" name="Text Box 19">
          <a:extLst>
            <a:ext uri="{FF2B5EF4-FFF2-40B4-BE49-F238E27FC236}">
              <a16:creationId xmlns:a16="http://schemas.microsoft.com/office/drawing/2014/main" id="{723ED325-F8CF-4306-81EC-FB87639D7BF9}"/>
            </a:ext>
          </a:extLst>
        </xdr:cNvPr>
        <xdr:cNvSpPr txBox="1">
          <a:spLocks noChangeArrowheads="1"/>
        </xdr:cNvSpPr>
      </xdr:nvSpPr>
      <xdr:spPr bwMode="auto">
        <a:xfrm>
          <a:off x="3706091"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5" name="Text Box 16">
          <a:extLst>
            <a:ext uri="{FF2B5EF4-FFF2-40B4-BE49-F238E27FC236}">
              <a16:creationId xmlns:a16="http://schemas.microsoft.com/office/drawing/2014/main" id="{B3234C51-08EB-469B-A4DD-1B9642E2E1A9}"/>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6" name="Text Box 17">
          <a:extLst>
            <a:ext uri="{FF2B5EF4-FFF2-40B4-BE49-F238E27FC236}">
              <a16:creationId xmlns:a16="http://schemas.microsoft.com/office/drawing/2014/main" id="{18DA1026-19D7-4C9D-BC31-3F650D8490B6}"/>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1597" name="Text Box 18">
          <a:extLst>
            <a:ext uri="{FF2B5EF4-FFF2-40B4-BE49-F238E27FC236}">
              <a16:creationId xmlns:a16="http://schemas.microsoft.com/office/drawing/2014/main" id="{F067DF14-EF9D-4E2B-9EFB-DD4E6C664FEB}"/>
            </a:ext>
          </a:extLst>
        </xdr:cNvPr>
        <xdr:cNvSpPr txBox="1">
          <a:spLocks noChangeArrowheads="1"/>
        </xdr:cNvSpPr>
      </xdr:nvSpPr>
      <xdr:spPr bwMode="auto">
        <a:xfrm>
          <a:off x="6768234"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8" name="Text Box 16">
          <a:extLst>
            <a:ext uri="{FF2B5EF4-FFF2-40B4-BE49-F238E27FC236}">
              <a16:creationId xmlns:a16="http://schemas.microsoft.com/office/drawing/2014/main" id="{0040CC2D-1486-43DE-928C-C0966C26731F}"/>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599" name="Text Box 17">
          <a:extLst>
            <a:ext uri="{FF2B5EF4-FFF2-40B4-BE49-F238E27FC236}">
              <a16:creationId xmlns:a16="http://schemas.microsoft.com/office/drawing/2014/main" id="{235497A7-E1A0-4337-B5D7-9F1D654DB758}"/>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0" name="Text Box 18">
          <a:extLst>
            <a:ext uri="{FF2B5EF4-FFF2-40B4-BE49-F238E27FC236}">
              <a16:creationId xmlns:a16="http://schemas.microsoft.com/office/drawing/2014/main" id="{228D0AAD-1963-410D-8AE4-AF4A5C66DF0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1" name="Text Box 19">
          <a:extLst>
            <a:ext uri="{FF2B5EF4-FFF2-40B4-BE49-F238E27FC236}">
              <a16:creationId xmlns:a16="http://schemas.microsoft.com/office/drawing/2014/main" id="{255D6614-745E-4A7C-A57F-902AB7D5B220}"/>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2" name="Text Box 16">
          <a:extLst>
            <a:ext uri="{FF2B5EF4-FFF2-40B4-BE49-F238E27FC236}">
              <a16:creationId xmlns:a16="http://schemas.microsoft.com/office/drawing/2014/main" id="{71535F2F-28AF-499B-B5DD-F1E2CA6548C9}"/>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3" name="Text Box 17">
          <a:extLst>
            <a:ext uri="{FF2B5EF4-FFF2-40B4-BE49-F238E27FC236}">
              <a16:creationId xmlns:a16="http://schemas.microsoft.com/office/drawing/2014/main" id="{8DDD459A-6E93-4B13-9B5E-4F3900E5D943}"/>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4" name="Text Box 18">
          <a:extLst>
            <a:ext uri="{FF2B5EF4-FFF2-40B4-BE49-F238E27FC236}">
              <a16:creationId xmlns:a16="http://schemas.microsoft.com/office/drawing/2014/main" id="{7B10EA4C-1988-490F-8717-C0D4FFD4160B}"/>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1605" name="Text Box 19">
          <a:extLst>
            <a:ext uri="{FF2B5EF4-FFF2-40B4-BE49-F238E27FC236}">
              <a16:creationId xmlns:a16="http://schemas.microsoft.com/office/drawing/2014/main" id="{E1B6476D-255D-41A0-A7E8-B8251227CE1D}"/>
            </a:ext>
          </a:extLst>
        </xdr:cNvPr>
        <xdr:cNvSpPr txBox="1">
          <a:spLocks noChangeArrowheads="1"/>
        </xdr:cNvSpPr>
      </xdr:nvSpPr>
      <xdr:spPr bwMode="auto">
        <a:xfrm>
          <a:off x="9615343" y="467590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6" name="Text Box 16">
          <a:extLst>
            <a:ext uri="{FF2B5EF4-FFF2-40B4-BE49-F238E27FC236}">
              <a16:creationId xmlns:a16="http://schemas.microsoft.com/office/drawing/2014/main" id="{27DBA62A-A187-446E-856B-0408E5650C55}"/>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7" name="Text Box 17">
          <a:extLst>
            <a:ext uri="{FF2B5EF4-FFF2-40B4-BE49-F238E27FC236}">
              <a16:creationId xmlns:a16="http://schemas.microsoft.com/office/drawing/2014/main" id="{127D5FCA-3C75-40CC-9951-00A08B419B1B}"/>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8" name="Text Box 18">
          <a:extLst>
            <a:ext uri="{FF2B5EF4-FFF2-40B4-BE49-F238E27FC236}">
              <a16:creationId xmlns:a16="http://schemas.microsoft.com/office/drawing/2014/main" id="{29E3D086-F282-4ABE-8569-A05657DB1CB2}"/>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09" name="Text Box 19">
          <a:extLst>
            <a:ext uri="{FF2B5EF4-FFF2-40B4-BE49-F238E27FC236}">
              <a16:creationId xmlns:a16="http://schemas.microsoft.com/office/drawing/2014/main" id="{7AEDF135-6564-45D4-AC92-A0910EF62D23}"/>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61691"/>
    <xdr:sp macro="" textlink="">
      <xdr:nvSpPr>
        <xdr:cNvPr id="1610" name="Text Box 15">
          <a:extLst>
            <a:ext uri="{FF2B5EF4-FFF2-40B4-BE49-F238E27FC236}">
              <a16:creationId xmlns:a16="http://schemas.microsoft.com/office/drawing/2014/main" id="{1412B394-D3CC-4AB9-843F-1071280087A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1" name="Text Box 16">
          <a:extLst>
            <a:ext uri="{FF2B5EF4-FFF2-40B4-BE49-F238E27FC236}">
              <a16:creationId xmlns:a16="http://schemas.microsoft.com/office/drawing/2014/main" id="{DB9A8FF1-C79A-4305-9D77-28C1D12AE02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2" name="Text Box 17">
          <a:extLst>
            <a:ext uri="{FF2B5EF4-FFF2-40B4-BE49-F238E27FC236}">
              <a16:creationId xmlns:a16="http://schemas.microsoft.com/office/drawing/2014/main" id="{A2C2C059-9238-41E9-A304-FAECAA307837}"/>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3" name="Text Box 18">
          <a:extLst>
            <a:ext uri="{FF2B5EF4-FFF2-40B4-BE49-F238E27FC236}">
              <a16:creationId xmlns:a16="http://schemas.microsoft.com/office/drawing/2014/main" id="{3781FA22-9C98-49F8-8B15-AF3ABC485DC0}"/>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14" name="Text Box 19">
          <a:extLst>
            <a:ext uri="{FF2B5EF4-FFF2-40B4-BE49-F238E27FC236}">
              <a16:creationId xmlns:a16="http://schemas.microsoft.com/office/drawing/2014/main" id="{F83D04CF-01C4-4572-8D27-4661FB5EC1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1615" name="Text Box 15">
          <a:extLst>
            <a:ext uri="{FF2B5EF4-FFF2-40B4-BE49-F238E27FC236}">
              <a16:creationId xmlns:a16="http://schemas.microsoft.com/office/drawing/2014/main" id="{DA7F112F-2078-4C4B-8BC8-B4B74D7CC72C}"/>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6" name="Text Box 16">
          <a:extLst>
            <a:ext uri="{FF2B5EF4-FFF2-40B4-BE49-F238E27FC236}">
              <a16:creationId xmlns:a16="http://schemas.microsoft.com/office/drawing/2014/main" id="{59823262-3FEB-4553-91E8-D315770CF2CA}"/>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7" name="Text Box 17">
          <a:extLst>
            <a:ext uri="{FF2B5EF4-FFF2-40B4-BE49-F238E27FC236}">
              <a16:creationId xmlns:a16="http://schemas.microsoft.com/office/drawing/2014/main" id="{B2E70B7B-99DD-4BB6-976F-1F05840041AC}"/>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8" name="Text Box 18">
          <a:extLst>
            <a:ext uri="{FF2B5EF4-FFF2-40B4-BE49-F238E27FC236}">
              <a16:creationId xmlns:a16="http://schemas.microsoft.com/office/drawing/2014/main" id="{7468E110-680B-4F91-9A77-DBE57A321733}"/>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1619" name="Text Box 19">
          <a:extLst>
            <a:ext uri="{FF2B5EF4-FFF2-40B4-BE49-F238E27FC236}">
              <a16:creationId xmlns:a16="http://schemas.microsoft.com/office/drawing/2014/main" id="{F16393AB-EA07-48AA-855D-85DCA4A2AB70}"/>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1620" name="Text Box 15">
          <a:extLst>
            <a:ext uri="{FF2B5EF4-FFF2-40B4-BE49-F238E27FC236}">
              <a16:creationId xmlns:a16="http://schemas.microsoft.com/office/drawing/2014/main" id="{C39790C6-A6D5-4106-84A7-5495225FC3E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33</xdr:row>
      <xdr:rowOff>504825</xdr:rowOff>
    </xdr:from>
    <xdr:ext cx="95250" cy="444014"/>
    <xdr:sp macro="" textlink="">
      <xdr:nvSpPr>
        <xdr:cNvPr id="1621" name="Text Box 15">
          <a:extLst>
            <a:ext uri="{FF2B5EF4-FFF2-40B4-BE49-F238E27FC236}">
              <a16:creationId xmlns:a16="http://schemas.microsoft.com/office/drawing/2014/main" id="{8E8B2DC0-9461-4C4F-A476-1A1ECF70C124}"/>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2" name="Text Box 16">
          <a:extLst>
            <a:ext uri="{FF2B5EF4-FFF2-40B4-BE49-F238E27FC236}">
              <a16:creationId xmlns:a16="http://schemas.microsoft.com/office/drawing/2014/main" id="{E1DD7180-8A35-4B88-9494-7D1BFBBFDEC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3" name="Text Box 17">
          <a:extLst>
            <a:ext uri="{FF2B5EF4-FFF2-40B4-BE49-F238E27FC236}">
              <a16:creationId xmlns:a16="http://schemas.microsoft.com/office/drawing/2014/main" id="{844412B3-5C1A-49C2-BFB1-6D316214C82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4" name="Text Box 18">
          <a:extLst>
            <a:ext uri="{FF2B5EF4-FFF2-40B4-BE49-F238E27FC236}">
              <a16:creationId xmlns:a16="http://schemas.microsoft.com/office/drawing/2014/main" id="{5C0D1B44-DCAD-4858-95BB-C02178B197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1625" name="Text Box 19">
          <a:extLst>
            <a:ext uri="{FF2B5EF4-FFF2-40B4-BE49-F238E27FC236}">
              <a16:creationId xmlns:a16="http://schemas.microsoft.com/office/drawing/2014/main" id="{301ED08A-52EC-47CD-BEAA-1F3C6D213BE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1626" name="Text Box 15">
          <a:extLst>
            <a:ext uri="{FF2B5EF4-FFF2-40B4-BE49-F238E27FC236}">
              <a16:creationId xmlns:a16="http://schemas.microsoft.com/office/drawing/2014/main" id="{E168CF8E-4FDC-48CE-80CE-5712AFBE95B9}"/>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1627" name="Text Box 15">
          <a:extLst>
            <a:ext uri="{FF2B5EF4-FFF2-40B4-BE49-F238E27FC236}">
              <a16:creationId xmlns:a16="http://schemas.microsoft.com/office/drawing/2014/main" id="{7B7EC614-2E99-480C-BD2E-8BFBC3F97926}"/>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33</xdr:row>
      <xdr:rowOff>504825</xdr:rowOff>
    </xdr:from>
    <xdr:ext cx="95250" cy="442269"/>
    <xdr:sp macro="" textlink="">
      <xdr:nvSpPr>
        <xdr:cNvPr id="1628" name="Text Box 15">
          <a:extLst>
            <a:ext uri="{FF2B5EF4-FFF2-40B4-BE49-F238E27FC236}">
              <a16:creationId xmlns:a16="http://schemas.microsoft.com/office/drawing/2014/main" id="{2C4CE3A4-49E9-4FF5-AF0D-8CE5954FB49B}"/>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29" name="Text Box 16">
          <a:extLst>
            <a:ext uri="{FF2B5EF4-FFF2-40B4-BE49-F238E27FC236}">
              <a16:creationId xmlns:a16="http://schemas.microsoft.com/office/drawing/2014/main" id="{6414322D-2FFB-44DA-B2C6-99FF6E9A582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0" name="Text Box 17">
          <a:extLst>
            <a:ext uri="{FF2B5EF4-FFF2-40B4-BE49-F238E27FC236}">
              <a16:creationId xmlns:a16="http://schemas.microsoft.com/office/drawing/2014/main" id="{50A7B3A1-FA6B-4CE1-ADDB-CAFB29E8B8AC}"/>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1631" name="Text Box 18">
          <a:extLst>
            <a:ext uri="{FF2B5EF4-FFF2-40B4-BE49-F238E27FC236}">
              <a16:creationId xmlns:a16="http://schemas.microsoft.com/office/drawing/2014/main" id="{AB1DE6DB-40FD-463A-959E-150B85C533E2}"/>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1632" name="Text Box 15">
          <a:extLst>
            <a:ext uri="{FF2B5EF4-FFF2-40B4-BE49-F238E27FC236}">
              <a16:creationId xmlns:a16="http://schemas.microsoft.com/office/drawing/2014/main" id="{54790E5C-A57A-4D2D-B7CC-05F86DB8442B}"/>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3" name="Text Box 16">
          <a:extLst>
            <a:ext uri="{FF2B5EF4-FFF2-40B4-BE49-F238E27FC236}">
              <a16:creationId xmlns:a16="http://schemas.microsoft.com/office/drawing/2014/main" id="{EEC83748-1B3F-473B-A67E-9F3E3ADE14F3}"/>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4" name="Text Box 17">
          <a:extLst>
            <a:ext uri="{FF2B5EF4-FFF2-40B4-BE49-F238E27FC236}">
              <a16:creationId xmlns:a16="http://schemas.microsoft.com/office/drawing/2014/main" id="{30DA2991-3477-4E5C-AF4A-B4075A31ED7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5" name="Text Box 18">
          <a:extLst>
            <a:ext uri="{FF2B5EF4-FFF2-40B4-BE49-F238E27FC236}">
              <a16:creationId xmlns:a16="http://schemas.microsoft.com/office/drawing/2014/main" id="{2860D349-913B-482E-BB67-AFC2952CA3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6" name="Text Box 19">
          <a:extLst>
            <a:ext uri="{FF2B5EF4-FFF2-40B4-BE49-F238E27FC236}">
              <a16:creationId xmlns:a16="http://schemas.microsoft.com/office/drawing/2014/main" id="{04BE7F07-C784-44CD-B8F8-64732852E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7" name="Text Box 16">
          <a:extLst>
            <a:ext uri="{FF2B5EF4-FFF2-40B4-BE49-F238E27FC236}">
              <a16:creationId xmlns:a16="http://schemas.microsoft.com/office/drawing/2014/main" id="{A05253B8-45E2-414B-BBB1-F8FFDEAC68A4}"/>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8" name="Text Box 17">
          <a:extLst>
            <a:ext uri="{FF2B5EF4-FFF2-40B4-BE49-F238E27FC236}">
              <a16:creationId xmlns:a16="http://schemas.microsoft.com/office/drawing/2014/main" id="{95C47D64-0DCA-4C63-A54A-129A3814C2BE}"/>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39" name="Text Box 18">
          <a:extLst>
            <a:ext uri="{FF2B5EF4-FFF2-40B4-BE49-F238E27FC236}">
              <a16:creationId xmlns:a16="http://schemas.microsoft.com/office/drawing/2014/main" id="{C2E1DE94-65D6-4A67-9FA6-E58EA115BF76}"/>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1640" name="Text Box 19">
          <a:extLst>
            <a:ext uri="{FF2B5EF4-FFF2-40B4-BE49-F238E27FC236}">
              <a16:creationId xmlns:a16="http://schemas.microsoft.com/office/drawing/2014/main" id="{9E95B9FA-5D23-43FB-9984-E80091C3CBDC}"/>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1" name="Text Box 16">
          <a:extLst>
            <a:ext uri="{FF2B5EF4-FFF2-40B4-BE49-F238E27FC236}">
              <a16:creationId xmlns:a16="http://schemas.microsoft.com/office/drawing/2014/main" id="{83750FB9-4755-40C3-B19E-2F03AFCA422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2" name="Text Box 17">
          <a:extLst>
            <a:ext uri="{FF2B5EF4-FFF2-40B4-BE49-F238E27FC236}">
              <a16:creationId xmlns:a16="http://schemas.microsoft.com/office/drawing/2014/main" id="{24524B73-93C5-44D4-A406-68E15F665A08}"/>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3" name="Text Box 18">
          <a:extLst>
            <a:ext uri="{FF2B5EF4-FFF2-40B4-BE49-F238E27FC236}">
              <a16:creationId xmlns:a16="http://schemas.microsoft.com/office/drawing/2014/main" id="{66096F3A-CAD9-4335-AF25-28025DEEDBD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44" name="Text Box 19">
          <a:extLst>
            <a:ext uri="{FF2B5EF4-FFF2-40B4-BE49-F238E27FC236}">
              <a16:creationId xmlns:a16="http://schemas.microsoft.com/office/drawing/2014/main" id="{A2FC7731-36F7-4294-B4EF-CEADA09DD20C}"/>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5" name="Text Box 16">
          <a:extLst>
            <a:ext uri="{FF2B5EF4-FFF2-40B4-BE49-F238E27FC236}">
              <a16:creationId xmlns:a16="http://schemas.microsoft.com/office/drawing/2014/main" id="{C8A659F4-33BB-4C2E-B042-168B7CAD21DC}"/>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6" name="Text Box 17">
          <a:extLst>
            <a:ext uri="{FF2B5EF4-FFF2-40B4-BE49-F238E27FC236}">
              <a16:creationId xmlns:a16="http://schemas.microsoft.com/office/drawing/2014/main" id="{42F7E8E5-76E9-40FD-8D87-61AE78E07CB3}"/>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7" name="Text Box 18">
          <a:extLst>
            <a:ext uri="{FF2B5EF4-FFF2-40B4-BE49-F238E27FC236}">
              <a16:creationId xmlns:a16="http://schemas.microsoft.com/office/drawing/2014/main" id="{CC8C9B9C-F986-4B31-9AA0-B07471D30F58}"/>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48" name="Text Box 19">
          <a:extLst>
            <a:ext uri="{FF2B5EF4-FFF2-40B4-BE49-F238E27FC236}">
              <a16:creationId xmlns:a16="http://schemas.microsoft.com/office/drawing/2014/main" id="{39BB9AAF-4B0B-4860-A1D8-6F8EEBFD910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49" name="Text Box 16">
          <a:extLst>
            <a:ext uri="{FF2B5EF4-FFF2-40B4-BE49-F238E27FC236}">
              <a16:creationId xmlns:a16="http://schemas.microsoft.com/office/drawing/2014/main" id="{D21837B3-3831-4CA4-8EF6-40F3C800F24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0" name="Text Box 17">
          <a:extLst>
            <a:ext uri="{FF2B5EF4-FFF2-40B4-BE49-F238E27FC236}">
              <a16:creationId xmlns:a16="http://schemas.microsoft.com/office/drawing/2014/main" id="{0114841F-BBF4-461A-84AA-ECE530573A6F}"/>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1" name="Text Box 18">
          <a:extLst>
            <a:ext uri="{FF2B5EF4-FFF2-40B4-BE49-F238E27FC236}">
              <a16:creationId xmlns:a16="http://schemas.microsoft.com/office/drawing/2014/main" id="{67CB7E94-6C62-4054-8A95-B262275A7C53}"/>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1652" name="Text Box 19">
          <a:extLst>
            <a:ext uri="{FF2B5EF4-FFF2-40B4-BE49-F238E27FC236}">
              <a16:creationId xmlns:a16="http://schemas.microsoft.com/office/drawing/2014/main" id="{C1141003-FBF7-4DE0-BB74-6F5A2C75B87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37</xdr:row>
      <xdr:rowOff>504825</xdr:rowOff>
    </xdr:from>
    <xdr:ext cx="95250" cy="444014"/>
    <xdr:sp macro="" textlink="">
      <xdr:nvSpPr>
        <xdr:cNvPr id="1653" name="Text Box 15">
          <a:extLst>
            <a:ext uri="{FF2B5EF4-FFF2-40B4-BE49-F238E27FC236}">
              <a16:creationId xmlns:a16="http://schemas.microsoft.com/office/drawing/2014/main" id="{06A0F2D0-9912-4DB0-BE46-5406F39B9EC2}"/>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4" name="Text Box 16">
          <a:extLst>
            <a:ext uri="{FF2B5EF4-FFF2-40B4-BE49-F238E27FC236}">
              <a16:creationId xmlns:a16="http://schemas.microsoft.com/office/drawing/2014/main" id="{6BE32E41-E383-46B1-9077-F0F1F58DCCF3}"/>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5" name="Text Box 17">
          <a:extLst>
            <a:ext uri="{FF2B5EF4-FFF2-40B4-BE49-F238E27FC236}">
              <a16:creationId xmlns:a16="http://schemas.microsoft.com/office/drawing/2014/main" id="{E3DAAACA-FC78-4129-BBF8-7A1C9A337B2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6" name="Text Box 18">
          <a:extLst>
            <a:ext uri="{FF2B5EF4-FFF2-40B4-BE49-F238E27FC236}">
              <a16:creationId xmlns:a16="http://schemas.microsoft.com/office/drawing/2014/main" id="{9C3E43EF-2988-4CA1-805A-7B870010343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1657" name="Text Box 19">
          <a:extLst>
            <a:ext uri="{FF2B5EF4-FFF2-40B4-BE49-F238E27FC236}">
              <a16:creationId xmlns:a16="http://schemas.microsoft.com/office/drawing/2014/main" id="{2D1BE19D-EF45-495C-9B7B-E2BB310C08C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37</xdr:row>
      <xdr:rowOff>504825</xdr:rowOff>
    </xdr:from>
    <xdr:ext cx="95250" cy="442269"/>
    <xdr:sp macro="" textlink="">
      <xdr:nvSpPr>
        <xdr:cNvPr id="1658" name="Text Box 15">
          <a:extLst>
            <a:ext uri="{FF2B5EF4-FFF2-40B4-BE49-F238E27FC236}">
              <a16:creationId xmlns:a16="http://schemas.microsoft.com/office/drawing/2014/main" id="{45E645C3-1E97-43F8-89A0-8B7B9E01ACC0}"/>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59" name="Text Box 16">
          <a:extLst>
            <a:ext uri="{FF2B5EF4-FFF2-40B4-BE49-F238E27FC236}">
              <a16:creationId xmlns:a16="http://schemas.microsoft.com/office/drawing/2014/main" id="{81FA51E0-70F4-45CA-9A00-604A44F4DA1B}"/>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0" name="Text Box 17">
          <a:extLst>
            <a:ext uri="{FF2B5EF4-FFF2-40B4-BE49-F238E27FC236}">
              <a16:creationId xmlns:a16="http://schemas.microsoft.com/office/drawing/2014/main" id="{9A408680-E8C5-40B4-A1C0-A7E2A0227DE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1661" name="Text Box 18">
          <a:extLst>
            <a:ext uri="{FF2B5EF4-FFF2-40B4-BE49-F238E27FC236}">
              <a16:creationId xmlns:a16="http://schemas.microsoft.com/office/drawing/2014/main" id="{76D68A74-4061-4475-8A3E-C8008C2BF9F0}"/>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2" name="Text Box 16">
          <a:extLst>
            <a:ext uri="{FF2B5EF4-FFF2-40B4-BE49-F238E27FC236}">
              <a16:creationId xmlns:a16="http://schemas.microsoft.com/office/drawing/2014/main" id="{6D191F1B-8E28-4590-B09C-7880DC0BD6C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3" name="Text Box 17">
          <a:extLst>
            <a:ext uri="{FF2B5EF4-FFF2-40B4-BE49-F238E27FC236}">
              <a16:creationId xmlns:a16="http://schemas.microsoft.com/office/drawing/2014/main" id="{3C149710-8BF2-430C-AD5E-EB786E596EA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4" name="Text Box 18">
          <a:extLst>
            <a:ext uri="{FF2B5EF4-FFF2-40B4-BE49-F238E27FC236}">
              <a16:creationId xmlns:a16="http://schemas.microsoft.com/office/drawing/2014/main" id="{2FF4C6FA-3296-4FE8-89D2-9EF3B02C7D9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5" name="Text Box 19">
          <a:extLst>
            <a:ext uri="{FF2B5EF4-FFF2-40B4-BE49-F238E27FC236}">
              <a16:creationId xmlns:a16="http://schemas.microsoft.com/office/drawing/2014/main" id="{90A49E4C-31BC-4763-B7B0-1BFCC0B8F94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6" name="Text Box 16">
          <a:extLst>
            <a:ext uri="{FF2B5EF4-FFF2-40B4-BE49-F238E27FC236}">
              <a16:creationId xmlns:a16="http://schemas.microsoft.com/office/drawing/2014/main" id="{33587A3F-094F-4FA5-B469-CC930090590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7" name="Text Box 17">
          <a:extLst>
            <a:ext uri="{FF2B5EF4-FFF2-40B4-BE49-F238E27FC236}">
              <a16:creationId xmlns:a16="http://schemas.microsoft.com/office/drawing/2014/main" id="{10D2993A-AE64-4388-8BC6-BCEE0A47FA9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8" name="Text Box 18">
          <a:extLst>
            <a:ext uri="{FF2B5EF4-FFF2-40B4-BE49-F238E27FC236}">
              <a16:creationId xmlns:a16="http://schemas.microsoft.com/office/drawing/2014/main" id="{86195BAB-7869-4D3B-B86A-296AF858E9EE}"/>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1669" name="Text Box 19">
          <a:extLst>
            <a:ext uri="{FF2B5EF4-FFF2-40B4-BE49-F238E27FC236}">
              <a16:creationId xmlns:a16="http://schemas.microsoft.com/office/drawing/2014/main" id="{D4DDD01A-976D-4F12-81D9-061D164B73E2}"/>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1670" name="Text Box 15">
          <a:extLst>
            <a:ext uri="{FF2B5EF4-FFF2-40B4-BE49-F238E27FC236}">
              <a16:creationId xmlns:a16="http://schemas.microsoft.com/office/drawing/2014/main" id="{8776B3DC-1BC0-483B-84C9-4DE4B34974FE}"/>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1671" name="Text Box 15">
          <a:extLst>
            <a:ext uri="{FF2B5EF4-FFF2-40B4-BE49-F238E27FC236}">
              <a16:creationId xmlns:a16="http://schemas.microsoft.com/office/drawing/2014/main" id="{7860BEC5-5627-48B8-A69B-E95CD058244A}"/>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1672" name="Text Box 15">
          <a:extLst>
            <a:ext uri="{FF2B5EF4-FFF2-40B4-BE49-F238E27FC236}">
              <a16:creationId xmlns:a16="http://schemas.microsoft.com/office/drawing/2014/main" id="{EB24D09C-6278-464D-81A8-B9C92D7E064E}"/>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1673" name="Text Box 15">
          <a:extLst>
            <a:ext uri="{FF2B5EF4-FFF2-40B4-BE49-F238E27FC236}">
              <a16:creationId xmlns:a16="http://schemas.microsoft.com/office/drawing/2014/main" id="{4D41578B-15BF-447A-BC93-234D3531B566}"/>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1674" name="Text Box 15">
          <a:extLst>
            <a:ext uri="{FF2B5EF4-FFF2-40B4-BE49-F238E27FC236}">
              <a16:creationId xmlns:a16="http://schemas.microsoft.com/office/drawing/2014/main" id="{ABE95BA8-8168-46A8-B534-962B83696366}"/>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1675" name="Text Box 15">
          <a:extLst>
            <a:ext uri="{FF2B5EF4-FFF2-40B4-BE49-F238E27FC236}">
              <a16:creationId xmlns:a16="http://schemas.microsoft.com/office/drawing/2014/main" id="{6964A56E-7DE8-4F35-9D9D-CCAA6E286D76}"/>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6" name="Text Box 16">
          <a:extLst>
            <a:ext uri="{FF2B5EF4-FFF2-40B4-BE49-F238E27FC236}">
              <a16:creationId xmlns:a16="http://schemas.microsoft.com/office/drawing/2014/main" id="{04081449-A0B4-4503-8BB6-6A9DAEF313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7" name="Text Box 17">
          <a:extLst>
            <a:ext uri="{FF2B5EF4-FFF2-40B4-BE49-F238E27FC236}">
              <a16:creationId xmlns:a16="http://schemas.microsoft.com/office/drawing/2014/main" id="{8548E9FC-F3FA-421C-98AE-7E1C27FA3D1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8" name="Text Box 18">
          <a:extLst>
            <a:ext uri="{FF2B5EF4-FFF2-40B4-BE49-F238E27FC236}">
              <a16:creationId xmlns:a16="http://schemas.microsoft.com/office/drawing/2014/main" id="{DFEC4DE6-46C0-4DD4-B3D2-B6092E7F865F}"/>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79" name="Text Box 19">
          <a:extLst>
            <a:ext uri="{FF2B5EF4-FFF2-40B4-BE49-F238E27FC236}">
              <a16:creationId xmlns:a16="http://schemas.microsoft.com/office/drawing/2014/main" id="{E2F6B95B-B651-4520-A691-D71FED3B0080}"/>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0" name="Text Box 16">
          <a:extLst>
            <a:ext uri="{FF2B5EF4-FFF2-40B4-BE49-F238E27FC236}">
              <a16:creationId xmlns:a16="http://schemas.microsoft.com/office/drawing/2014/main" id="{C6FBE87F-8625-4BB7-B27D-D3E3D4267D81}"/>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1" name="Text Box 17">
          <a:extLst>
            <a:ext uri="{FF2B5EF4-FFF2-40B4-BE49-F238E27FC236}">
              <a16:creationId xmlns:a16="http://schemas.microsoft.com/office/drawing/2014/main" id="{D218F2A4-6E41-4F8C-B36E-5AFDD64E0392}"/>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2" name="Text Box 18">
          <a:extLst>
            <a:ext uri="{FF2B5EF4-FFF2-40B4-BE49-F238E27FC236}">
              <a16:creationId xmlns:a16="http://schemas.microsoft.com/office/drawing/2014/main" id="{6414758D-6A22-4284-AED0-EB6F24F8A8B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83" name="Text Box 19">
          <a:extLst>
            <a:ext uri="{FF2B5EF4-FFF2-40B4-BE49-F238E27FC236}">
              <a16:creationId xmlns:a16="http://schemas.microsoft.com/office/drawing/2014/main" id="{197278CC-D4BA-4B3E-961B-8C8F7CD1123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4" name="Text Box 16">
          <a:extLst>
            <a:ext uri="{FF2B5EF4-FFF2-40B4-BE49-F238E27FC236}">
              <a16:creationId xmlns:a16="http://schemas.microsoft.com/office/drawing/2014/main" id="{DAF65640-361B-4E12-9F42-4A1160AD982B}"/>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5" name="Text Box 17">
          <a:extLst>
            <a:ext uri="{FF2B5EF4-FFF2-40B4-BE49-F238E27FC236}">
              <a16:creationId xmlns:a16="http://schemas.microsoft.com/office/drawing/2014/main" id="{661A5465-D736-4D02-BC33-8A572A543318}"/>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6" name="Text Box 18">
          <a:extLst>
            <a:ext uri="{FF2B5EF4-FFF2-40B4-BE49-F238E27FC236}">
              <a16:creationId xmlns:a16="http://schemas.microsoft.com/office/drawing/2014/main" id="{56D701A3-8548-459D-89F3-570A75DA562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1687" name="Text Box 19">
          <a:extLst>
            <a:ext uri="{FF2B5EF4-FFF2-40B4-BE49-F238E27FC236}">
              <a16:creationId xmlns:a16="http://schemas.microsoft.com/office/drawing/2014/main" id="{6F2DAC43-C7ED-49A8-A3C4-2652E489DC43}"/>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41</xdr:row>
      <xdr:rowOff>504825</xdr:rowOff>
    </xdr:from>
    <xdr:ext cx="95250" cy="444014"/>
    <xdr:sp macro="" textlink="">
      <xdr:nvSpPr>
        <xdr:cNvPr id="1688" name="Text Box 15">
          <a:extLst>
            <a:ext uri="{FF2B5EF4-FFF2-40B4-BE49-F238E27FC236}">
              <a16:creationId xmlns:a16="http://schemas.microsoft.com/office/drawing/2014/main" id="{B6AF91A6-C0B1-4EDC-B29E-60282DD4FF24}"/>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89" name="Text Box 16">
          <a:extLst>
            <a:ext uri="{FF2B5EF4-FFF2-40B4-BE49-F238E27FC236}">
              <a16:creationId xmlns:a16="http://schemas.microsoft.com/office/drawing/2014/main" id="{F0493820-E4F4-492B-9280-EA29A94808C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0" name="Text Box 17">
          <a:extLst>
            <a:ext uri="{FF2B5EF4-FFF2-40B4-BE49-F238E27FC236}">
              <a16:creationId xmlns:a16="http://schemas.microsoft.com/office/drawing/2014/main" id="{9A2F2192-E922-469A-B108-493B26BD3365}"/>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1" name="Text Box 18">
          <a:extLst>
            <a:ext uri="{FF2B5EF4-FFF2-40B4-BE49-F238E27FC236}">
              <a16:creationId xmlns:a16="http://schemas.microsoft.com/office/drawing/2014/main" id="{51CD7565-2900-4013-9419-AC8B8D12640D}"/>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1692" name="Text Box 19">
          <a:extLst>
            <a:ext uri="{FF2B5EF4-FFF2-40B4-BE49-F238E27FC236}">
              <a16:creationId xmlns:a16="http://schemas.microsoft.com/office/drawing/2014/main" id="{2913D4CF-2D4B-4CD4-8691-E1D5CA0A0914}"/>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41</xdr:row>
      <xdr:rowOff>504825</xdr:rowOff>
    </xdr:from>
    <xdr:ext cx="95250" cy="442269"/>
    <xdr:sp macro="" textlink="">
      <xdr:nvSpPr>
        <xdr:cNvPr id="1693" name="Text Box 15">
          <a:extLst>
            <a:ext uri="{FF2B5EF4-FFF2-40B4-BE49-F238E27FC236}">
              <a16:creationId xmlns:a16="http://schemas.microsoft.com/office/drawing/2014/main" id="{CBE71CA5-7DCE-42E5-B287-22AD5113A6D9}"/>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4" name="Text Box 16">
          <a:extLst>
            <a:ext uri="{FF2B5EF4-FFF2-40B4-BE49-F238E27FC236}">
              <a16:creationId xmlns:a16="http://schemas.microsoft.com/office/drawing/2014/main" id="{7A556319-79CC-4287-B135-1BD28173EE4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5" name="Text Box 17">
          <a:extLst>
            <a:ext uri="{FF2B5EF4-FFF2-40B4-BE49-F238E27FC236}">
              <a16:creationId xmlns:a16="http://schemas.microsoft.com/office/drawing/2014/main" id="{EEB8C71A-8396-4F60-B6FC-B5985306A10E}"/>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1696" name="Text Box 18">
          <a:extLst>
            <a:ext uri="{FF2B5EF4-FFF2-40B4-BE49-F238E27FC236}">
              <a16:creationId xmlns:a16="http://schemas.microsoft.com/office/drawing/2014/main" id="{8E087A3F-0F8D-4BEA-B194-718A7C22FA2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7" name="Text Box 16">
          <a:extLst>
            <a:ext uri="{FF2B5EF4-FFF2-40B4-BE49-F238E27FC236}">
              <a16:creationId xmlns:a16="http://schemas.microsoft.com/office/drawing/2014/main" id="{D4CFE1C8-962B-4869-A88F-2073F702D328}"/>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8" name="Text Box 17">
          <a:extLst>
            <a:ext uri="{FF2B5EF4-FFF2-40B4-BE49-F238E27FC236}">
              <a16:creationId xmlns:a16="http://schemas.microsoft.com/office/drawing/2014/main" id="{83E508AD-F368-408E-8579-FB05BE0E6DE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699" name="Text Box 18">
          <a:extLst>
            <a:ext uri="{FF2B5EF4-FFF2-40B4-BE49-F238E27FC236}">
              <a16:creationId xmlns:a16="http://schemas.microsoft.com/office/drawing/2014/main" id="{0EFA6D46-9D92-4C79-B053-27559B5D744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0" name="Text Box 19">
          <a:extLst>
            <a:ext uri="{FF2B5EF4-FFF2-40B4-BE49-F238E27FC236}">
              <a16:creationId xmlns:a16="http://schemas.microsoft.com/office/drawing/2014/main" id="{A8421C5C-C0D1-4E24-9950-20156F2D41B5}"/>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1" name="Text Box 16">
          <a:extLst>
            <a:ext uri="{FF2B5EF4-FFF2-40B4-BE49-F238E27FC236}">
              <a16:creationId xmlns:a16="http://schemas.microsoft.com/office/drawing/2014/main" id="{930851DA-F6E6-4BE2-953B-C445717EFE12}"/>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2" name="Text Box 17">
          <a:extLst>
            <a:ext uri="{FF2B5EF4-FFF2-40B4-BE49-F238E27FC236}">
              <a16:creationId xmlns:a16="http://schemas.microsoft.com/office/drawing/2014/main" id="{BD52F94A-90C4-4227-A999-1BD287FEBD6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3" name="Text Box 18">
          <a:extLst>
            <a:ext uri="{FF2B5EF4-FFF2-40B4-BE49-F238E27FC236}">
              <a16:creationId xmlns:a16="http://schemas.microsoft.com/office/drawing/2014/main" id="{A5AB7C97-73BB-4EAD-B5D2-29353E960EBA}"/>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1704" name="Text Box 19">
          <a:extLst>
            <a:ext uri="{FF2B5EF4-FFF2-40B4-BE49-F238E27FC236}">
              <a16:creationId xmlns:a16="http://schemas.microsoft.com/office/drawing/2014/main" id="{E69604FA-8867-40AA-A5E6-E5C7D19C5611}"/>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5" name="Text Box 16">
          <a:extLst>
            <a:ext uri="{FF2B5EF4-FFF2-40B4-BE49-F238E27FC236}">
              <a16:creationId xmlns:a16="http://schemas.microsoft.com/office/drawing/2014/main" id="{DB3FC387-9027-4870-B862-07D5C85207B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6" name="Text Box 17">
          <a:extLst>
            <a:ext uri="{FF2B5EF4-FFF2-40B4-BE49-F238E27FC236}">
              <a16:creationId xmlns:a16="http://schemas.microsoft.com/office/drawing/2014/main" id="{E26FCE46-0B48-48F1-BBD8-149CAAD1842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7" name="Text Box 18">
          <a:extLst>
            <a:ext uri="{FF2B5EF4-FFF2-40B4-BE49-F238E27FC236}">
              <a16:creationId xmlns:a16="http://schemas.microsoft.com/office/drawing/2014/main" id="{3BAEE067-78CD-4137-B09E-EA88B7A7D61F}"/>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08" name="Text Box 19">
          <a:extLst>
            <a:ext uri="{FF2B5EF4-FFF2-40B4-BE49-F238E27FC236}">
              <a16:creationId xmlns:a16="http://schemas.microsoft.com/office/drawing/2014/main" id="{78EDC750-86E0-4E4E-AE47-72589B71F41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1709" name="Text Box 15">
          <a:extLst>
            <a:ext uri="{FF2B5EF4-FFF2-40B4-BE49-F238E27FC236}">
              <a16:creationId xmlns:a16="http://schemas.microsoft.com/office/drawing/2014/main" id="{48B429E5-1A8D-4F31-8931-A5435B3F1A88}"/>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0" name="Text Box 16">
          <a:extLst>
            <a:ext uri="{FF2B5EF4-FFF2-40B4-BE49-F238E27FC236}">
              <a16:creationId xmlns:a16="http://schemas.microsoft.com/office/drawing/2014/main" id="{05C0A4D1-3FBF-4263-8CEE-7CA18FEA24A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1" name="Text Box 17">
          <a:extLst>
            <a:ext uri="{FF2B5EF4-FFF2-40B4-BE49-F238E27FC236}">
              <a16:creationId xmlns:a16="http://schemas.microsoft.com/office/drawing/2014/main" id="{869EB2AA-CDD6-4E78-BBE4-6C2BB8FA67F8}"/>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2" name="Text Box 18">
          <a:extLst>
            <a:ext uri="{FF2B5EF4-FFF2-40B4-BE49-F238E27FC236}">
              <a16:creationId xmlns:a16="http://schemas.microsoft.com/office/drawing/2014/main" id="{4A55016E-C64C-4E03-ADBC-D05B2DC5CF2B}"/>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13" name="Text Box 19">
          <a:extLst>
            <a:ext uri="{FF2B5EF4-FFF2-40B4-BE49-F238E27FC236}">
              <a16:creationId xmlns:a16="http://schemas.microsoft.com/office/drawing/2014/main" id="{CF9AFC24-2987-4204-A224-CDF8BD639F55}"/>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1714" name="Text Box 15">
          <a:extLst>
            <a:ext uri="{FF2B5EF4-FFF2-40B4-BE49-F238E27FC236}">
              <a16:creationId xmlns:a16="http://schemas.microsoft.com/office/drawing/2014/main" id="{BA2E2CEF-E5BE-470E-ABCB-FFAB2E3137CE}"/>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5" name="Text Box 16">
          <a:extLst>
            <a:ext uri="{FF2B5EF4-FFF2-40B4-BE49-F238E27FC236}">
              <a16:creationId xmlns:a16="http://schemas.microsoft.com/office/drawing/2014/main" id="{8CEBD58B-AB55-4910-A556-A5B44EEF5F1A}"/>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6" name="Text Box 17">
          <a:extLst>
            <a:ext uri="{FF2B5EF4-FFF2-40B4-BE49-F238E27FC236}">
              <a16:creationId xmlns:a16="http://schemas.microsoft.com/office/drawing/2014/main" id="{126F7280-B7D6-41E9-9472-177DBABDBF1D}"/>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7" name="Text Box 18">
          <a:extLst>
            <a:ext uri="{FF2B5EF4-FFF2-40B4-BE49-F238E27FC236}">
              <a16:creationId xmlns:a16="http://schemas.microsoft.com/office/drawing/2014/main" id="{122100DA-AC02-47FC-93E4-ACCF340B1023}"/>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1718" name="Text Box 19">
          <a:extLst>
            <a:ext uri="{FF2B5EF4-FFF2-40B4-BE49-F238E27FC236}">
              <a16:creationId xmlns:a16="http://schemas.microsoft.com/office/drawing/2014/main" id="{29E6B330-B1C0-439C-B6B8-4825D9D69E5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1719" name="Text Box 15">
          <a:extLst>
            <a:ext uri="{FF2B5EF4-FFF2-40B4-BE49-F238E27FC236}">
              <a16:creationId xmlns:a16="http://schemas.microsoft.com/office/drawing/2014/main" id="{5598523A-452E-482C-A749-20DEA3A3FCFD}"/>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45</xdr:row>
      <xdr:rowOff>504825</xdr:rowOff>
    </xdr:from>
    <xdr:ext cx="95250" cy="444014"/>
    <xdr:sp macro="" textlink="">
      <xdr:nvSpPr>
        <xdr:cNvPr id="1720" name="Text Box 15">
          <a:extLst>
            <a:ext uri="{FF2B5EF4-FFF2-40B4-BE49-F238E27FC236}">
              <a16:creationId xmlns:a16="http://schemas.microsoft.com/office/drawing/2014/main" id="{E46F0CCF-A521-42DD-AC45-7B05389967E1}"/>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1" name="Text Box 16">
          <a:extLst>
            <a:ext uri="{FF2B5EF4-FFF2-40B4-BE49-F238E27FC236}">
              <a16:creationId xmlns:a16="http://schemas.microsoft.com/office/drawing/2014/main" id="{65D19D2B-EAE9-422C-BBE4-F5C07B732996}"/>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2" name="Text Box 17">
          <a:extLst>
            <a:ext uri="{FF2B5EF4-FFF2-40B4-BE49-F238E27FC236}">
              <a16:creationId xmlns:a16="http://schemas.microsoft.com/office/drawing/2014/main" id="{82D30CF2-D2DC-40AB-B582-856347D65A9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3" name="Text Box 18">
          <a:extLst>
            <a:ext uri="{FF2B5EF4-FFF2-40B4-BE49-F238E27FC236}">
              <a16:creationId xmlns:a16="http://schemas.microsoft.com/office/drawing/2014/main" id="{1CB1FA4E-AA54-40C5-8BFC-FD22EFAF83C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1724" name="Text Box 19">
          <a:extLst>
            <a:ext uri="{FF2B5EF4-FFF2-40B4-BE49-F238E27FC236}">
              <a16:creationId xmlns:a16="http://schemas.microsoft.com/office/drawing/2014/main" id="{4F8B4276-DC7D-4EAA-981D-C6848182CAFC}"/>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1725" name="Text Box 15">
          <a:extLst>
            <a:ext uri="{FF2B5EF4-FFF2-40B4-BE49-F238E27FC236}">
              <a16:creationId xmlns:a16="http://schemas.microsoft.com/office/drawing/2014/main" id="{DFB65EFB-E0BB-4A5A-A93D-4BFE7149A7F8}"/>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1726" name="Text Box 15">
          <a:extLst>
            <a:ext uri="{FF2B5EF4-FFF2-40B4-BE49-F238E27FC236}">
              <a16:creationId xmlns:a16="http://schemas.microsoft.com/office/drawing/2014/main" id="{DE2DF730-B209-4879-86C5-5235A8016A01}"/>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45</xdr:row>
      <xdr:rowOff>504825</xdr:rowOff>
    </xdr:from>
    <xdr:ext cx="95250" cy="442269"/>
    <xdr:sp macro="" textlink="">
      <xdr:nvSpPr>
        <xdr:cNvPr id="1727" name="Text Box 15">
          <a:extLst>
            <a:ext uri="{FF2B5EF4-FFF2-40B4-BE49-F238E27FC236}">
              <a16:creationId xmlns:a16="http://schemas.microsoft.com/office/drawing/2014/main" id="{385D7972-E253-4432-8F9D-450B6A74425F}"/>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8" name="Text Box 16">
          <a:extLst>
            <a:ext uri="{FF2B5EF4-FFF2-40B4-BE49-F238E27FC236}">
              <a16:creationId xmlns:a16="http://schemas.microsoft.com/office/drawing/2014/main" id="{A8FBC231-4CBB-4A2B-A9E4-ECDC00CA77F2}"/>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29" name="Text Box 17">
          <a:extLst>
            <a:ext uri="{FF2B5EF4-FFF2-40B4-BE49-F238E27FC236}">
              <a16:creationId xmlns:a16="http://schemas.microsoft.com/office/drawing/2014/main" id="{316D4B57-6A31-4D23-930B-27F46BC77780}"/>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1730" name="Text Box 18">
          <a:extLst>
            <a:ext uri="{FF2B5EF4-FFF2-40B4-BE49-F238E27FC236}">
              <a16:creationId xmlns:a16="http://schemas.microsoft.com/office/drawing/2014/main" id="{5E628F91-38CF-4C1D-B1F9-F42EB7CF285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1731" name="Text Box 15">
          <a:extLst>
            <a:ext uri="{FF2B5EF4-FFF2-40B4-BE49-F238E27FC236}">
              <a16:creationId xmlns:a16="http://schemas.microsoft.com/office/drawing/2014/main" id="{4EB69B2E-1189-4CD2-9555-0D2E533931D2}"/>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2" name="Text Box 16">
          <a:extLst>
            <a:ext uri="{FF2B5EF4-FFF2-40B4-BE49-F238E27FC236}">
              <a16:creationId xmlns:a16="http://schemas.microsoft.com/office/drawing/2014/main" id="{3186638C-9369-45FD-8952-7D840622AEB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3" name="Text Box 17">
          <a:extLst>
            <a:ext uri="{FF2B5EF4-FFF2-40B4-BE49-F238E27FC236}">
              <a16:creationId xmlns:a16="http://schemas.microsoft.com/office/drawing/2014/main" id="{37C4C08D-AAB3-4DB1-9CA5-2431618194A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4" name="Text Box 18">
          <a:extLst>
            <a:ext uri="{FF2B5EF4-FFF2-40B4-BE49-F238E27FC236}">
              <a16:creationId xmlns:a16="http://schemas.microsoft.com/office/drawing/2014/main" id="{8AFD771C-54A9-470E-AB0D-BB37314A43B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5" name="Text Box 19">
          <a:extLst>
            <a:ext uri="{FF2B5EF4-FFF2-40B4-BE49-F238E27FC236}">
              <a16:creationId xmlns:a16="http://schemas.microsoft.com/office/drawing/2014/main" id="{E0E03E51-F071-4AE5-9290-E18185ADFAB9}"/>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6" name="Text Box 16">
          <a:extLst>
            <a:ext uri="{FF2B5EF4-FFF2-40B4-BE49-F238E27FC236}">
              <a16:creationId xmlns:a16="http://schemas.microsoft.com/office/drawing/2014/main" id="{207FF88F-4904-41F1-8DE3-7960EC03F9CF}"/>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7" name="Text Box 17">
          <a:extLst>
            <a:ext uri="{FF2B5EF4-FFF2-40B4-BE49-F238E27FC236}">
              <a16:creationId xmlns:a16="http://schemas.microsoft.com/office/drawing/2014/main" id="{20468713-6561-4909-BADD-922A8E7F55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8" name="Text Box 18">
          <a:extLst>
            <a:ext uri="{FF2B5EF4-FFF2-40B4-BE49-F238E27FC236}">
              <a16:creationId xmlns:a16="http://schemas.microsoft.com/office/drawing/2014/main" id="{4E4685C4-457B-432F-BEF8-E7B347C38B5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1739" name="Text Box 19">
          <a:extLst>
            <a:ext uri="{FF2B5EF4-FFF2-40B4-BE49-F238E27FC236}">
              <a16:creationId xmlns:a16="http://schemas.microsoft.com/office/drawing/2014/main" id="{3314E26B-5212-4BA6-B5CF-8FA922B8843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0" name="Text Box 16">
          <a:extLst>
            <a:ext uri="{FF2B5EF4-FFF2-40B4-BE49-F238E27FC236}">
              <a16:creationId xmlns:a16="http://schemas.microsoft.com/office/drawing/2014/main" id="{CA15D126-3926-41C2-9029-E4DC6F4C34B1}"/>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1" name="Text Box 17">
          <a:extLst>
            <a:ext uri="{FF2B5EF4-FFF2-40B4-BE49-F238E27FC236}">
              <a16:creationId xmlns:a16="http://schemas.microsoft.com/office/drawing/2014/main" id="{A84E2C3C-393F-4E5D-8735-7FC4FE6EE165}"/>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2" name="Text Box 18">
          <a:extLst>
            <a:ext uri="{FF2B5EF4-FFF2-40B4-BE49-F238E27FC236}">
              <a16:creationId xmlns:a16="http://schemas.microsoft.com/office/drawing/2014/main" id="{659F69AC-6ABF-4DC4-AF81-649BBF78F88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43" name="Text Box 19">
          <a:extLst>
            <a:ext uri="{FF2B5EF4-FFF2-40B4-BE49-F238E27FC236}">
              <a16:creationId xmlns:a16="http://schemas.microsoft.com/office/drawing/2014/main" id="{EC53161D-45BD-4256-8B80-9ECCED9AF57C}"/>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4" name="Text Box 16">
          <a:extLst>
            <a:ext uri="{FF2B5EF4-FFF2-40B4-BE49-F238E27FC236}">
              <a16:creationId xmlns:a16="http://schemas.microsoft.com/office/drawing/2014/main" id="{979A2884-3B49-4AD5-823B-F3267C9E6E6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5" name="Text Box 17">
          <a:extLst>
            <a:ext uri="{FF2B5EF4-FFF2-40B4-BE49-F238E27FC236}">
              <a16:creationId xmlns:a16="http://schemas.microsoft.com/office/drawing/2014/main" id="{C4AD29DF-7E24-47CD-92AD-36409A54A144}"/>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6" name="Text Box 18">
          <a:extLst>
            <a:ext uri="{FF2B5EF4-FFF2-40B4-BE49-F238E27FC236}">
              <a16:creationId xmlns:a16="http://schemas.microsoft.com/office/drawing/2014/main" id="{42B802B0-597D-4598-A5E7-0E89A253149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47" name="Text Box 19">
          <a:extLst>
            <a:ext uri="{FF2B5EF4-FFF2-40B4-BE49-F238E27FC236}">
              <a16:creationId xmlns:a16="http://schemas.microsoft.com/office/drawing/2014/main" id="{301FDB7B-0239-496F-AE1C-E13728B41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8" name="Text Box 16">
          <a:extLst>
            <a:ext uri="{FF2B5EF4-FFF2-40B4-BE49-F238E27FC236}">
              <a16:creationId xmlns:a16="http://schemas.microsoft.com/office/drawing/2014/main" id="{D6AC4881-D9B3-47EC-966D-807FB6586FD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49" name="Text Box 17">
          <a:extLst>
            <a:ext uri="{FF2B5EF4-FFF2-40B4-BE49-F238E27FC236}">
              <a16:creationId xmlns:a16="http://schemas.microsoft.com/office/drawing/2014/main" id="{E2E3D9E0-4328-49DC-A154-9908B7D606B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0" name="Text Box 18">
          <a:extLst>
            <a:ext uri="{FF2B5EF4-FFF2-40B4-BE49-F238E27FC236}">
              <a16:creationId xmlns:a16="http://schemas.microsoft.com/office/drawing/2014/main" id="{ADE394E7-8BBD-4A59-86BB-2B0BDD912C9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1751" name="Text Box 19">
          <a:extLst>
            <a:ext uri="{FF2B5EF4-FFF2-40B4-BE49-F238E27FC236}">
              <a16:creationId xmlns:a16="http://schemas.microsoft.com/office/drawing/2014/main" id="{080BA05E-CF30-4D21-9750-609644BFFC9F}"/>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49</xdr:row>
      <xdr:rowOff>504825</xdr:rowOff>
    </xdr:from>
    <xdr:ext cx="95250" cy="444014"/>
    <xdr:sp macro="" textlink="">
      <xdr:nvSpPr>
        <xdr:cNvPr id="1752" name="Text Box 15">
          <a:extLst>
            <a:ext uri="{FF2B5EF4-FFF2-40B4-BE49-F238E27FC236}">
              <a16:creationId xmlns:a16="http://schemas.microsoft.com/office/drawing/2014/main" id="{537094A3-C640-449C-9CB7-C35C983A5D5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3" name="Text Box 16">
          <a:extLst>
            <a:ext uri="{FF2B5EF4-FFF2-40B4-BE49-F238E27FC236}">
              <a16:creationId xmlns:a16="http://schemas.microsoft.com/office/drawing/2014/main" id="{BA57C867-C9DC-44D1-A68F-0D0DA17EA812}"/>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4" name="Text Box 17">
          <a:extLst>
            <a:ext uri="{FF2B5EF4-FFF2-40B4-BE49-F238E27FC236}">
              <a16:creationId xmlns:a16="http://schemas.microsoft.com/office/drawing/2014/main" id="{1126C9C2-BAAF-438B-910E-54B0A69B33C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5" name="Text Box 18">
          <a:extLst>
            <a:ext uri="{FF2B5EF4-FFF2-40B4-BE49-F238E27FC236}">
              <a16:creationId xmlns:a16="http://schemas.microsoft.com/office/drawing/2014/main" id="{5A62DD36-B180-43A9-B921-0A9D93A7A1C8}"/>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1756" name="Text Box 19">
          <a:extLst>
            <a:ext uri="{FF2B5EF4-FFF2-40B4-BE49-F238E27FC236}">
              <a16:creationId xmlns:a16="http://schemas.microsoft.com/office/drawing/2014/main" id="{5102418A-75A4-4B26-B588-5596993ACFDA}"/>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49</xdr:row>
      <xdr:rowOff>504825</xdr:rowOff>
    </xdr:from>
    <xdr:ext cx="95250" cy="442269"/>
    <xdr:sp macro="" textlink="">
      <xdr:nvSpPr>
        <xdr:cNvPr id="1757" name="Text Box 15">
          <a:extLst>
            <a:ext uri="{FF2B5EF4-FFF2-40B4-BE49-F238E27FC236}">
              <a16:creationId xmlns:a16="http://schemas.microsoft.com/office/drawing/2014/main" id="{9522F63C-D703-4419-A9B9-08EAAACA0697}"/>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8" name="Text Box 16">
          <a:extLst>
            <a:ext uri="{FF2B5EF4-FFF2-40B4-BE49-F238E27FC236}">
              <a16:creationId xmlns:a16="http://schemas.microsoft.com/office/drawing/2014/main" id="{9A91C0FC-0AD0-46BA-A66A-5BF2F0F4EA28}"/>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59" name="Text Box 17">
          <a:extLst>
            <a:ext uri="{FF2B5EF4-FFF2-40B4-BE49-F238E27FC236}">
              <a16:creationId xmlns:a16="http://schemas.microsoft.com/office/drawing/2014/main" id="{00756AE0-1495-4EC6-A04B-D810B890BF7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1760" name="Text Box 18">
          <a:extLst>
            <a:ext uri="{FF2B5EF4-FFF2-40B4-BE49-F238E27FC236}">
              <a16:creationId xmlns:a16="http://schemas.microsoft.com/office/drawing/2014/main" id="{8A8E4093-3208-4273-A37D-A25A17AE461F}"/>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1" name="Text Box 16">
          <a:extLst>
            <a:ext uri="{FF2B5EF4-FFF2-40B4-BE49-F238E27FC236}">
              <a16:creationId xmlns:a16="http://schemas.microsoft.com/office/drawing/2014/main" id="{99079695-D3B6-4DF8-92AF-1E3A5EFFA9B0}"/>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2" name="Text Box 17">
          <a:extLst>
            <a:ext uri="{FF2B5EF4-FFF2-40B4-BE49-F238E27FC236}">
              <a16:creationId xmlns:a16="http://schemas.microsoft.com/office/drawing/2014/main" id="{38DAC417-1679-4CED-89FA-DF299AB3F1C5}"/>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3" name="Text Box 18">
          <a:extLst>
            <a:ext uri="{FF2B5EF4-FFF2-40B4-BE49-F238E27FC236}">
              <a16:creationId xmlns:a16="http://schemas.microsoft.com/office/drawing/2014/main" id="{075F1FDC-8B24-4DF8-A6D9-285A4190A96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4" name="Text Box 19">
          <a:extLst>
            <a:ext uri="{FF2B5EF4-FFF2-40B4-BE49-F238E27FC236}">
              <a16:creationId xmlns:a16="http://schemas.microsoft.com/office/drawing/2014/main" id="{30D77CDE-2BF5-44B7-BC5C-26569DFA204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5" name="Text Box 16">
          <a:extLst>
            <a:ext uri="{FF2B5EF4-FFF2-40B4-BE49-F238E27FC236}">
              <a16:creationId xmlns:a16="http://schemas.microsoft.com/office/drawing/2014/main" id="{BEFA6D41-8C9D-4732-9CCB-7F6C37AF698D}"/>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6" name="Text Box 17">
          <a:extLst>
            <a:ext uri="{FF2B5EF4-FFF2-40B4-BE49-F238E27FC236}">
              <a16:creationId xmlns:a16="http://schemas.microsoft.com/office/drawing/2014/main" id="{EB33B4AE-4FE3-4EB5-94E9-D6D338DFA62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7" name="Text Box 18">
          <a:extLst>
            <a:ext uri="{FF2B5EF4-FFF2-40B4-BE49-F238E27FC236}">
              <a16:creationId xmlns:a16="http://schemas.microsoft.com/office/drawing/2014/main" id="{060460A4-DF2F-476D-B768-E2DA96E3A0EF}"/>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1768" name="Text Box 19">
          <a:extLst>
            <a:ext uri="{FF2B5EF4-FFF2-40B4-BE49-F238E27FC236}">
              <a16:creationId xmlns:a16="http://schemas.microsoft.com/office/drawing/2014/main" id="{9534FFF7-9028-4106-91AB-CA5271C248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1769" name="Text Box 15">
          <a:extLst>
            <a:ext uri="{FF2B5EF4-FFF2-40B4-BE49-F238E27FC236}">
              <a16:creationId xmlns:a16="http://schemas.microsoft.com/office/drawing/2014/main" id="{0AC10CE1-98EF-482D-B07B-7FED6E1D1BD5}"/>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1770" name="Text Box 15">
          <a:extLst>
            <a:ext uri="{FF2B5EF4-FFF2-40B4-BE49-F238E27FC236}">
              <a16:creationId xmlns:a16="http://schemas.microsoft.com/office/drawing/2014/main" id="{5F0F2A65-5F10-4ED6-93F9-CBBCBE874C30}"/>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1771" name="Text Box 15">
          <a:extLst>
            <a:ext uri="{FF2B5EF4-FFF2-40B4-BE49-F238E27FC236}">
              <a16:creationId xmlns:a16="http://schemas.microsoft.com/office/drawing/2014/main" id="{A460C8F7-18E9-44BD-AD9E-F233A46F98ED}"/>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1772" name="Text Box 15">
          <a:extLst>
            <a:ext uri="{FF2B5EF4-FFF2-40B4-BE49-F238E27FC236}">
              <a16:creationId xmlns:a16="http://schemas.microsoft.com/office/drawing/2014/main" id="{900EEC4F-608A-4075-A4F9-E02DF55F846D}"/>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1773" name="Text Box 15">
          <a:extLst>
            <a:ext uri="{FF2B5EF4-FFF2-40B4-BE49-F238E27FC236}">
              <a16:creationId xmlns:a16="http://schemas.microsoft.com/office/drawing/2014/main" id="{63937A34-D090-459C-B940-78300CFF8218}"/>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1774" name="Text Box 15">
          <a:extLst>
            <a:ext uri="{FF2B5EF4-FFF2-40B4-BE49-F238E27FC236}">
              <a16:creationId xmlns:a16="http://schemas.microsoft.com/office/drawing/2014/main" id="{8F5F120B-EDC1-4682-909A-814DA67AA2DC}"/>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5" name="Text Box 16">
          <a:extLst>
            <a:ext uri="{FF2B5EF4-FFF2-40B4-BE49-F238E27FC236}">
              <a16:creationId xmlns:a16="http://schemas.microsoft.com/office/drawing/2014/main" id="{2AC10851-85C3-4C99-A821-93CFFF2DA7A9}"/>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6" name="Text Box 17">
          <a:extLst>
            <a:ext uri="{FF2B5EF4-FFF2-40B4-BE49-F238E27FC236}">
              <a16:creationId xmlns:a16="http://schemas.microsoft.com/office/drawing/2014/main" id="{7FB0885B-AD30-46B1-9034-995ACDA5CA7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7" name="Text Box 18">
          <a:extLst>
            <a:ext uri="{FF2B5EF4-FFF2-40B4-BE49-F238E27FC236}">
              <a16:creationId xmlns:a16="http://schemas.microsoft.com/office/drawing/2014/main" id="{4945904A-122C-465C-9A93-4FF691A77FA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78" name="Text Box 19">
          <a:extLst>
            <a:ext uri="{FF2B5EF4-FFF2-40B4-BE49-F238E27FC236}">
              <a16:creationId xmlns:a16="http://schemas.microsoft.com/office/drawing/2014/main" id="{E2413F4D-568E-41CC-BF2F-0ABBADD1BB4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79" name="Text Box 16">
          <a:extLst>
            <a:ext uri="{FF2B5EF4-FFF2-40B4-BE49-F238E27FC236}">
              <a16:creationId xmlns:a16="http://schemas.microsoft.com/office/drawing/2014/main" id="{B81CDC60-77E2-45A5-80D5-96FE2F0FE7F3}"/>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0" name="Text Box 17">
          <a:extLst>
            <a:ext uri="{FF2B5EF4-FFF2-40B4-BE49-F238E27FC236}">
              <a16:creationId xmlns:a16="http://schemas.microsoft.com/office/drawing/2014/main" id="{3676D17E-D94E-4DF3-B47A-B0386A41E736}"/>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1" name="Text Box 18">
          <a:extLst>
            <a:ext uri="{FF2B5EF4-FFF2-40B4-BE49-F238E27FC236}">
              <a16:creationId xmlns:a16="http://schemas.microsoft.com/office/drawing/2014/main" id="{D134CB9F-5AD5-49E1-A7EC-447E3027162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82" name="Text Box 19">
          <a:extLst>
            <a:ext uri="{FF2B5EF4-FFF2-40B4-BE49-F238E27FC236}">
              <a16:creationId xmlns:a16="http://schemas.microsoft.com/office/drawing/2014/main" id="{7C07FAD0-1340-498E-9587-063AE206848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3" name="Text Box 16">
          <a:extLst>
            <a:ext uri="{FF2B5EF4-FFF2-40B4-BE49-F238E27FC236}">
              <a16:creationId xmlns:a16="http://schemas.microsoft.com/office/drawing/2014/main" id="{F9B9FD25-14BC-4AB6-970E-EAA65B1CC04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4" name="Text Box 17">
          <a:extLst>
            <a:ext uri="{FF2B5EF4-FFF2-40B4-BE49-F238E27FC236}">
              <a16:creationId xmlns:a16="http://schemas.microsoft.com/office/drawing/2014/main" id="{E966EB9A-237C-4C8E-B356-BDDF79C0D996}"/>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5" name="Text Box 18">
          <a:extLst>
            <a:ext uri="{FF2B5EF4-FFF2-40B4-BE49-F238E27FC236}">
              <a16:creationId xmlns:a16="http://schemas.microsoft.com/office/drawing/2014/main" id="{DFEC5651-9CBB-425B-B363-4D4E4C759758}"/>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1786" name="Text Box 19">
          <a:extLst>
            <a:ext uri="{FF2B5EF4-FFF2-40B4-BE49-F238E27FC236}">
              <a16:creationId xmlns:a16="http://schemas.microsoft.com/office/drawing/2014/main" id="{657EE1E4-D877-4623-BA4D-FF7CA569C444}"/>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7" name="Text Box 16">
          <a:extLst>
            <a:ext uri="{FF2B5EF4-FFF2-40B4-BE49-F238E27FC236}">
              <a16:creationId xmlns:a16="http://schemas.microsoft.com/office/drawing/2014/main" id="{57F5891F-21AF-4870-8019-700280CF27BA}"/>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8" name="Text Box 17">
          <a:extLst>
            <a:ext uri="{FF2B5EF4-FFF2-40B4-BE49-F238E27FC236}">
              <a16:creationId xmlns:a16="http://schemas.microsoft.com/office/drawing/2014/main" id="{167D32B3-4508-406A-BA1E-D6AD1705B21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89" name="Text Box 18">
          <a:extLst>
            <a:ext uri="{FF2B5EF4-FFF2-40B4-BE49-F238E27FC236}">
              <a16:creationId xmlns:a16="http://schemas.microsoft.com/office/drawing/2014/main" id="{EE797F35-214F-47AC-A409-111FE7E98C9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1790" name="Text Box 19">
          <a:extLst>
            <a:ext uri="{FF2B5EF4-FFF2-40B4-BE49-F238E27FC236}">
              <a16:creationId xmlns:a16="http://schemas.microsoft.com/office/drawing/2014/main" id="{C083B76A-A834-425A-BEEF-003F4B17FEF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1" name="Text Box 16">
          <a:extLst>
            <a:ext uri="{FF2B5EF4-FFF2-40B4-BE49-F238E27FC236}">
              <a16:creationId xmlns:a16="http://schemas.microsoft.com/office/drawing/2014/main" id="{B2361EB2-54D7-42C6-8272-03EACFD30829}"/>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2" name="Text Box 17">
          <a:extLst>
            <a:ext uri="{FF2B5EF4-FFF2-40B4-BE49-F238E27FC236}">
              <a16:creationId xmlns:a16="http://schemas.microsoft.com/office/drawing/2014/main" id="{332128F7-FECA-4640-8827-08B28C99333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1793" name="Text Box 18">
          <a:extLst>
            <a:ext uri="{FF2B5EF4-FFF2-40B4-BE49-F238E27FC236}">
              <a16:creationId xmlns:a16="http://schemas.microsoft.com/office/drawing/2014/main" id="{2B411607-FBC5-4B06-AA39-D9AA550D9970}"/>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4" name="Text Box 16">
          <a:extLst>
            <a:ext uri="{FF2B5EF4-FFF2-40B4-BE49-F238E27FC236}">
              <a16:creationId xmlns:a16="http://schemas.microsoft.com/office/drawing/2014/main" id="{3DDE8A26-4018-48C5-9F34-0B07CC93FE6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5" name="Text Box 17">
          <a:extLst>
            <a:ext uri="{FF2B5EF4-FFF2-40B4-BE49-F238E27FC236}">
              <a16:creationId xmlns:a16="http://schemas.microsoft.com/office/drawing/2014/main" id="{0011D77E-8496-4500-8FB4-354292136E5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6" name="Text Box 18">
          <a:extLst>
            <a:ext uri="{FF2B5EF4-FFF2-40B4-BE49-F238E27FC236}">
              <a16:creationId xmlns:a16="http://schemas.microsoft.com/office/drawing/2014/main" id="{AA706CFB-9AC8-400F-8AF4-267CD40CAF02}"/>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7" name="Text Box 19">
          <a:extLst>
            <a:ext uri="{FF2B5EF4-FFF2-40B4-BE49-F238E27FC236}">
              <a16:creationId xmlns:a16="http://schemas.microsoft.com/office/drawing/2014/main" id="{84C2C6E8-6A0D-470B-82C0-D8730FDC1020}"/>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8" name="Text Box 16">
          <a:extLst>
            <a:ext uri="{FF2B5EF4-FFF2-40B4-BE49-F238E27FC236}">
              <a16:creationId xmlns:a16="http://schemas.microsoft.com/office/drawing/2014/main" id="{25803644-534A-4188-804A-7350B4C2B97C}"/>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799" name="Text Box 17">
          <a:extLst>
            <a:ext uri="{FF2B5EF4-FFF2-40B4-BE49-F238E27FC236}">
              <a16:creationId xmlns:a16="http://schemas.microsoft.com/office/drawing/2014/main" id="{B9E79326-00D1-47A5-B763-0402B72DF44E}"/>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0" name="Text Box 18">
          <a:extLst>
            <a:ext uri="{FF2B5EF4-FFF2-40B4-BE49-F238E27FC236}">
              <a16:creationId xmlns:a16="http://schemas.microsoft.com/office/drawing/2014/main" id="{CCA9A088-CC6F-463E-BCA1-3C11862CA636}"/>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1801" name="Text Box 19">
          <a:extLst>
            <a:ext uri="{FF2B5EF4-FFF2-40B4-BE49-F238E27FC236}">
              <a16:creationId xmlns:a16="http://schemas.microsoft.com/office/drawing/2014/main" id="{982DD3D3-ADF9-4F9C-A7C9-6B8F1CB71D3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2" name="Text Box 16">
          <a:extLst>
            <a:ext uri="{FF2B5EF4-FFF2-40B4-BE49-F238E27FC236}">
              <a16:creationId xmlns:a16="http://schemas.microsoft.com/office/drawing/2014/main" id="{AC016489-2D81-472F-9DEF-338FB4177E0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3" name="Text Box 17">
          <a:extLst>
            <a:ext uri="{FF2B5EF4-FFF2-40B4-BE49-F238E27FC236}">
              <a16:creationId xmlns:a16="http://schemas.microsoft.com/office/drawing/2014/main" id="{F3D20E3F-E5E3-4842-9463-4EDC8B46F09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4" name="Text Box 18">
          <a:extLst>
            <a:ext uri="{FF2B5EF4-FFF2-40B4-BE49-F238E27FC236}">
              <a16:creationId xmlns:a16="http://schemas.microsoft.com/office/drawing/2014/main" id="{B710DD33-3BEC-4EE5-A3A7-D0287690125D}"/>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05" name="Text Box 19">
          <a:extLst>
            <a:ext uri="{FF2B5EF4-FFF2-40B4-BE49-F238E27FC236}">
              <a16:creationId xmlns:a16="http://schemas.microsoft.com/office/drawing/2014/main" id="{A6016362-F9B5-43E8-A6FD-8387E6986EBC}"/>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61691"/>
    <xdr:sp macro="" textlink="">
      <xdr:nvSpPr>
        <xdr:cNvPr id="1806" name="Text Box 15">
          <a:extLst>
            <a:ext uri="{FF2B5EF4-FFF2-40B4-BE49-F238E27FC236}">
              <a16:creationId xmlns:a16="http://schemas.microsoft.com/office/drawing/2014/main" id="{A1D3DDA1-EAF2-46F7-8F20-B6AC3F8D78DE}"/>
            </a:ext>
          </a:extLst>
        </xdr:cNvPr>
        <xdr:cNvSpPr txBox="1">
          <a:spLocks noChangeArrowheads="1"/>
        </xdr:cNvSpPr>
      </xdr:nvSpPr>
      <xdr:spPr bwMode="auto">
        <a:xfrm>
          <a:off x="3710214" y="3800475"/>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7" name="Text Box 16">
          <a:extLst>
            <a:ext uri="{FF2B5EF4-FFF2-40B4-BE49-F238E27FC236}">
              <a16:creationId xmlns:a16="http://schemas.microsoft.com/office/drawing/2014/main" id="{C1AF6918-327F-44FF-B42F-D7BC7A36D358}"/>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8" name="Text Box 17">
          <a:extLst>
            <a:ext uri="{FF2B5EF4-FFF2-40B4-BE49-F238E27FC236}">
              <a16:creationId xmlns:a16="http://schemas.microsoft.com/office/drawing/2014/main" id="{46497D61-8A5C-420C-90F6-DDF3AE44C83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09" name="Text Box 18">
          <a:extLst>
            <a:ext uri="{FF2B5EF4-FFF2-40B4-BE49-F238E27FC236}">
              <a16:creationId xmlns:a16="http://schemas.microsoft.com/office/drawing/2014/main" id="{C3E67EF4-7EF5-4FE7-8851-291433E9272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10" name="Text Box 19">
          <a:extLst>
            <a:ext uri="{FF2B5EF4-FFF2-40B4-BE49-F238E27FC236}">
              <a16:creationId xmlns:a16="http://schemas.microsoft.com/office/drawing/2014/main" id="{820374F2-B059-4C6A-AF54-E0A934A785F3}"/>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1811" name="Text Box 15">
          <a:extLst>
            <a:ext uri="{FF2B5EF4-FFF2-40B4-BE49-F238E27FC236}">
              <a16:creationId xmlns:a16="http://schemas.microsoft.com/office/drawing/2014/main" id="{BB67BB8D-19A9-4DBB-8D90-E930B8D23F26}"/>
            </a:ext>
          </a:extLst>
        </xdr:cNvPr>
        <xdr:cNvSpPr txBox="1">
          <a:spLocks noChangeArrowheads="1"/>
        </xdr:cNvSpPr>
      </xdr:nvSpPr>
      <xdr:spPr bwMode="auto">
        <a:xfrm>
          <a:off x="6555468"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2" name="Text Box 16">
          <a:extLst>
            <a:ext uri="{FF2B5EF4-FFF2-40B4-BE49-F238E27FC236}">
              <a16:creationId xmlns:a16="http://schemas.microsoft.com/office/drawing/2014/main" id="{95584AE7-DC55-45E9-B3C5-298F9C7FA98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3" name="Text Box 17">
          <a:extLst>
            <a:ext uri="{FF2B5EF4-FFF2-40B4-BE49-F238E27FC236}">
              <a16:creationId xmlns:a16="http://schemas.microsoft.com/office/drawing/2014/main" id="{D673AE3F-E0A4-402C-94BA-BD346A67C11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4" name="Text Box 18">
          <a:extLst>
            <a:ext uri="{FF2B5EF4-FFF2-40B4-BE49-F238E27FC236}">
              <a16:creationId xmlns:a16="http://schemas.microsoft.com/office/drawing/2014/main" id="{26890563-3E94-416A-A3EF-71BD5777EE82}"/>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1815" name="Text Box 19">
          <a:extLst>
            <a:ext uri="{FF2B5EF4-FFF2-40B4-BE49-F238E27FC236}">
              <a16:creationId xmlns:a16="http://schemas.microsoft.com/office/drawing/2014/main" id="{27884724-32FA-45A0-9B5B-9747AA2DEB3B}"/>
            </a:ext>
          </a:extLst>
        </xdr:cNvPr>
        <xdr:cNvSpPr txBox="1">
          <a:spLocks noChangeArrowheads="1"/>
        </xdr:cNvSpPr>
      </xdr:nvSpPr>
      <xdr:spPr bwMode="auto">
        <a:xfrm>
          <a:off x="15475857"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1816" name="Text Box 15">
          <a:extLst>
            <a:ext uri="{FF2B5EF4-FFF2-40B4-BE49-F238E27FC236}">
              <a16:creationId xmlns:a16="http://schemas.microsoft.com/office/drawing/2014/main" id="{561A9199-FB6A-4E04-8288-51CB2F2435DB}"/>
            </a:ext>
          </a:extLst>
        </xdr:cNvPr>
        <xdr:cNvSpPr txBox="1">
          <a:spLocks noChangeArrowheads="1"/>
        </xdr:cNvSpPr>
      </xdr:nvSpPr>
      <xdr:spPr bwMode="auto">
        <a:xfrm>
          <a:off x="15475857" y="3800475"/>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57</xdr:row>
      <xdr:rowOff>504825</xdr:rowOff>
    </xdr:from>
    <xdr:ext cx="95250" cy="444014"/>
    <xdr:sp macro="" textlink="">
      <xdr:nvSpPr>
        <xdr:cNvPr id="1817" name="Text Box 15">
          <a:extLst>
            <a:ext uri="{FF2B5EF4-FFF2-40B4-BE49-F238E27FC236}">
              <a16:creationId xmlns:a16="http://schemas.microsoft.com/office/drawing/2014/main" id="{C4239C8F-C19E-4C2D-A59E-810950E73E25}"/>
            </a:ext>
          </a:extLst>
        </xdr:cNvPr>
        <xdr:cNvSpPr txBox="1">
          <a:spLocks noChangeArrowheads="1"/>
        </xdr:cNvSpPr>
      </xdr:nvSpPr>
      <xdr:spPr bwMode="auto">
        <a:xfrm>
          <a:off x="3710214" y="3612696"/>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8" name="Text Box 16">
          <a:extLst>
            <a:ext uri="{FF2B5EF4-FFF2-40B4-BE49-F238E27FC236}">
              <a16:creationId xmlns:a16="http://schemas.microsoft.com/office/drawing/2014/main" id="{36D51386-01AD-43BD-9973-E716ECC34BB8}"/>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19" name="Text Box 17">
          <a:extLst>
            <a:ext uri="{FF2B5EF4-FFF2-40B4-BE49-F238E27FC236}">
              <a16:creationId xmlns:a16="http://schemas.microsoft.com/office/drawing/2014/main" id="{31A65340-3A5D-4A9C-A08C-487FB803305E}"/>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0" name="Text Box 18">
          <a:extLst>
            <a:ext uri="{FF2B5EF4-FFF2-40B4-BE49-F238E27FC236}">
              <a16:creationId xmlns:a16="http://schemas.microsoft.com/office/drawing/2014/main" id="{E6947545-06FA-48F3-BA91-FBBA47090D1F}"/>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1821" name="Text Box 19">
          <a:extLst>
            <a:ext uri="{FF2B5EF4-FFF2-40B4-BE49-F238E27FC236}">
              <a16:creationId xmlns:a16="http://schemas.microsoft.com/office/drawing/2014/main" id="{0DD38593-77AB-466A-AD70-CBE04F610261}"/>
            </a:ext>
          </a:extLst>
        </xdr:cNvPr>
        <xdr:cNvSpPr txBox="1">
          <a:spLocks noChangeArrowheads="1"/>
        </xdr:cNvSpPr>
      </xdr:nvSpPr>
      <xdr:spPr bwMode="auto">
        <a:xfrm>
          <a:off x="371021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1822" name="Text Box 15">
          <a:extLst>
            <a:ext uri="{FF2B5EF4-FFF2-40B4-BE49-F238E27FC236}">
              <a16:creationId xmlns:a16="http://schemas.microsoft.com/office/drawing/2014/main" id="{19F52467-B6AE-4261-92F5-BD858F0E6E9D}"/>
            </a:ext>
          </a:extLst>
        </xdr:cNvPr>
        <xdr:cNvSpPr txBox="1">
          <a:spLocks noChangeArrowheads="1"/>
        </xdr:cNvSpPr>
      </xdr:nvSpPr>
      <xdr:spPr bwMode="auto">
        <a:xfrm>
          <a:off x="3710214"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1823" name="Text Box 15">
          <a:extLst>
            <a:ext uri="{FF2B5EF4-FFF2-40B4-BE49-F238E27FC236}">
              <a16:creationId xmlns:a16="http://schemas.microsoft.com/office/drawing/2014/main" id="{2B813F81-EDF2-43E3-B00F-CB850040D05F}"/>
            </a:ext>
          </a:extLst>
        </xdr:cNvPr>
        <xdr:cNvSpPr txBox="1">
          <a:spLocks noChangeArrowheads="1"/>
        </xdr:cNvSpPr>
      </xdr:nvSpPr>
      <xdr:spPr bwMode="auto">
        <a:xfrm>
          <a:off x="3710214" y="3800475"/>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57</xdr:row>
      <xdr:rowOff>504825</xdr:rowOff>
    </xdr:from>
    <xdr:ext cx="95250" cy="442269"/>
    <xdr:sp macro="" textlink="">
      <xdr:nvSpPr>
        <xdr:cNvPr id="1824" name="Text Box 15">
          <a:extLst>
            <a:ext uri="{FF2B5EF4-FFF2-40B4-BE49-F238E27FC236}">
              <a16:creationId xmlns:a16="http://schemas.microsoft.com/office/drawing/2014/main" id="{396BFEFC-A97E-4E0C-887A-BE718E3F3763}"/>
            </a:ext>
          </a:extLst>
        </xdr:cNvPr>
        <xdr:cNvSpPr txBox="1">
          <a:spLocks noChangeArrowheads="1"/>
        </xdr:cNvSpPr>
      </xdr:nvSpPr>
      <xdr:spPr bwMode="auto">
        <a:xfrm>
          <a:off x="6555468" y="3612696"/>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5" name="Text Box 16">
          <a:extLst>
            <a:ext uri="{FF2B5EF4-FFF2-40B4-BE49-F238E27FC236}">
              <a16:creationId xmlns:a16="http://schemas.microsoft.com/office/drawing/2014/main" id="{E41E7483-6D61-44F3-9BB7-0187D679F055}"/>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6" name="Text Box 17">
          <a:extLst>
            <a:ext uri="{FF2B5EF4-FFF2-40B4-BE49-F238E27FC236}">
              <a16:creationId xmlns:a16="http://schemas.microsoft.com/office/drawing/2014/main" id="{F816B010-81EE-400A-9168-0055C1B8D65F}"/>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1827" name="Text Box 18">
          <a:extLst>
            <a:ext uri="{FF2B5EF4-FFF2-40B4-BE49-F238E27FC236}">
              <a16:creationId xmlns:a16="http://schemas.microsoft.com/office/drawing/2014/main" id="{2EDEA3EC-B002-49FA-AA97-E8144C0DE5CD}"/>
            </a:ext>
          </a:extLst>
        </xdr:cNvPr>
        <xdr:cNvSpPr txBox="1">
          <a:spLocks noChangeArrowheads="1"/>
        </xdr:cNvSpPr>
      </xdr:nvSpPr>
      <xdr:spPr bwMode="auto">
        <a:xfrm>
          <a:off x="6555468"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1828" name="Text Box 15">
          <a:extLst>
            <a:ext uri="{FF2B5EF4-FFF2-40B4-BE49-F238E27FC236}">
              <a16:creationId xmlns:a16="http://schemas.microsoft.com/office/drawing/2014/main" id="{5C677724-4C4D-442A-BDE7-3D52E144D3A4}"/>
            </a:ext>
          </a:extLst>
        </xdr:cNvPr>
        <xdr:cNvSpPr txBox="1">
          <a:spLocks noChangeArrowheads="1"/>
        </xdr:cNvSpPr>
      </xdr:nvSpPr>
      <xdr:spPr bwMode="auto">
        <a:xfrm>
          <a:off x="6555468" y="3800475"/>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29" name="Text Box 16">
          <a:extLst>
            <a:ext uri="{FF2B5EF4-FFF2-40B4-BE49-F238E27FC236}">
              <a16:creationId xmlns:a16="http://schemas.microsoft.com/office/drawing/2014/main" id="{5617E29F-0171-4EC6-8624-2C9BF0CCE5F9}"/>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0" name="Text Box 17">
          <a:extLst>
            <a:ext uri="{FF2B5EF4-FFF2-40B4-BE49-F238E27FC236}">
              <a16:creationId xmlns:a16="http://schemas.microsoft.com/office/drawing/2014/main" id="{30AC6176-8D3C-4993-91FA-7F674B4F5D5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1" name="Text Box 18">
          <a:extLst>
            <a:ext uri="{FF2B5EF4-FFF2-40B4-BE49-F238E27FC236}">
              <a16:creationId xmlns:a16="http://schemas.microsoft.com/office/drawing/2014/main" id="{F282A092-0D5C-434F-AB9A-D0F6A5AE422B}"/>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2" name="Text Box 19">
          <a:extLst>
            <a:ext uri="{FF2B5EF4-FFF2-40B4-BE49-F238E27FC236}">
              <a16:creationId xmlns:a16="http://schemas.microsoft.com/office/drawing/2014/main" id="{26C34814-E968-4C0D-A59A-52C315E5B288}"/>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3" name="Text Box 16">
          <a:extLst>
            <a:ext uri="{FF2B5EF4-FFF2-40B4-BE49-F238E27FC236}">
              <a16:creationId xmlns:a16="http://schemas.microsoft.com/office/drawing/2014/main" id="{1CA347AC-77C1-41D6-8DE2-7467050F8C2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4" name="Text Box 17">
          <a:extLst>
            <a:ext uri="{FF2B5EF4-FFF2-40B4-BE49-F238E27FC236}">
              <a16:creationId xmlns:a16="http://schemas.microsoft.com/office/drawing/2014/main" id="{2EF2D593-AEAD-4D49-BDB4-B020ED93EB9F}"/>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5" name="Text Box 18">
          <a:extLst>
            <a:ext uri="{FF2B5EF4-FFF2-40B4-BE49-F238E27FC236}">
              <a16:creationId xmlns:a16="http://schemas.microsoft.com/office/drawing/2014/main" id="{257632A9-0AD6-486D-8EC2-38CF44763872}"/>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1836" name="Text Box 19">
          <a:extLst>
            <a:ext uri="{FF2B5EF4-FFF2-40B4-BE49-F238E27FC236}">
              <a16:creationId xmlns:a16="http://schemas.microsoft.com/office/drawing/2014/main" id="{21A28007-17EB-4731-8B4F-CE4714C418CD}"/>
            </a:ext>
          </a:extLst>
        </xdr:cNvPr>
        <xdr:cNvSpPr txBox="1">
          <a:spLocks noChangeArrowheads="1"/>
        </xdr:cNvSpPr>
      </xdr:nvSpPr>
      <xdr:spPr bwMode="auto">
        <a:xfrm>
          <a:off x="9398454" y="361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7" name="Text Box 16">
          <a:extLst>
            <a:ext uri="{FF2B5EF4-FFF2-40B4-BE49-F238E27FC236}">
              <a16:creationId xmlns:a16="http://schemas.microsoft.com/office/drawing/2014/main" id="{625A870C-2A4E-42E8-9062-64A15058E69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8" name="Text Box 17">
          <a:extLst>
            <a:ext uri="{FF2B5EF4-FFF2-40B4-BE49-F238E27FC236}">
              <a16:creationId xmlns:a16="http://schemas.microsoft.com/office/drawing/2014/main" id="{819B1D2E-FFEB-4AA2-8756-20C0659CA30A}"/>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39" name="Text Box 18">
          <a:extLst>
            <a:ext uri="{FF2B5EF4-FFF2-40B4-BE49-F238E27FC236}">
              <a16:creationId xmlns:a16="http://schemas.microsoft.com/office/drawing/2014/main" id="{1184BCA5-7F77-49F6-8C7A-DF8B1D7EAE44}"/>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40" name="Text Box 19">
          <a:extLst>
            <a:ext uri="{FF2B5EF4-FFF2-40B4-BE49-F238E27FC236}">
              <a16:creationId xmlns:a16="http://schemas.microsoft.com/office/drawing/2014/main" id="{7CD7E2A4-65C2-4E7A-A76A-8FC5D4523C7F}"/>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1" name="Text Box 16">
          <a:extLst>
            <a:ext uri="{FF2B5EF4-FFF2-40B4-BE49-F238E27FC236}">
              <a16:creationId xmlns:a16="http://schemas.microsoft.com/office/drawing/2014/main" id="{D0A0D499-0EFD-4261-BB03-B04F5BD7AA4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2" name="Text Box 17">
          <a:extLst>
            <a:ext uri="{FF2B5EF4-FFF2-40B4-BE49-F238E27FC236}">
              <a16:creationId xmlns:a16="http://schemas.microsoft.com/office/drawing/2014/main" id="{EA471C9F-2671-42D0-9708-BD8473EA3139}"/>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3" name="Text Box 18">
          <a:extLst>
            <a:ext uri="{FF2B5EF4-FFF2-40B4-BE49-F238E27FC236}">
              <a16:creationId xmlns:a16="http://schemas.microsoft.com/office/drawing/2014/main" id="{8D8D4D0A-2C19-4F68-99D9-7996622283CF}"/>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44" name="Text Box 19">
          <a:extLst>
            <a:ext uri="{FF2B5EF4-FFF2-40B4-BE49-F238E27FC236}">
              <a16:creationId xmlns:a16="http://schemas.microsoft.com/office/drawing/2014/main" id="{58B55499-5B87-40BA-A969-9D246C978E7A}"/>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5" name="Text Box 16">
          <a:extLst>
            <a:ext uri="{FF2B5EF4-FFF2-40B4-BE49-F238E27FC236}">
              <a16:creationId xmlns:a16="http://schemas.microsoft.com/office/drawing/2014/main" id="{03250D8A-5B09-4615-81EC-6B9138FF6ECE}"/>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6" name="Text Box 17">
          <a:extLst>
            <a:ext uri="{FF2B5EF4-FFF2-40B4-BE49-F238E27FC236}">
              <a16:creationId xmlns:a16="http://schemas.microsoft.com/office/drawing/2014/main" id="{36C54DE8-A67A-4033-9369-B7966B3FCFB4}"/>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7" name="Text Box 18">
          <a:extLst>
            <a:ext uri="{FF2B5EF4-FFF2-40B4-BE49-F238E27FC236}">
              <a16:creationId xmlns:a16="http://schemas.microsoft.com/office/drawing/2014/main" id="{F23F1E24-67B9-4FF9-B1CD-B288FA3B6BE5}"/>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1848" name="Text Box 19">
          <a:extLst>
            <a:ext uri="{FF2B5EF4-FFF2-40B4-BE49-F238E27FC236}">
              <a16:creationId xmlns:a16="http://schemas.microsoft.com/office/drawing/2014/main" id="{DDC36C39-4A97-4F28-B099-5364C9D1C299}"/>
            </a:ext>
          </a:extLst>
        </xdr:cNvPr>
        <xdr:cNvSpPr txBox="1">
          <a:spLocks noChangeArrowheads="1"/>
        </xdr:cNvSpPr>
      </xdr:nvSpPr>
      <xdr:spPr bwMode="auto">
        <a:xfrm>
          <a:off x="15475857"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61</xdr:row>
      <xdr:rowOff>504825</xdr:rowOff>
    </xdr:from>
    <xdr:ext cx="95250" cy="444014"/>
    <xdr:sp macro="" textlink="">
      <xdr:nvSpPr>
        <xdr:cNvPr id="1849" name="Text Box 15">
          <a:extLst>
            <a:ext uri="{FF2B5EF4-FFF2-40B4-BE49-F238E27FC236}">
              <a16:creationId xmlns:a16="http://schemas.microsoft.com/office/drawing/2014/main" id="{0387410B-1776-45CE-B189-BDE22E60B243}"/>
            </a:ext>
          </a:extLst>
        </xdr:cNvPr>
        <xdr:cNvSpPr txBox="1">
          <a:spLocks noChangeArrowheads="1"/>
        </xdr:cNvSpPr>
      </xdr:nvSpPr>
      <xdr:spPr bwMode="auto">
        <a:xfrm>
          <a:off x="3710214" y="415698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0" name="Text Box 16">
          <a:extLst>
            <a:ext uri="{FF2B5EF4-FFF2-40B4-BE49-F238E27FC236}">
              <a16:creationId xmlns:a16="http://schemas.microsoft.com/office/drawing/2014/main" id="{E9CFBF40-AA0A-427C-B829-1289B554E917}"/>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1" name="Text Box 17">
          <a:extLst>
            <a:ext uri="{FF2B5EF4-FFF2-40B4-BE49-F238E27FC236}">
              <a16:creationId xmlns:a16="http://schemas.microsoft.com/office/drawing/2014/main" id="{EEFA962F-88B2-4A49-AF6B-515196B94A82}"/>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2" name="Text Box 18">
          <a:extLst>
            <a:ext uri="{FF2B5EF4-FFF2-40B4-BE49-F238E27FC236}">
              <a16:creationId xmlns:a16="http://schemas.microsoft.com/office/drawing/2014/main" id="{7CA07C70-023F-4997-978C-FD927BC08CFB}"/>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1853" name="Text Box 19">
          <a:extLst>
            <a:ext uri="{FF2B5EF4-FFF2-40B4-BE49-F238E27FC236}">
              <a16:creationId xmlns:a16="http://schemas.microsoft.com/office/drawing/2014/main" id="{17E031E2-4FD9-4761-9BEC-6292C3B8DC11}"/>
            </a:ext>
          </a:extLst>
        </xdr:cNvPr>
        <xdr:cNvSpPr txBox="1">
          <a:spLocks noChangeArrowheads="1"/>
        </xdr:cNvSpPr>
      </xdr:nvSpPr>
      <xdr:spPr bwMode="auto">
        <a:xfrm>
          <a:off x="371021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61</xdr:row>
      <xdr:rowOff>504825</xdr:rowOff>
    </xdr:from>
    <xdr:ext cx="95250" cy="442269"/>
    <xdr:sp macro="" textlink="">
      <xdr:nvSpPr>
        <xdr:cNvPr id="1854" name="Text Box 15">
          <a:extLst>
            <a:ext uri="{FF2B5EF4-FFF2-40B4-BE49-F238E27FC236}">
              <a16:creationId xmlns:a16="http://schemas.microsoft.com/office/drawing/2014/main" id="{29CD5C22-3C11-4BDC-8581-02C3209DC1E4}"/>
            </a:ext>
          </a:extLst>
        </xdr:cNvPr>
        <xdr:cNvSpPr txBox="1">
          <a:spLocks noChangeArrowheads="1"/>
        </xdr:cNvSpPr>
      </xdr:nvSpPr>
      <xdr:spPr bwMode="auto">
        <a:xfrm>
          <a:off x="6555468" y="415698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5" name="Text Box 16">
          <a:extLst>
            <a:ext uri="{FF2B5EF4-FFF2-40B4-BE49-F238E27FC236}">
              <a16:creationId xmlns:a16="http://schemas.microsoft.com/office/drawing/2014/main" id="{C2F4018C-B285-474B-A632-DBC382ED289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6" name="Text Box 17">
          <a:extLst>
            <a:ext uri="{FF2B5EF4-FFF2-40B4-BE49-F238E27FC236}">
              <a16:creationId xmlns:a16="http://schemas.microsoft.com/office/drawing/2014/main" id="{7D3C0022-0A23-492B-8842-653D41699786}"/>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1857" name="Text Box 18">
          <a:extLst>
            <a:ext uri="{FF2B5EF4-FFF2-40B4-BE49-F238E27FC236}">
              <a16:creationId xmlns:a16="http://schemas.microsoft.com/office/drawing/2014/main" id="{B1B4CBED-A57E-4391-8CD9-CF518AD5F7C7}"/>
            </a:ext>
          </a:extLst>
        </xdr:cNvPr>
        <xdr:cNvSpPr txBox="1">
          <a:spLocks noChangeArrowheads="1"/>
        </xdr:cNvSpPr>
      </xdr:nvSpPr>
      <xdr:spPr bwMode="auto">
        <a:xfrm>
          <a:off x="6555468"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8" name="Text Box 16">
          <a:extLst>
            <a:ext uri="{FF2B5EF4-FFF2-40B4-BE49-F238E27FC236}">
              <a16:creationId xmlns:a16="http://schemas.microsoft.com/office/drawing/2014/main" id="{75E0240A-9540-40A3-9C10-6A39026388A6}"/>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59" name="Text Box 17">
          <a:extLst>
            <a:ext uri="{FF2B5EF4-FFF2-40B4-BE49-F238E27FC236}">
              <a16:creationId xmlns:a16="http://schemas.microsoft.com/office/drawing/2014/main" id="{B1ACE4E5-B682-4B65-BD8F-14FCDE5EF5C0}"/>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0" name="Text Box 18">
          <a:extLst>
            <a:ext uri="{FF2B5EF4-FFF2-40B4-BE49-F238E27FC236}">
              <a16:creationId xmlns:a16="http://schemas.microsoft.com/office/drawing/2014/main" id="{A16113D2-0626-4C31-8087-9B3A01715621}"/>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1" name="Text Box 19">
          <a:extLst>
            <a:ext uri="{FF2B5EF4-FFF2-40B4-BE49-F238E27FC236}">
              <a16:creationId xmlns:a16="http://schemas.microsoft.com/office/drawing/2014/main" id="{79B9E6C9-F4D1-4474-BE99-2F88BAEFB47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2" name="Text Box 16">
          <a:extLst>
            <a:ext uri="{FF2B5EF4-FFF2-40B4-BE49-F238E27FC236}">
              <a16:creationId xmlns:a16="http://schemas.microsoft.com/office/drawing/2014/main" id="{5382D9EB-2274-4A1E-9E2B-C1DA5E5C5145}"/>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3" name="Text Box 17">
          <a:extLst>
            <a:ext uri="{FF2B5EF4-FFF2-40B4-BE49-F238E27FC236}">
              <a16:creationId xmlns:a16="http://schemas.microsoft.com/office/drawing/2014/main" id="{58063064-5179-4C8E-BEE8-ACD4C81AC74F}"/>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4" name="Text Box 18">
          <a:extLst>
            <a:ext uri="{FF2B5EF4-FFF2-40B4-BE49-F238E27FC236}">
              <a16:creationId xmlns:a16="http://schemas.microsoft.com/office/drawing/2014/main" id="{E12E8AF1-09D1-4393-A28A-8A0B17C2381A}"/>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1865" name="Text Box 19">
          <a:extLst>
            <a:ext uri="{FF2B5EF4-FFF2-40B4-BE49-F238E27FC236}">
              <a16:creationId xmlns:a16="http://schemas.microsoft.com/office/drawing/2014/main" id="{6798C4CC-5247-4F18-9E57-E45C161945DC}"/>
            </a:ext>
          </a:extLst>
        </xdr:cNvPr>
        <xdr:cNvSpPr txBox="1">
          <a:spLocks noChangeArrowheads="1"/>
        </xdr:cNvSpPr>
      </xdr:nvSpPr>
      <xdr:spPr bwMode="auto">
        <a:xfrm>
          <a:off x="9398454" y="416378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1866" name="Text Box 15">
          <a:extLst>
            <a:ext uri="{FF2B5EF4-FFF2-40B4-BE49-F238E27FC236}">
              <a16:creationId xmlns:a16="http://schemas.microsoft.com/office/drawing/2014/main" id="{CDF59E90-AE64-4426-BCCD-FB3527B96E7C}"/>
            </a:ext>
          </a:extLst>
        </xdr:cNvPr>
        <xdr:cNvSpPr txBox="1">
          <a:spLocks noChangeArrowheads="1"/>
        </xdr:cNvSpPr>
      </xdr:nvSpPr>
      <xdr:spPr bwMode="auto">
        <a:xfrm>
          <a:off x="3710214" y="434476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1867" name="Text Box 15">
          <a:extLst>
            <a:ext uri="{FF2B5EF4-FFF2-40B4-BE49-F238E27FC236}">
              <a16:creationId xmlns:a16="http://schemas.microsoft.com/office/drawing/2014/main" id="{9DF06C2B-A65D-45A6-8EB1-6CA44DB1867F}"/>
            </a:ext>
          </a:extLst>
        </xdr:cNvPr>
        <xdr:cNvSpPr txBox="1">
          <a:spLocks noChangeArrowheads="1"/>
        </xdr:cNvSpPr>
      </xdr:nvSpPr>
      <xdr:spPr bwMode="auto">
        <a:xfrm>
          <a:off x="6555468"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1868" name="Text Box 15">
          <a:extLst>
            <a:ext uri="{FF2B5EF4-FFF2-40B4-BE49-F238E27FC236}">
              <a16:creationId xmlns:a16="http://schemas.microsoft.com/office/drawing/2014/main" id="{38DF6D67-69A9-4727-B63E-2BD20A17E594}"/>
            </a:ext>
          </a:extLst>
        </xdr:cNvPr>
        <xdr:cNvSpPr txBox="1">
          <a:spLocks noChangeArrowheads="1"/>
        </xdr:cNvSpPr>
      </xdr:nvSpPr>
      <xdr:spPr bwMode="auto">
        <a:xfrm>
          <a:off x="15475857" y="434476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1869" name="Text Box 15">
          <a:extLst>
            <a:ext uri="{FF2B5EF4-FFF2-40B4-BE49-F238E27FC236}">
              <a16:creationId xmlns:a16="http://schemas.microsoft.com/office/drawing/2014/main" id="{25EDF7F4-9402-44DB-BFFB-D957B152C245}"/>
            </a:ext>
          </a:extLst>
        </xdr:cNvPr>
        <xdr:cNvSpPr txBox="1">
          <a:spLocks noChangeArrowheads="1"/>
        </xdr:cNvSpPr>
      </xdr:nvSpPr>
      <xdr:spPr bwMode="auto">
        <a:xfrm>
          <a:off x="3710214"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1870" name="Text Box 15">
          <a:extLst>
            <a:ext uri="{FF2B5EF4-FFF2-40B4-BE49-F238E27FC236}">
              <a16:creationId xmlns:a16="http://schemas.microsoft.com/office/drawing/2014/main" id="{CB9A1084-C443-4413-AB5A-2A5207177EAB}"/>
            </a:ext>
          </a:extLst>
        </xdr:cNvPr>
        <xdr:cNvSpPr txBox="1">
          <a:spLocks noChangeArrowheads="1"/>
        </xdr:cNvSpPr>
      </xdr:nvSpPr>
      <xdr:spPr bwMode="auto">
        <a:xfrm>
          <a:off x="3710214" y="434476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1871" name="Text Box 15">
          <a:extLst>
            <a:ext uri="{FF2B5EF4-FFF2-40B4-BE49-F238E27FC236}">
              <a16:creationId xmlns:a16="http://schemas.microsoft.com/office/drawing/2014/main" id="{AA61C4C6-AB6C-46DB-9759-AAE9682B1B4E}"/>
            </a:ext>
          </a:extLst>
        </xdr:cNvPr>
        <xdr:cNvSpPr txBox="1">
          <a:spLocks noChangeArrowheads="1"/>
        </xdr:cNvSpPr>
      </xdr:nvSpPr>
      <xdr:spPr bwMode="auto">
        <a:xfrm>
          <a:off x="6555468" y="434476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2" name="Text Box 16">
          <a:extLst>
            <a:ext uri="{FF2B5EF4-FFF2-40B4-BE49-F238E27FC236}">
              <a16:creationId xmlns:a16="http://schemas.microsoft.com/office/drawing/2014/main" id="{6582CA50-CCDB-4A1B-BC30-78CDAFB35D72}"/>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3" name="Text Box 17">
          <a:extLst>
            <a:ext uri="{FF2B5EF4-FFF2-40B4-BE49-F238E27FC236}">
              <a16:creationId xmlns:a16="http://schemas.microsoft.com/office/drawing/2014/main" id="{0ABF53AE-9F07-4A0F-8259-76BC61FAE28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4" name="Text Box 18">
          <a:extLst>
            <a:ext uri="{FF2B5EF4-FFF2-40B4-BE49-F238E27FC236}">
              <a16:creationId xmlns:a16="http://schemas.microsoft.com/office/drawing/2014/main" id="{966978D0-283C-4F72-A5B2-9398B47007DA}"/>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75" name="Text Box 19">
          <a:extLst>
            <a:ext uri="{FF2B5EF4-FFF2-40B4-BE49-F238E27FC236}">
              <a16:creationId xmlns:a16="http://schemas.microsoft.com/office/drawing/2014/main" id="{95EFFF15-1D42-4322-BDDD-4C055599BC19}"/>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6" name="Text Box 16">
          <a:extLst>
            <a:ext uri="{FF2B5EF4-FFF2-40B4-BE49-F238E27FC236}">
              <a16:creationId xmlns:a16="http://schemas.microsoft.com/office/drawing/2014/main" id="{C06A0F7A-A56A-4BDB-8B55-2D31D55F1B8D}"/>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7" name="Text Box 17">
          <a:extLst>
            <a:ext uri="{FF2B5EF4-FFF2-40B4-BE49-F238E27FC236}">
              <a16:creationId xmlns:a16="http://schemas.microsoft.com/office/drawing/2014/main" id="{296B18BB-1FA6-49CA-BB89-CDA9D4B35C54}"/>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8" name="Text Box 18">
          <a:extLst>
            <a:ext uri="{FF2B5EF4-FFF2-40B4-BE49-F238E27FC236}">
              <a16:creationId xmlns:a16="http://schemas.microsoft.com/office/drawing/2014/main" id="{9CFFB093-3A42-42A3-9528-7D5484BEE2C0}"/>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79" name="Text Box 19">
          <a:extLst>
            <a:ext uri="{FF2B5EF4-FFF2-40B4-BE49-F238E27FC236}">
              <a16:creationId xmlns:a16="http://schemas.microsoft.com/office/drawing/2014/main" id="{E20FD932-7EF3-446C-BB3A-D16E565460B5}"/>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0" name="Text Box 16">
          <a:extLst>
            <a:ext uri="{FF2B5EF4-FFF2-40B4-BE49-F238E27FC236}">
              <a16:creationId xmlns:a16="http://schemas.microsoft.com/office/drawing/2014/main" id="{5E3F01A0-B622-45EA-813F-7D07CF43559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1" name="Text Box 17">
          <a:extLst>
            <a:ext uri="{FF2B5EF4-FFF2-40B4-BE49-F238E27FC236}">
              <a16:creationId xmlns:a16="http://schemas.microsoft.com/office/drawing/2014/main" id="{EAC508B6-0F49-4577-A455-120D87753F09}"/>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2" name="Text Box 18">
          <a:extLst>
            <a:ext uri="{FF2B5EF4-FFF2-40B4-BE49-F238E27FC236}">
              <a16:creationId xmlns:a16="http://schemas.microsoft.com/office/drawing/2014/main" id="{07924C26-72E8-4157-9C5B-D32DCC2B4376}"/>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1883" name="Text Box 19">
          <a:extLst>
            <a:ext uri="{FF2B5EF4-FFF2-40B4-BE49-F238E27FC236}">
              <a16:creationId xmlns:a16="http://schemas.microsoft.com/office/drawing/2014/main" id="{76B2AAD9-EC2F-4836-BEEB-3E8FBF784E4E}"/>
            </a:ext>
          </a:extLst>
        </xdr:cNvPr>
        <xdr:cNvSpPr txBox="1">
          <a:spLocks noChangeArrowheads="1"/>
        </xdr:cNvSpPr>
      </xdr:nvSpPr>
      <xdr:spPr bwMode="auto">
        <a:xfrm>
          <a:off x="15475857"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65</xdr:row>
      <xdr:rowOff>504825</xdr:rowOff>
    </xdr:from>
    <xdr:ext cx="95250" cy="444014"/>
    <xdr:sp macro="" textlink="">
      <xdr:nvSpPr>
        <xdr:cNvPr id="1884" name="Text Box 15">
          <a:extLst>
            <a:ext uri="{FF2B5EF4-FFF2-40B4-BE49-F238E27FC236}">
              <a16:creationId xmlns:a16="http://schemas.microsoft.com/office/drawing/2014/main" id="{AC99B156-5523-4F27-9752-1EE9134ECCE7}"/>
            </a:ext>
          </a:extLst>
        </xdr:cNvPr>
        <xdr:cNvSpPr txBox="1">
          <a:spLocks noChangeArrowheads="1"/>
        </xdr:cNvSpPr>
      </xdr:nvSpPr>
      <xdr:spPr bwMode="auto">
        <a:xfrm>
          <a:off x="3710214" y="4701268"/>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5" name="Text Box 16">
          <a:extLst>
            <a:ext uri="{FF2B5EF4-FFF2-40B4-BE49-F238E27FC236}">
              <a16:creationId xmlns:a16="http://schemas.microsoft.com/office/drawing/2014/main" id="{77D98DB6-129F-4016-B28A-9D741FFA183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6" name="Text Box 17">
          <a:extLst>
            <a:ext uri="{FF2B5EF4-FFF2-40B4-BE49-F238E27FC236}">
              <a16:creationId xmlns:a16="http://schemas.microsoft.com/office/drawing/2014/main" id="{AF59F120-E6AD-41B6-B8D9-896EEEF47CE6}"/>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7" name="Text Box 18">
          <a:extLst>
            <a:ext uri="{FF2B5EF4-FFF2-40B4-BE49-F238E27FC236}">
              <a16:creationId xmlns:a16="http://schemas.microsoft.com/office/drawing/2014/main" id="{009714FF-FBD6-4514-A772-1CC03622B127}"/>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1888" name="Text Box 19">
          <a:extLst>
            <a:ext uri="{FF2B5EF4-FFF2-40B4-BE49-F238E27FC236}">
              <a16:creationId xmlns:a16="http://schemas.microsoft.com/office/drawing/2014/main" id="{F7721E4E-A3CF-402A-B55F-BF3EE56BE4AE}"/>
            </a:ext>
          </a:extLst>
        </xdr:cNvPr>
        <xdr:cNvSpPr txBox="1">
          <a:spLocks noChangeArrowheads="1"/>
        </xdr:cNvSpPr>
      </xdr:nvSpPr>
      <xdr:spPr bwMode="auto">
        <a:xfrm>
          <a:off x="371021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65</xdr:row>
      <xdr:rowOff>504825</xdr:rowOff>
    </xdr:from>
    <xdr:ext cx="95250" cy="442269"/>
    <xdr:sp macro="" textlink="">
      <xdr:nvSpPr>
        <xdr:cNvPr id="1889" name="Text Box 15">
          <a:extLst>
            <a:ext uri="{FF2B5EF4-FFF2-40B4-BE49-F238E27FC236}">
              <a16:creationId xmlns:a16="http://schemas.microsoft.com/office/drawing/2014/main" id="{5CACDF17-2FAC-4016-A51B-B895EE6893A7}"/>
            </a:ext>
          </a:extLst>
        </xdr:cNvPr>
        <xdr:cNvSpPr txBox="1">
          <a:spLocks noChangeArrowheads="1"/>
        </xdr:cNvSpPr>
      </xdr:nvSpPr>
      <xdr:spPr bwMode="auto">
        <a:xfrm>
          <a:off x="6555468" y="470126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0" name="Text Box 16">
          <a:extLst>
            <a:ext uri="{FF2B5EF4-FFF2-40B4-BE49-F238E27FC236}">
              <a16:creationId xmlns:a16="http://schemas.microsoft.com/office/drawing/2014/main" id="{85A9FE47-EAAA-4BD9-B71C-43A13B66C209}"/>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1" name="Text Box 17">
          <a:extLst>
            <a:ext uri="{FF2B5EF4-FFF2-40B4-BE49-F238E27FC236}">
              <a16:creationId xmlns:a16="http://schemas.microsoft.com/office/drawing/2014/main" id="{9B6EAD3C-73E6-4D29-8A27-3D59E3DA46FC}"/>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1892" name="Text Box 18">
          <a:extLst>
            <a:ext uri="{FF2B5EF4-FFF2-40B4-BE49-F238E27FC236}">
              <a16:creationId xmlns:a16="http://schemas.microsoft.com/office/drawing/2014/main" id="{807AC296-732E-45A6-BDC6-5DFC7679B15B}"/>
            </a:ext>
          </a:extLst>
        </xdr:cNvPr>
        <xdr:cNvSpPr txBox="1">
          <a:spLocks noChangeArrowheads="1"/>
        </xdr:cNvSpPr>
      </xdr:nvSpPr>
      <xdr:spPr bwMode="auto">
        <a:xfrm>
          <a:off x="6555468"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3" name="Text Box 16">
          <a:extLst>
            <a:ext uri="{FF2B5EF4-FFF2-40B4-BE49-F238E27FC236}">
              <a16:creationId xmlns:a16="http://schemas.microsoft.com/office/drawing/2014/main" id="{4495C48A-E6EA-4499-9156-4C97D2671517}"/>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4" name="Text Box 17">
          <a:extLst>
            <a:ext uri="{FF2B5EF4-FFF2-40B4-BE49-F238E27FC236}">
              <a16:creationId xmlns:a16="http://schemas.microsoft.com/office/drawing/2014/main" id="{E9063FF7-381A-483E-9159-FED06DAD9AF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5" name="Text Box 18">
          <a:extLst>
            <a:ext uri="{FF2B5EF4-FFF2-40B4-BE49-F238E27FC236}">
              <a16:creationId xmlns:a16="http://schemas.microsoft.com/office/drawing/2014/main" id="{377B2F63-FE59-459E-8337-F46ECE326966}"/>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6" name="Text Box 19">
          <a:extLst>
            <a:ext uri="{FF2B5EF4-FFF2-40B4-BE49-F238E27FC236}">
              <a16:creationId xmlns:a16="http://schemas.microsoft.com/office/drawing/2014/main" id="{EC620DC9-100B-4AC9-9A66-3A38AC7BB62C}"/>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7" name="Text Box 16">
          <a:extLst>
            <a:ext uri="{FF2B5EF4-FFF2-40B4-BE49-F238E27FC236}">
              <a16:creationId xmlns:a16="http://schemas.microsoft.com/office/drawing/2014/main" id="{E281BBB0-DC69-4618-A635-B35D8E52F543}"/>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8" name="Text Box 17">
          <a:extLst>
            <a:ext uri="{FF2B5EF4-FFF2-40B4-BE49-F238E27FC236}">
              <a16:creationId xmlns:a16="http://schemas.microsoft.com/office/drawing/2014/main" id="{45379F41-035B-4D97-9936-08543879778D}"/>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899" name="Text Box 18">
          <a:extLst>
            <a:ext uri="{FF2B5EF4-FFF2-40B4-BE49-F238E27FC236}">
              <a16:creationId xmlns:a16="http://schemas.microsoft.com/office/drawing/2014/main" id="{E68B2D73-92E0-4E15-8EB9-0C728C20F1C4}"/>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1900" name="Text Box 19">
          <a:extLst>
            <a:ext uri="{FF2B5EF4-FFF2-40B4-BE49-F238E27FC236}">
              <a16:creationId xmlns:a16="http://schemas.microsoft.com/office/drawing/2014/main" id="{569A7A00-A949-46AD-9F3E-8B95F57EA4BF}"/>
            </a:ext>
          </a:extLst>
        </xdr:cNvPr>
        <xdr:cNvSpPr txBox="1">
          <a:spLocks noChangeArrowheads="1"/>
        </xdr:cNvSpPr>
      </xdr:nvSpPr>
      <xdr:spPr bwMode="auto">
        <a:xfrm>
          <a:off x="9398454" y="470807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1" name="Text Box 16">
          <a:extLst>
            <a:ext uri="{FF2B5EF4-FFF2-40B4-BE49-F238E27FC236}">
              <a16:creationId xmlns:a16="http://schemas.microsoft.com/office/drawing/2014/main" id="{3D116270-3535-4397-AE59-FB6643A7E222}"/>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2" name="Text Box 17">
          <a:extLst>
            <a:ext uri="{FF2B5EF4-FFF2-40B4-BE49-F238E27FC236}">
              <a16:creationId xmlns:a16="http://schemas.microsoft.com/office/drawing/2014/main" id="{F919E4EB-366D-4447-94D9-80330C877B00}"/>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3" name="Text Box 18">
          <a:extLst>
            <a:ext uri="{FF2B5EF4-FFF2-40B4-BE49-F238E27FC236}">
              <a16:creationId xmlns:a16="http://schemas.microsoft.com/office/drawing/2014/main" id="{140215AF-72BA-4732-9AA6-B8B34EC1842A}"/>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04" name="Text Box 19">
          <a:extLst>
            <a:ext uri="{FF2B5EF4-FFF2-40B4-BE49-F238E27FC236}">
              <a16:creationId xmlns:a16="http://schemas.microsoft.com/office/drawing/2014/main" id="{14452599-1C58-43FE-AEFD-27AAF35D80A7}"/>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1905" name="Text Box 15">
          <a:extLst>
            <a:ext uri="{FF2B5EF4-FFF2-40B4-BE49-F238E27FC236}">
              <a16:creationId xmlns:a16="http://schemas.microsoft.com/office/drawing/2014/main" id="{A9B929AE-2B7F-4C54-A3E2-1CB326CD760F}"/>
            </a:ext>
          </a:extLst>
        </xdr:cNvPr>
        <xdr:cNvSpPr txBox="1">
          <a:spLocks noChangeArrowheads="1"/>
        </xdr:cNvSpPr>
      </xdr:nvSpPr>
      <xdr:spPr bwMode="auto">
        <a:xfrm>
          <a:off x="3710214" y="5433332"/>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6" name="Text Box 16">
          <a:extLst>
            <a:ext uri="{FF2B5EF4-FFF2-40B4-BE49-F238E27FC236}">
              <a16:creationId xmlns:a16="http://schemas.microsoft.com/office/drawing/2014/main" id="{232F9895-C649-4C7D-AEBE-8FB20F4929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7" name="Text Box 17">
          <a:extLst>
            <a:ext uri="{FF2B5EF4-FFF2-40B4-BE49-F238E27FC236}">
              <a16:creationId xmlns:a16="http://schemas.microsoft.com/office/drawing/2014/main" id="{E87DA689-7228-4B3F-B1B4-323ED2153491}"/>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8" name="Text Box 18">
          <a:extLst>
            <a:ext uri="{FF2B5EF4-FFF2-40B4-BE49-F238E27FC236}">
              <a16:creationId xmlns:a16="http://schemas.microsoft.com/office/drawing/2014/main" id="{AFAC8FD1-FAB1-422F-A041-90CA8374F3CF}"/>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09" name="Text Box 19">
          <a:extLst>
            <a:ext uri="{FF2B5EF4-FFF2-40B4-BE49-F238E27FC236}">
              <a16:creationId xmlns:a16="http://schemas.microsoft.com/office/drawing/2014/main" id="{FD4D86DD-5FD4-4B79-A7D1-203539C8B24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1910" name="Text Box 15">
          <a:extLst>
            <a:ext uri="{FF2B5EF4-FFF2-40B4-BE49-F238E27FC236}">
              <a16:creationId xmlns:a16="http://schemas.microsoft.com/office/drawing/2014/main" id="{DF63CC08-E2AD-4654-89EC-BC2F9C7A2E29}"/>
            </a:ext>
          </a:extLst>
        </xdr:cNvPr>
        <xdr:cNvSpPr txBox="1">
          <a:spLocks noChangeArrowheads="1"/>
        </xdr:cNvSpPr>
      </xdr:nvSpPr>
      <xdr:spPr bwMode="auto">
        <a:xfrm>
          <a:off x="6555468"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1" name="Text Box 16">
          <a:extLst>
            <a:ext uri="{FF2B5EF4-FFF2-40B4-BE49-F238E27FC236}">
              <a16:creationId xmlns:a16="http://schemas.microsoft.com/office/drawing/2014/main" id="{6CEE5DB2-A6B6-4A7B-8EE3-B643E7E02379}"/>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2" name="Text Box 17">
          <a:extLst>
            <a:ext uri="{FF2B5EF4-FFF2-40B4-BE49-F238E27FC236}">
              <a16:creationId xmlns:a16="http://schemas.microsoft.com/office/drawing/2014/main" id="{11F71FF0-7910-4D3A-9305-D0054847BB20}"/>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3" name="Text Box 18">
          <a:extLst>
            <a:ext uri="{FF2B5EF4-FFF2-40B4-BE49-F238E27FC236}">
              <a16:creationId xmlns:a16="http://schemas.microsoft.com/office/drawing/2014/main" id="{945116B0-5373-4679-B7F3-BF253BE36F4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1914" name="Text Box 19">
          <a:extLst>
            <a:ext uri="{FF2B5EF4-FFF2-40B4-BE49-F238E27FC236}">
              <a16:creationId xmlns:a16="http://schemas.microsoft.com/office/drawing/2014/main" id="{B7E30969-264F-4BF9-AC08-8EE2E79869D1}"/>
            </a:ext>
          </a:extLst>
        </xdr:cNvPr>
        <xdr:cNvSpPr txBox="1">
          <a:spLocks noChangeArrowheads="1"/>
        </xdr:cNvSpPr>
      </xdr:nvSpPr>
      <xdr:spPr bwMode="auto">
        <a:xfrm>
          <a:off x="15475857"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1915" name="Text Box 15">
          <a:extLst>
            <a:ext uri="{FF2B5EF4-FFF2-40B4-BE49-F238E27FC236}">
              <a16:creationId xmlns:a16="http://schemas.microsoft.com/office/drawing/2014/main" id="{DA9C63F2-6F7F-4F65-891D-990111F06567}"/>
            </a:ext>
          </a:extLst>
        </xdr:cNvPr>
        <xdr:cNvSpPr txBox="1">
          <a:spLocks noChangeArrowheads="1"/>
        </xdr:cNvSpPr>
      </xdr:nvSpPr>
      <xdr:spPr bwMode="auto">
        <a:xfrm>
          <a:off x="15475857" y="543333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69</xdr:row>
      <xdr:rowOff>504825</xdr:rowOff>
    </xdr:from>
    <xdr:ext cx="95250" cy="444014"/>
    <xdr:sp macro="" textlink="">
      <xdr:nvSpPr>
        <xdr:cNvPr id="1916" name="Text Box 15">
          <a:extLst>
            <a:ext uri="{FF2B5EF4-FFF2-40B4-BE49-F238E27FC236}">
              <a16:creationId xmlns:a16="http://schemas.microsoft.com/office/drawing/2014/main" id="{9D35D691-A7CA-4DE7-AFEA-62507279DD1A}"/>
            </a:ext>
          </a:extLst>
        </xdr:cNvPr>
        <xdr:cNvSpPr txBox="1">
          <a:spLocks noChangeArrowheads="1"/>
        </xdr:cNvSpPr>
      </xdr:nvSpPr>
      <xdr:spPr bwMode="auto">
        <a:xfrm>
          <a:off x="3710214" y="524555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7" name="Text Box 16">
          <a:extLst>
            <a:ext uri="{FF2B5EF4-FFF2-40B4-BE49-F238E27FC236}">
              <a16:creationId xmlns:a16="http://schemas.microsoft.com/office/drawing/2014/main" id="{A2212EE0-F4D9-4234-B8F9-7AA2696C6915}"/>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8" name="Text Box 17">
          <a:extLst>
            <a:ext uri="{FF2B5EF4-FFF2-40B4-BE49-F238E27FC236}">
              <a16:creationId xmlns:a16="http://schemas.microsoft.com/office/drawing/2014/main" id="{3C3E26B0-C449-4003-90AC-A6D895B3A33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19" name="Text Box 18">
          <a:extLst>
            <a:ext uri="{FF2B5EF4-FFF2-40B4-BE49-F238E27FC236}">
              <a16:creationId xmlns:a16="http://schemas.microsoft.com/office/drawing/2014/main" id="{664C5A2E-F1CD-4045-A9F8-587D9FE04D2D}"/>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1920" name="Text Box 19">
          <a:extLst>
            <a:ext uri="{FF2B5EF4-FFF2-40B4-BE49-F238E27FC236}">
              <a16:creationId xmlns:a16="http://schemas.microsoft.com/office/drawing/2014/main" id="{A598A053-B198-4AB1-90A8-43399B4052DB}"/>
            </a:ext>
          </a:extLst>
        </xdr:cNvPr>
        <xdr:cNvSpPr txBox="1">
          <a:spLocks noChangeArrowheads="1"/>
        </xdr:cNvSpPr>
      </xdr:nvSpPr>
      <xdr:spPr bwMode="auto">
        <a:xfrm>
          <a:off x="371021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1921" name="Text Box 15">
          <a:extLst>
            <a:ext uri="{FF2B5EF4-FFF2-40B4-BE49-F238E27FC236}">
              <a16:creationId xmlns:a16="http://schemas.microsoft.com/office/drawing/2014/main" id="{B30D6A2A-29CF-4455-82E8-E8979D0F92C9}"/>
            </a:ext>
          </a:extLst>
        </xdr:cNvPr>
        <xdr:cNvSpPr txBox="1">
          <a:spLocks noChangeArrowheads="1"/>
        </xdr:cNvSpPr>
      </xdr:nvSpPr>
      <xdr:spPr bwMode="auto">
        <a:xfrm>
          <a:off x="3710214"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1922" name="Text Box 15">
          <a:extLst>
            <a:ext uri="{FF2B5EF4-FFF2-40B4-BE49-F238E27FC236}">
              <a16:creationId xmlns:a16="http://schemas.microsoft.com/office/drawing/2014/main" id="{12C0F44D-33CC-4396-9707-0C72B0F1D84B}"/>
            </a:ext>
          </a:extLst>
        </xdr:cNvPr>
        <xdr:cNvSpPr txBox="1">
          <a:spLocks noChangeArrowheads="1"/>
        </xdr:cNvSpPr>
      </xdr:nvSpPr>
      <xdr:spPr bwMode="auto">
        <a:xfrm>
          <a:off x="3710214" y="5433332"/>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69</xdr:row>
      <xdr:rowOff>504825</xdr:rowOff>
    </xdr:from>
    <xdr:ext cx="95250" cy="442269"/>
    <xdr:sp macro="" textlink="">
      <xdr:nvSpPr>
        <xdr:cNvPr id="1923" name="Text Box 15">
          <a:extLst>
            <a:ext uri="{FF2B5EF4-FFF2-40B4-BE49-F238E27FC236}">
              <a16:creationId xmlns:a16="http://schemas.microsoft.com/office/drawing/2014/main" id="{6624AD59-0023-467E-91C5-A98BDA5B1502}"/>
            </a:ext>
          </a:extLst>
        </xdr:cNvPr>
        <xdr:cNvSpPr txBox="1">
          <a:spLocks noChangeArrowheads="1"/>
        </xdr:cNvSpPr>
      </xdr:nvSpPr>
      <xdr:spPr bwMode="auto">
        <a:xfrm>
          <a:off x="6555468" y="5245554"/>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4" name="Text Box 16">
          <a:extLst>
            <a:ext uri="{FF2B5EF4-FFF2-40B4-BE49-F238E27FC236}">
              <a16:creationId xmlns:a16="http://schemas.microsoft.com/office/drawing/2014/main" id="{267EFCEA-D4A6-4D30-95A0-DDCCEA51E90E}"/>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5" name="Text Box 17">
          <a:extLst>
            <a:ext uri="{FF2B5EF4-FFF2-40B4-BE49-F238E27FC236}">
              <a16:creationId xmlns:a16="http://schemas.microsoft.com/office/drawing/2014/main" id="{75FEA3F2-D605-4823-9FD0-7E16254FFD43}"/>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1926" name="Text Box 18">
          <a:extLst>
            <a:ext uri="{FF2B5EF4-FFF2-40B4-BE49-F238E27FC236}">
              <a16:creationId xmlns:a16="http://schemas.microsoft.com/office/drawing/2014/main" id="{B25678ED-B989-4972-A2AE-5A37088C62A6}"/>
            </a:ext>
          </a:extLst>
        </xdr:cNvPr>
        <xdr:cNvSpPr txBox="1">
          <a:spLocks noChangeArrowheads="1"/>
        </xdr:cNvSpPr>
      </xdr:nvSpPr>
      <xdr:spPr bwMode="auto">
        <a:xfrm>
          <a:off x="6555468"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1927" name="Text Box 15">
          <a:extLst>
            <a:ext uri="{FF2B5EF4-FFF2-40B4-BE49-F238E27FC236}">
              <a16:creationId xmlns:a16="http://schemas.microsoft.com/office/drawing/2014/main" id="{5BFFE07A-DD28-4DF8-85BE-E827FAE1C653}"/>
            </a:ext>
          </a:extLst>
        </xdr:cNvPr>
        <xdr:cNvSpPr txBox="1">
          <a:spLocks noChangeArrowheads="1"/>
        </xdr:cNvSpPr>
      </xdr:nvSpPr>
      <xdr:spPr bwMode="auto">
        <a:xfrm>
          <a:off x="6555468" y="5433332"/>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8" name="Text Box 16">
          <a:extLst>
            <a:ext uri="{FF2B5EF4-FFF2-40B4-BE49-F238E27FC236}">
              <a16:creationId xmlns:a16="http://schemas.microsoft.com/office/drawing/2014/main" id="{BDF54E87-1665-4A9A-9A06-AF4BC8294B0C}"/>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29" name="Text Box 17">
          <a:extLst>
            <a:ext uri="{FF2B5EF4-FFF2-40B4-BE49-F238E27FC236}">
              <a16:creationId xmlns:a16="http://schemas.microsoft.com/office/drawing/2014/main" id="{2CB82D05-4283-4003-B8B5-5067DD23EDE4}"/>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0" name="Text Box 18">
          <a:extLst>
            <a:ext uri="{FF2B5EF4-FFF2-40B4-BE49-F238E27FC236}">
              <a16:creationId xmlns:a16="http://schemas.microsoft.com/office/drawing/2014/main" id="{EC5D60FE-9A92-4878-B196-30AB11E7CE26}"/>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1" name="Text Box 19">
          <a:extLst>
            <a:ext uri="{FF2B5EF4-FFF2-40B4-BE49-F238E27FC236}">
              <a16:creationId xmlns:a16="http://schemas.microsoft.com/office/drawing/2014/main" id="{00D4A7CF-1C65-420F-9ADA-6D10C75BA87D}"/>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2" name="Text Box 16">
          <a:extLst>
            <a:ext uri="{FF2B5EF4-FFF2-40B4-BE49-F238E27FC236}">
              <a16:creationId xmlns:a16="http://schemas.microsoft.com/office/drawing/2014/main" id="{10E4ECEB-78B3-453E-9C2E-D4B8E83244DE}"/>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3" name="Text Box 17">
          <a:extLst>
            <a:ext uri="{FF2B5EF4-FFF2-40B4-BE49-F238E27FC236}">
              <a16:creationId xmlns:a16="http://schemas.microsoft.com/office/drawing/2014/main" id="{B66304F4-F0A3-4B6E-9A25-ECBEAA2346D2}"/>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4" name="Text Box 18">
          <a:extLst>
            <a:ext uri="{FF2B5EF4-FFF2-40B4-BE49-F238E27FC236}">
              <a16:creationId xmlns:a16="http://schemas.microsoft.com/office/drawing/2014/main" id="{0C8D442C-E928-421B-B6F8-058141DFA5B7}"/>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1935" name="Text Box 19">
          <a:extLst>
            <a:ext uri="{FF2B5EF4-FFF2-40B4-BE49-F238E27FC236}">
              <a16:creationId xmlns:a16="http://schemas.microsoft.com/office/drawing/2014/main" id="{2E25B566-3572-45B2-822C-5BC9343AD970}"/>
            </a:ext>
          </a:extLst>
        </xdr:cNvPr>
        <xdr:cNvSpPr txBox="1">
          <a:spLocks noChangeArrowheads="1"/>
        </xdr:cNvSpPr>
      </xdr:nvSpPr>
      <xdr:spPr bwMode="auto">
        <a:xfrm>
          <a:off x="9398454" y="5252357"/>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6" name="Text Box 16">
          <a:extLst>
            <a:ext uri="{FF2B5EF4-FFF2-40B4-BE49-F238E27FC236}">
              <a16:creationId xmlns:a16="http://schemas.microsoft.com/office/drawing/2014/main" id="{2D56ABB9-3A4B-4F44-A4D9-74324CA03E9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7" name="Text Box 17">
          <a:extLst>
            <a:ext uri="{FF2B5EF4-FFF2-40B4-BE49-F238E27FC236}">
              <a16:creationId xmlns:a16="http://schemas.microsoft.com/office/drawing/2014/main" id="{C580393D-5D1E-472D-BB39-899C557B37D4}"/>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8" name="Text Box 18">
          <a:extLst>
            <a:ext uri="{FF2B5EF4-FFF2-40B4-BE49-F238E27FC236}">
              <a16:creationId xmlns:a16="http://schemas.microsoft.com/office/drawing/2014/main" id="{2A9B06F8-1C56-4E5A-8D3C-FC6D4254D78B}"/>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39" name="Text Box 19">
          <a:extLst>
            <a:ext uri="{FF2B5EF4-FFF2-40B4-BE49-F238E27FC236}">
              <a16:creationId xmlns:a16="http://schemas.microsoft.com/office/drawing/2014/main" id="{18BB393B-2295-4F93-A156-5A4A01444C6E}"/>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0" name="Text Box 16">
          <a:extLst>
            <a:ext uri="{FF2B5EF4-FFF2-40B4-BE49-F238E27FC236}">
              <a16:creationId xmlns:a16="http://schemas.microsoft.com/office/drawing/2014/main" id="{E773D4F6-6EC3-451C-9539-E4C554E6782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1" name="Text Box 17">
          <a:extLst>
            <a:ext uri="{FF2B5EF4-FFF2-40B4-BE49-F238E27FC236}">
              <a16:creationId xmlns:a16="http://schemas.microsoft.com/office/drawing/2014/main" id="{8184656B-D98C-4E06-8C33-5BAB57934426}"/>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2" name="Text Box 18">
          <a:extLst>
            <a:ext uri="{FF2B5EF4-FFF2-40B4-BE49-F238E27FC236}">
              <a16:creationId xmlns:a16="http://schemas.microsoft.com/office/drawing/2014/main" id="{0A62D751-8992-4232-93C8-D28AE1B13C57}"/>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43" name="Text Box 19">
          <a:extLst>
            <a:ext uri="{FF2B5EF4-FFF2-40B4-BE49-F238E27FC236}">
              <a16:creationId xmlns:a16="http://schemas.microsoft.com/office/drawing/2014/main" id="{A0BD512E-28B8-4A89-BCA3-E2454A96D3C2}"/>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4" name="Text Box 16">
          <a:extLst>
            <a:ext uri="{FF2B5EF4-FFF2-40B4-BE49-F238E27FC236}">
              <a16:creationId xmlns:a16="http://schemas.microsoft.com/office/drawing/2014/main" id="{9139B56D-F271-4920-9853-8F268ECAFC46}"/>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5" name="Text Box 17">
          <a:extLst>
            <a:ext uri="{FF2B5EF4-FFF2-40B4-BE49-F238E27FC236}">
              <a16:creationId xmlns:a16="http://schemas.microsoft.com/office/drawing/2014/main" id="{36BA49C6-BDA7-4CA5-86A9-0F663821BAE2}"/>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6" name="Text Box 18">
          <a:extLst>
            <a:ext uri="{FF2B5EF4-FFF2-40B4-BE49-F238E27FC236}">
              <a16:creationId xmlns:a16="http://schemas.microsoft.com/office/drawing/2014/main" id="{9B74F833-DAD2-48E6-BCD5-BBFF19585517}"/>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1947" name="Text Box 19">
          <a:extLst>
            <a:ext uri="{FF2B5EF4-FFF2-40B4-BE49-F238E27FC236}">
              <a16:creationId xmlns:a16="http://schemas.microsoft.com/office/drawing/2014/main" id="{238AF34E-B9CF-44CF-A947-1D9B250DFE9C}"/>
            </a:ext>
          </a:extLst>
        </xdr:cNvPr>
        <xdr:cNvSpPr txBox="1">
          <a:spLocks noChangeArrowheads="1"/>
        </xdr:cNvSpPr>
      </xdr:nvSpPr>
      <xdr:spPr bwMode="auto">
        <a:xfrm>
          <a:off x="15475857"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73</xdr:row>
      <xdr:rowOff>504825</xdr:rowOff>
    </xdr:from>
    <xdr:ext cx="95250" cy="444014"/>
    <xdr:sp macro="" textlink="">
      <xdr:nvSpPr>
        <xdr:cNvPr id="1948" name="Text Box 15">
          <a:extLst>
            <a:ext uri="{FF2B5EF4-FFF2-40B4-BE49-F238E27FC236}">
              <a16:creationId xmlns:a16="http://schemas.microsoft.com/office/drawing/2014/main" id="{961510CD-8AE1-4FCC-9E17-6A5F99E70CF3}"/>
            </a:ext>
          </a:extLst>
        </xdr:cNvPr>
        <xdr:cNvSpPr txBox="1">
          <a:spLocks noChangeArrowheads="1"/>
        </xdr:cNvSpPr>
      </xdr:nvSpPr>
      <xdr:spPr bwMode="auto">
        <a:xfrm>
          <a:off x="3710214" y="5789839"/>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49" name="Text Box 16">
          <a:extLst>
            <a:ext uri="{FF2B5EF4-FFF2-40B4-BE49-F238E27FC236}">
              <a16:creationId xmlns:a16="http://schemas.microsoft.com/office/drawing/2014/main" id="{92A5448E-156B-4EC1-948E-050DABF77E67}"/>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0" name="Text Box 17">
          <a:extLst>
            <a:ext uri="{FF2B5EF4-FFF2-40B4-BE49-F238E27FC236}">
              <a16:creationId xmlns:a16="http://schemas.microsoft.com/office/drawing/2014/main" id="{70ABB064-BA56-4A4B-8C46-B54F93242F5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1" name="Text Box 18">
          <a:extLst>
            <a:ext uri="{FF2B5EF4-FFF2-40B4-BE49-F238E27FC236}">
              <a16:creationId xmlns:a16="http://schemas.microsoft.com/office/drawing/2014/main" id="{D9CB9989-A037-469E-84B5-1D2B4F063AB3}"/>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1952" name="Text Box 19">
          <a:extLst>
            <a:ext uri="{FF2B5EF4-FFF2-40B4-BE49-F238E27FC236}">
              <a16:creationId xmlns:a16="http://schemas.microsoft.com/office/drawing/2014/main" id="{2FBFF4C5-F8EC-4E22-ABC8-32CE74414179}"/>
            </a:ext>
          </a:extLst>
        </xdr:cNvPr>
        <xdr:cNvSpPr txBox="1">
          <a:spLocks noChangeArrowheads="1"/>
        </xdr:cNvSpPr>
      </xdr:nvSpPr>
      <xdr:spPr bwMode="auto">
        <a:xfrm>
          <a:off x="371021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73</xdr:row>
      <xdr:rowOff>504825</xdr:rowOff>
    </xdr:from>
    <xdr:ext cx="95250" cy="442269"/>
    <xdr:sp macro="" textlink="">
      <xdr:nvSpPr>
        <xdr:cNvPr id="1953" name="Text Box 15">
          <a:extLst>
            <a:ext uri="{FF2B5EF4-FFF2-40B4-BE49-F238E27FC236}">
              <a16:creationId xmlns:a16="http://schemas.microsoft.com/office/drawing/2014/main" id="{646452DF-E470-4229-A862-12141A51FBC9}"/>
            </a:ext>
          </a:extLst>
        </xdr:cNvPr>
        <xdr:cNvSpPr txBox="1">
          <a:spLocks noChangeArrowheads="1"/>
        </xdr:cNvSpPr>
      </xdr:nvSpPr>
      <xdr:spPr bwMode="auto">
        <a:xfrm>
          <a:off x="6555468" y="578983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4" name="Text Box 16">
          <a:extLst>
            <a:ext uri="{FF2B5EF4-FFF2-40B4-BE49-F238E27FC236}">
              <a16:creationId xmlns:a16="http://schemas.microsoft.com/office/drawing/2014/main" id="{74919D37-CBB5-45EC-93C8-55A0AD1FF6F3}"/>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5" name="Text Box 17">
          <a:extLst>
            <a:ext uri="{FF2B5EF4-FFF2-40B4-BE49-F238E27FC236}">
              <a16:creationId xmlns:a16="http://schemas.microsoft.com/office/drawing/2014/main" id="{08C1B570-673D-478F-AFDD-E06D92D087EC}"/>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1956" name="Text Box 18">
          <a:extLst>
            <a:ext uri="{FF2B5EF4-FFF2-40B4-BE49-F238E27FC236}">
              <a16:creationId xmlns:a16="http://schemas.microsoft.com/office/drawing/2014/main" id="{A3E9A73E-5ECB-4A0B-8FCC-4D6550575B0D}"/>
            </a:ext>
          </a:extLst>
        </xdr:cNvPr>
        <xdr:cNvSpPr txBox="1">
          <a:spLocks noChangeArrowheads="1"/>
        </xdr:cNvSpPr>
      </xdr:nvSpPr>
      <xdr:spPr bwMode="auto">
        <a:xfrm>
          <a:off x="6555468"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7" name="Text Box 16">
          <a:extLst>
            <a:ext uri="{FF2B5EF4-FFF2-40B4-BE49-F238E27FC236}">
              <a16:creationId xmlns:a16="http://schemas.microsoft.com/office/drawing/2014/main" id="{B7FDC12E-B3B3-4404-84F1-7A92A8FF6683}"/>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8" name="Text Box 17">
          <a:extLst>
            <a:ext uri="{FF2B5EF4-FFF2-40B4-BE49-F238E27FC236}">
              <a16:creationId xmlns:a16="http://schemas.microsoft.com/office/drawing/2014/main" id="{FBC54FA8-15BA-4CBD-9C5C-A7FEE3CE60F1}"/>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59" name="Text Box 18">
          <a:extLst>
            <a:ext uri="{FF2B5EF4-FFF2-40B4-BE49-F238E27FC236}">
              <a16:creationId xmlns:a16="http://schemas.microsoft.com/office/drawing/2014/main" id="{A6F31BE7-68E0-4F7E-B118-EA21297B519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0" name="Text Box 19">
          <a:extLst>
            <a:ext uri="{FF2B5EF4-FFF2-40B4-BE49-F238E27FC236}">
              <a16:creationId xmlns:a16="http://schemas.microsoft.com/office/drawing/2014/main" id="{B9EE7987-A375-49F3-9C7F-37B8FC53D984}"/>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1" name="Text Box 16">
          <a:extLst>
            <a:ext uri="{FF2B5EF4-FFF2-40B4-BE49-F238E27FC236}">
              <a16:creationId xmlns:a16="http://schemas.microsoft.com/office/drawing/2014/main" id="{3E41EDED-91C5-4C30-B07C-6D7905498827}"/>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2" name="Text Box 17">
          <a:extLst>
            <a:ext uri="{FF2B5EF4-FFF2-40B4-BE49-F238E27FC236}">
              <a16:creationId xmlns:a16="http://schemas.microsoft.com/office/drawing/2014/main" id="{C7B06ED1-79CA-4EF2-9837-CBE637A515B6}"/>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3" name="Text Box 18">
          <a:extLst>
            <a:ext uri="{FF2B5EF4-FFF2-40B4-BE49-F238E27FC236}">
              <a16:creationId xmlns:a16="http://schemas.microsoft.com/office/drawing/2014/main" id="{28D11158-17EC-40E6-B969-01386ABE4A6C}"/>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1964" name="Text Box 19">
          <a:extLst>
            <a:ext uri="{FF2B5EF4-FFF2-40B4-BE49-F238E27FC236}">
              <a16:creationId xmlns:a16="http://schemas.microsoft.com/office/drawing/2014/main" id="{7AA5F8BD-0F2B-42C1-BB93-5C5A34B0911B}"/>
            </a:ext>
          </a:extLst>
        </xdr:cNvPr>
        <xdr:cNvSpPr txBox="1">
          <a:spLocks noChangeArrowheads="1"/>
        </xdr:cNvSpPr>
      </xdr:nvSpPr>
      <xdr:spPr bwMode="auto">
        <a:xfrm>
          <a:off x="9398454" y="579664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1965" name="Text Box 15">
          <a:extLst>
            <a:ext uri="{FF2B5EF4-FFF2-40B4-BE49-F238E27FC236}">
              <a16:creationId xmlns:a16="http://schemas.microsoft.com/office/drawing/2014/main" id="{4FC1BF7C-F348-4F50-B7B0-65E51EB1C94C}"/>
            </a:ext>
          </a:extLst>
        </xdr:cNvPr>
        <xdr:cNvSpPr txBox="1">
          <a:spLocks noChangeArrowheads="1"/>
        </xdr:cNvSpPr>
      </xdr:nvSpPr>
      <xdr:spPr bwMode="auto">
        <a:xfrm>
          <a:off x="3710214" y="5977618"/>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1966" name="Text Box 15">
          <a:extLst>
            <a:ext uri="{FF2B5EF4-FFF2-40B4-BE49-F238E27FC236}">
              <a16:creationId xmlns:a16="http://schemas.microsoft.com/office/drawing/2014/main" id="{3FA75E95-21AA-4EDE-B929-F89BA4521095}"/>
            </a:ext>
          </a:extLst>
        </xdr:cNvPr>
        <xdr:cNvSpPr txBox="1">
          <a:spLocks noChangeArrowheads="1"/>
        </xdr:cNvSpPr>
      </xdr:nvSpPr>
      <xdr:spPr bwMode="auto">
        <a:xfrm>
          <a:off x="6555468"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1967" name="Text Box 15">
          <a:extLst>
            <a:ext uri="{FF2B5EF4-FFF2-40B4-BE49-F238E27FC236}">
              <a16:creationId xmlns:a16="http://schemas.microsoft.com/office/drawing/2014/main" id="{A7670E15-2DBA-4F4B-9347-B358CE23A921}"/>
            </a:ext>
          </a:extLst>
        </xdr:cNvPr>
        <xdr:cNvSpPr txBox="1">
          <a:spLocks noChangeArrowheads="1"/>
        </xdr:cNvSpPr>
      </xdr:nvSpPr>
      <xdr:spPr bwMode="auto">
        <a:xfrm>
          <a:off x="15475857" y="5977618"/>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1968" name="Text Box 15">
          <a:extLst>
            <a:ext uri="{FF2B5EF4-FFF2-40B4-BE49-F238E27FC236}">
              <a16:creationId xmlns:a16="http://schemas.microsoft.com/office/drawing/2014/main" id="{8065D6B3-D849-4770-B85F-7F496FF37527}"/>
            </a:ext>
          </a:extLst>
        </xdr:cNvPr>
        <xdr:cNvSpPr txBox="1">
          <a:spLocks noChangeArrowheads="1"/>
        </xdr:cNvSpPr>
      </xdr:nvSpPr>
      <xdr:spPr bwMode="auto">
        <a:xfrm>
          <a:off x="3710214"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1969" name="Text Box 15">
          <a:extLst>
            <a:ext uri="{FF2B5EF4-FFF2-40B4-BE49-F238E27FC236}">
              <a16:creationId xmlns:a16="http://schemas.microsoft.com/office/drawing/2014/main" id="{DFA37A93-F8C0-47E3-BF22-8217B0CB005A}"/>
            </a:ext>
          </a:extLst>
        </xdr:cNvPr>
        <xdr:cNvSpPr txBox="1">
          <a:spLocks noChangeArrowheads="1"/>
        </xdr:cNvSpPr>
      </xdr:nvSpPr>
      <xdr:spPr bwMode="auto">
        <a:xfrm>
          <a:off x="3710214" y="5977618"/>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1970" name="Text Box 15">
          <a:extLst>
            <a:ext uri="{FF2B5EF4-FFF2-40B4-BE49-F238E27FC236}">
              <a16:creationId xmlns:a16="http://schemas.microsoft.com/office/drawing/2014/main" id="{ECAD2E5D-E481-4FD8-8EFE-8BA422B3FC72}"/>
            </a:ext>
          </a:extLst>
        </xdr:cNvPr>
        <xdr:cNvSpPr txBox="1">
          <a:spLocks noChangeArrowheads="1"/>
        </xdr:cNvSpPr>
      </xdr:nvSpPr>
      <xdr:spPr bwMode="auto">
        <a:xfrm>
          <a:off x="6555468" y="597761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1" name="Text Box 16">
          <a:extLst>
            <a:ext uri="{FF2B5EF4-FFF2-40B4-BE49-F238E27FC236}">
              <a16:creationId xmlns:a16="http://schemas.microsoft.com/office/drawing/2014/main" id="{9E688637-F2C7-4AFD-AC8C-B149CC60BE9E}"/>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2" name="Text Box 17">
          <a:extLst>
            <a:ext uri="{FF2B5EF4-FFF2-40B4-BE49-F238E27FC236}">
              <a16:creationId xmlns:a16="http://schemas.microsoft.com/office/drawing/2014/main" id="{492827B5-8095-40DB-9CE6-62587F11FEF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3" name="Text Box 18">
          <a:extLst>
            <a:ext uri="{FF2B5EF4-FFF2-40B4-BE49-F238E27FC236}">
              <a16:creationId xmlns:a16="http://schemas.microsoft.com/office/drawing/2014/main" id="{22F4865F-2C23-4318-9106-00974B34E284}"/>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74" name="Text Box 19">
          <a:extLst>
            <a:ext uri="{FF2B5EF4-FFF2-40B4-BE49-F238E27FC236}">
              <a16:creationId xmlns:a16="http://schemas.microsoft.com/office/drawing/2014/main" id="{08AFBC32-F895-4C48-8577-ED061450AD67}"/>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5" name="Text Box 16">
          <a:extLst>
            <a:ext uri="{FF2B5EF4-FFF2-40B4-BE49-F238E27FC236}">
              <a16:creationId xmlns:a16="http://schemas.microsoft.com/office/drawing/2014/main" id="{7CB08CA2-7810-4078-B248-EC7DB91F642C}"/>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6" name="Text Box 17">
          <a:extLst>
            <a:ext uri="{FF2B5EF4-FFF2-40B4-BE49-F238E27FC236}">
              <a16:creationId xmlns:a16="http://schemas.microsoft.com/office/drawing/2014/main" id="{141B31C4-96E7-4D65-934A-D0A994280B5B}"/>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7" name="Text Box 18">
          <a:extLst>
            <a:ext uri="{FF2B5EF4-FFF2-40B4-BE49-F238E27FC236}">
              <a16:creationId xmlns:a16="http://schemas.microsoft.com/office/drawing/2014/main" id="{02E7DA53-D426-48E3-9C43-A9AA5E98AE9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78" name="Text Box 19">
          <a:extLst>
            <a:ext uri="{FF2B5EF4-FFF2-40B4-BE49-F238E27FC236}">
              <a16:creationId xmlns:a16="http://schemas.microsoft.com/office/drawing/2014/main" id="{DB4B2EE0-AFB5-41B2-BD2B-DFBF664B5771}"/>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79" name="Text Box 16">
          <a:extLst>
            <a:ext uri="{FF2B5EF4-FFF2-40B4-BE49-F238E27FC236}">
              <a16:creationId xmlns:a16="http://schemas.microsoft.com/office/drawing/2014/main" id="{B4A62FF8-50F6-4FD2-BF79-F8362164416A}"/>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0" name="Text Box 17">
          <a:extLst>
            <a:ext uri="{FF2B5EF4-FFF2-40B4-BE49-F238E27FC236}">
              <a16:creationId xmlns:a16="http://schemas.microsoft.com/office/drawing/2014/main" id="{93E2314C-7323-4475-B67B-3E74939E86D5}"/>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1" name="Text Box 18">
          <a:extLst>
            <a:ext uri="{FF2B5EF4-FFF2-40B4-BE49-F238E27FC236}">
              <a16:creationId xmlns:a16="http://schemas.microsoft.com/office/drawing/2014/main" id="{375DD61B-534B-4E19-94D0-BEDA9ACC97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1982" name="Text Box 19">
          <a:extLst>
            <a:ext uri="{FF2B5EF4-FFF2-40B4-BE49-F238E27FC236}">
              <a16:creationId xmlns:a16="http://schemas.microsoft.com/office/drawing/2014/main" id="{CFFF4BD0-3C2F-4673-8CC6-3461A88D5E60}"/>
            </a:ext>
          </a:extLst>
        </xdr:cNvPr>
        <xdr:cNvSpPr txBox="1">
          <a:spLocks noChangeArrowheads="1"/>
        </xdr:cNvSpPr>
      </xdr:nvSpPr>
      <xdr:spPr bwMode="auto">
        <a:xfrm>
          <a:off x="15475857"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3" name="Text Box 16">
          <a:extLst>
            <a:ext uri="{FF2B5EF4-FFF2-40B4-BE49-F238E27FC236}">
              <a16:creationId xmlns:a16="http://schemas.microsoft.com/office/drawing/2014/main" id="{141EA8A2-B56B-4B5C-A531-0B549996DCD5}"/>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4" name="Text Box 17">
          <a:extLst>
            <a:ext uri="{FF2B5EF4-FFF2-40B4-BE49-F238E27FC236}">
              <a16:creationId xmlns:a16="http://schemas.microsoft.com/office/drawing/2014/main" id="{E4FECC78-18CB-4AF8-B173-922189418758}"/>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5" name="Text Box 18">
          <a:extLst>
            <a:ext uri="{FF2B5EF4-FFF2-40B4-BE49-F238E27FC236}">
              <a16:creationId xmlns:a16="http://schemas.microsoft.com/office/drawing/2014/main" id="{2E816022-45E0-4295-ABA3-F3A813CD34C2}"/>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1986" name="Text Box 19">
          <a:extLst>
            <a:ext uri="{FF2B5EF4-FFF2-40B4-BE49-F238E27FC236}">
              <a16:creationId xmlns:a16="http://schemas.microsoft.com/office/drawing/2014/main" id="{E98BDACE-C652-47C8-9214-D42FD9E1BE5C}"/>
            </a:ext>
          </a:extLst>
        </xdr:cNvPr>
        <xdr:cNvSpPr txBox="1">
          <a:spLocks noChangeArrowheads="1"/>
        </xdr:cNvSpPr>
      </xdr:nvSpPr>
      <xdr:spPr bwMode="auto">
        <a:xfrm>
          <a:off x="371021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7" name="Text Box 16">
          <a:extLst>
            <a:ext uri="{FF2B5EF4-FFF2-40B4-BE49-F238E27FC236}">
              <a16:creationId xmlns:a16="http://schemas.microsoft.com/office/drawing/2014/main" id="{7C3F7369-2C84-4FDC-8EC9-208ED91EB8AA}"/>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8" name="Text Box 17">
          <a:extLst>
            <a:ext uri="{FF2B5EF4-FFF2-40B4-BE49-F238E27FC236}">
              <a16:creationId xmlns:a16="http://schemas.microsoft.com/office/drawing/2014/main" id="{E3865A9B-4592-4AC3-962D-7147424274A4}"/>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1989" name="Text Box 18">
          <a:extLst>
            <a:ext uri="{FF2B5EF4-FFF2-40B4-BE49-F238E27FC236}">
              <a16:creationId xmlns:a16="http://schemas.microsoft.com/office/drawing/2014/main" id="{75FBE134-1E20-44B3-B90A-1A3ADC9D09D2}"/>
            </a:ext>
          </a:extLst>
        </xdr:cNvPr>
        <xdr:cNvSpPr txBox="1">
          <a:spLocks noChangeArrowheads="1"/>
        </xdr:cNvSpPr>
      </xdr:nvSpPr>
      <xdr:spPr bwMode="auto">
        <a:xfrm>
          <a:off x="6555468"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0" name="Text Box 16">
          <a:extLst>
            <a:ext uri="{FF2B5EF4-FFF2-40B4-BE49-F238E27FC236}">
              <a16:creationId xmlns:a16="http://schemas.microsoft.com/office/drawing/2014/main" id="{7977C0CD-E02F-40CA-B0A7-A5143939662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1" name="Text Box 17">
          <a:extLst>
            <a:ext uri="{FF2B5EF4-FFF2-40B4-BE49-F238E27FC236}">
              <a16:creationId xmlns:a16="http://schemas.microsoft.com/office/drawing/2014/main" id="{E4746C12-94AE-4910-9AF1-1917D01FF604}"/>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2" name="Text Box 18">
          <a:extLst>
            <a:ext uri="{FF2B5EF4-FFF2-40B4-BE49-F238E27FC236}">
              <a16:creationId xmlns:a16="http://schemas.microsoft.com/office/drawing/2014/main" id="{FE9F88CE-028F-45F4-AE11-AD6E0AECF277}"/>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3" name="Text Box 19">
          <a:extLst>
            <a:ext uri="{FF2B5EF4-FFF2-40B4-BE49-F238E27FC236}">
              <a16:creationId xmlns:a16="http://schemas.microsoft.com/office/drawing/2014/main" id="{FC91F483-0A9B-4512-98F0-E33E9854D89A}"/>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4" name="Text Box 16">
          <a:extLst>
            <a:ext uri="{FF2B5EF4-FFF2-40B4-BE49-F238E27FC236}">
              <a16:creationId xmlns:a16="http://schemas.microsoft.com/office/drawing/2014/main" id="{E6CD86CF-278A-4464-B33A-E12AEE6A56B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5" name="Text Box 17">
          <a:extLst>
            <a:ext uri="{FF2B5EF4-FFF2-40B4-BE49-F238E27FC236}">
              <a16:creationId xmlns:a16="http://schemas.microsoft.com/office/drawing/2014/main" id="{9D78BE41-E7B2-4A3B-94FE-562D33A3AE53}"/>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6" name="Text Box 18">
          <a:extLst>
            <a:ext uri="{FF2B5EF4-FFF2-40B4-BE49-F238E27FC236}">
              <a16:creationId xmlns:a16="http://schemas.microsoft.com/office/drawing/2014/main" id="{87A3A99D-81F0-471F-B86D-2190D6ED8F29}"/>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1997" name="Text Box 19">
          <a:extLst>
            <a:ext uri="{FF2B5EF4-FFF2-40B4-BE49-F238E27FC236}">
              <a16:creationId xmlns:a16="http://schemas.microsoft.com/office/drawing/2014/main" id="{11B333B5-62CD-4E16-BDF0-EB958BB70E8B}"/>
            </a:ext>
          </a:extLst>
        </xdr:cNvPr>
        <xdr:cNvSpPr txBox="1">
          <a:spLocks noChangeArrowheads="1"/>
        </xdr:cNvSpPr>
      </xdr:nvSpPr>
      <xdr:spPr bwMode="auto">
        <a:xfrm>
          <a:off x="9398454" y="6340929"/>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8" name="Text Box 16">
          <a:extLst>
            <a:ext uri="{FF2B5EF4-FFF2-40B4-BE49-F238E27FC236}">
              <a16:creationId xmlns:a16="http://schemas.microsoft.com/office/drawing/2014/main" id="{067D55A0-99E0-4C7D-91C4-10FF650EEF7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1999" name="Text Box 17">
          <a:extLst>
            <a:ext uri="{FF2B5EF4-FFF2-40B4-BE49-F238E27FC236}">
              <a16:creationId xmlns:a16="http://schemas.microsoft.com/office/drawing/2014/main" id="{1C8EF16F-06A4-4F8E-95B5-E0F99D50682D}"/>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0" name="Text Box 18">
          <a:extLst>
            <a:ext uri="{FF2B5EF4-FFF2-40B4-BE49-F238E27FC236}">
              <a16:creationId xmlns:a16="http://schemas.microsoft.com/office/drawing/2014/main" id="{BDF4FC23-2802-4BD4-9A7C-6340CD14EED1}"/>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01" name="Text Box 19">
          <a:extLst>
            <a:ext uri="{FF2B5EF4-FFF2-40B4-BE49-F238E27FC236}">
              <a16:creationId xmlns:a16="http://schemas.microsoft.com/office/drawing/2014/main" id="{9677DAAF-822C-4967-BD77-621FF40C056F}"/>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61691"/>
    <xdr:sp macro="" textlink="">
      <xdr:nvSpPr>
        <xdr:cNvPr id="2002" name="Text Box 15">
          <a:extLst>
            <a:ext uri="{FF2B5EF4-FFF2-40B4-BE49-F238E27FC236}">
              <a16:creationId xmlns:a16="http://schemas.microsoft.com/office/drawing/2014/main" id="{5DE0DE75-008D-4381-AD51-7306E1A007BB}"/>
            </a:ext>
          </a:extLst>
        </xdr:cNvPr>
        <xdr:cNvSpPr txBox="1">
          <a:spLocks noChangeArrowheads="1"/>
        </xdr:cNvSpPr>
      </xdr:nvSpPr>
      <xdr:spPr bwMode="auto">
        <a:xfrm>
          <a:off x="3710214" y="7066189"/>
          <a:ext cx="95250" cy="46169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3" name="Text Box 16">
          <a:extLst>
            <a:ext uri="{FF2B5EF4-FFF2-40B4-BE49-F238E27FC236}">
              <a16:creationId xmlns:a16="http://schemas.microsoft.com/office/drawing/2014/main" id="{7CEF36F7-E808-4402-8F9B-AB118A36321A}"/>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4" name="Text Box 17">
          <a:extLst>
            <a:ext uri="{FF2B5EF4-FFF2-40B4-BE49-F238E27FC236}">
              <a16:creationId xmlns:a16="http://schemas.microsoft.com/office/drawing/2014/main" id="{E8F39DCA-754F-41B9-9B63-0002A33D239C}"/>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5" name="Text Box 18">
          <a:extLst>
            <a:ext uri="{FF2B5EF4-FFF2-40B4-BE49-F238E27FC236}">
              <a16:creationId xmlns:a16="http://schemas.microsoft.com/office/drawing/2014/main" id="{1630D565-D79B-411F-A941-63B4E2680A37}"/>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06" name="Text Box 19">
          <a:extLst>
            <a:ext uri="{FF2B5EF4-FFF2-40B4-BE49-F238E27FC236}">
              <a16:creationId xmlns:a16="http://schemas.microsoft.com/office/drawing/2014/main" id="{3894C0BE-D616-466E-B049-D718F2E08A94}"/>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2007" name="Text Box 15">
          <a:extLst>
            <a:ext uri="{FF2B5EF4-FFF2-40B4-BE49-F238E27FC236}">
              <a16:creationId xmlns:a16="http://schemas.microsoft.com/office/drawing/2014/main" id="{74A3770A-CEC5-4C7D-8FC5-C23E4CE5B73C}"/>
            </a:ext>
          </a:extLst>
        </xdr:cNvPr>
        <xdr:cNvSpPr txBox="1">
          <a:spLocks noChangeArrowheads="1"/>
        </xdr:cNvSpPr>
      </xdr:nvSpPr>
      <xdr:spPr bwMode="auto">
        <a:xfrm>
          <a:off x="6555468"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8" name="Text Box 16">
          <a:extLst>
            <a:ext uri="{FF2B5EF4-FFF2-40B4-BE49-F238E27FC236}">
              <a16:creationId xmlns:a16="http://schemas.microsoft.com/office/drawing/2014/main" id="{C7C22862-7FF9-47EE-8943-B0944D077791}"/>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09" name="Text Box 17">
          <a:extLst>
            <a:ext uri="{FF2B5EF4-FFF2-40B4-BE49-F238E27FC236}">
              <a16:creationId xmlns:a16="http://schemas.microsoft.com/office/drawing/2014/main" id="{4680BAC4-4424-423D-BC2C-D6631D5FDD52}"/>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0" name="Text Box 18">
          <a:extLst>
            <a:ext uri="{FF2B5EF4-FFF2-40B4-BE49-F238E27FC236}">
              <a16:creationId xmlns:a16="http://schemas.microsoft.com/office/drawing/2014/main" id="{641C5FCF-7676-471B-AB82-3FE7DE20A84E}"/>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2011" name="Text Box 19">
          <a:extLst>
            <a:ext uri="{FF2B5EF4-FFF2-40B4-BE49-F238E27FC236}">
              <a16:creationId xmlns:a16="http://schemas.microsoft.com/office/drawing/2014/main" id="{4E263BB1-7808-45CF-9FE6-6A3FBDDCD399}"/>
            </a:ext>
          </a:extLst>
        </xdr:cNvPr>
        <xdr:cNvSpPr txBox="1">
          <a:spLocks noChangeArrowheads="1"/>
        </xdr:cNvSpPr>
      </xdr:nvSpPr>
      <xdr:spPr bwMode="auto">
        <a:xfrm>
          <a:off x="15475857"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2012" name="Text Box 15">
          <a:extLst>
            <a:ext uri="{FF2B5EF4-FFF2-40B4-BE49-F238E27FC236}">
              <a16:creationId xmlns:a16="http://schemas.microsoft.com/office/drawing/2014/main" id="{42904C1D-8515-4254-8005-B69A77798AD7}"/>
            </a:ext>
          </a:extLst>
        </xdr:cNvPr>
        <xdr:cNvSpPr txBox="1">
          <a:spLocks noChangeArrowheads="1"/>
        </xdr:cNvSpPr>
      </xdr:nvSpPr>
      <xdr:spPr bwMode="auto">
        <a:xfrm>
          <a:off x="15475857" y="7066189"/>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81</xdr:row>
      <xdr:rowOff>504825</xdr:rowOff>
    </xdr:from>
    <xdr:ext cx="95250" cy="444014"/>
    <xdr:sp macro="" textlink="">
      <xdr:nvSpPr>
        <xdr:cNvPr id="2013" name="Text Box 15">
          <a:extLst>
            <a:ext uri="{FF2B5EF4-FFF2-40B4-BE49-F238E27FC236}">
              <a16:creationId xmlns:a16="http://schemas.microsoft.com/office/drawing/2014/main" id="{3E80D04A-5B6F-4A7A-8F84-D1803C296D3C}"/>
            </a:ext>
          </a:extLst>
        </xdr:cNvPr>
        <xdr:cNvSpPr txBox="1">
          <a:spLocks noChangeArrowheads="1"/>
        </xdr:cNvSpPr>
      </xdr:nvSpPr>
      <xdr:spPr bwMode="auto">
        <a:xfrm>
          <a:off x="3710214" y="6878411"/>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4" name="Text Box 16">
          <a:extLst>
            <a:ext uri="{FF2B5EF4-FFF2-40B4-BE49-F238E27FC236}">
              <a16:creationId xmlns:a16="http://schemas.microsoft.com/office/drawing/2014/main" id="{88F5CC5D-0183-4499-BAFC-5D4365B2D958}"/>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5" name="Text Box 17">
          <a:extLst>
            <a:ext uri="{FF2B5EF4-FFF2-40B4-BE49-F238E27FC236}">
              <a16:creationId xmlns:a16="http://schemas.microsoft.com/office/drawing/2014/main" id="{B4FD854B-8033-4E4B-9DA2-B11F5393D010}"/>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6" name="Text Box 18">
          <a:extLst>
            <a:ext uri="{FF2B5EF4-FFF2-40B4-BE49-F238E27FC236}">
              <a16:creationId xmlns:a16="http://schemas.microsoft.com/office/drawing/2014/main" id="{D588D3E1-B6A9-4A9A-8020-E0D3E0D9D7AE}"/>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2017" name="Text Box 19">
          <a:extLst>
            <a:ext uri="{FF2B5EF4-FFF2-40B4-BE49-F238E27FC236}">
              <a16:creationId xmlns:a16="http://schemas.microsoft.com/office/drawing/2014/main" id="{B9D2CE59-7906-4038-97E2-B78A2C0A1A7A}"/>
            </a:ext>
          </a:extLst>
        </xdr:cNvPr>
        <xdr:cNvSpPr txBox="1">
          <a:spLocks noChangeArrowheads="1"/>
        </xdr:cNvSpPr>
      </xdr:nvSpPr>
      <xdr:spPr bwMode="auto">
        <a:xfrm>
          <a:off x="371021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2018" name="Text Box 15">
          <a:extLst>
            <a:ext uri="{FF2B5EF4-FFF2-40B4-BE49-F238E27FC236}">
              <a16:creationId xmlns:a16="http://schemas.microsoft.com/office/drawing/2014/main" id="{E63C86F6-20D9-4FE8-A68A-B1FCFE2EAF03}"/>
            </a:ext>
          </a:extLst>
        </xdr:cNvPr>
        <xdr:cNvSpPr txBox="1">
          <a:spLocks noChangeArrowheads="1"/>
        </xdr:cNvSpPr>
      </xdr:nvSpPr>
      <xdr:spPr bwMode="auto">
        <a:xfrm>
          <a:off x="3710214"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2019" name="Text Box 15">
          <a:extLst>
            <a:ext uri="{FF2B5EF4-FFF2-40B4-BE49-F238E27FC236}">
              <a16:creationId xmlns:a16="http://schemas.microsoft.com/office/drawing/2014/main" id="{048CF4B0-82E3-4F28-A30C-AEE0AA0A696F}"/>
            </a:ext>
          </a:extLst>
        </xdr:cNvPr>
        <xdr:cNvSpPr txBox="1">
          <a:spLocks noChangeArrowheads="1"/>
        </xdr:cNvSpPr>
      </xdr:nvSpPr>
      <xdr:spPr bwMode="auto">
        <a:xfrm>
          <a:off x="3710214" y="7066189"/>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81</xdr:row>
      <xdr:rowOff>504825</xdr:rowOff>
    </xdr:from>
    <xdr:ext cx="95250" cy="442269"/>
    <xdr:sp macro="" textlink="">
      <xdr:nvSpPr>
        <xdr:cNvPr id="2020" name="Text Box 15">
          <a:extLst>
            <a:ext uri="{FF2B5EF4-FFF2-40B4-BE49-F238E27FC236}">
              <a16:creationId xmlns:a16="http://schemas.microsoft.com/office/drawing/2014/main" id="{7C9BE3EC-D189-427D-9089-12F9D89A4EAC}"/>
            </a:ext>
          </a:extLst>
        </xdr:cNvPr>
        <xdr:cNvSpPr txBox="1">
          <a:spLocks noChangeArrowheads="1"/>
        </xdr:cNvSpPr>
      </xdr:nvSpPr>
      <xdr:spPr bwMode="auto">
        <a:xfrm>
          <a:off x="6555468" y="68784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1" name="Text Box 16">
          <a:extLst>
            <a:ext uri="{FF2B5EF4-FFF2-40B4-BE49-F238E27FC236}">
              <a16:creationId xmlns:a16="http://schemas.microsoft.com/office/drawing/2014/main" id="{47C302B6-DEBB-4D3F-AFA9-97F49C8BFB81}"/>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2" name="Text Box 17">
          <a:extLst>
            <a:ext uri="{FF2B5EF4-FFF2-40B4-BE49-F238E27FC236}">
              <a16:creationId xmlns:a16="http://schemas.microsoft.com/office/drawing/2014/main" id="{BB8F0195-D65A-4C18-9FD9-447833033DB2}"/>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2023" name="Text Box 18">
          <a:extLst>
            <a:ext uri="{FF2B5EF4-FFF2-40B4-BE49-F238E27FC236}">
              <a16:creationId xmlns:a16="http://schemas.microsoft.com/office/drawing/2014/main" id="{B09E62AD-A188-4556-929D-C8CE26044253}"/>
            </a:ext>
          </a:extLst>
        </xdr:cNvPr>
        <xdr:cNvSpPr txBox="1">
          <a:spLocks noChangeArrowheads="1"/>
        </xdr:cNvSpPr>
      </xdr:nvSpPr>
      <xdr:spPr bwMode="auto">
        <a:xfrm>
          <a:off x="6555468"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2024" name="Text Box 15">
          <a:extLst>
            <a:ext uri="{FF2B5EF4-FFF2-40B4-BE49-F238E27FC236}">
              <a16:creationId xmlns:a16="http://schemas.microsoft.com/office/drawing/2014/main" id="{B9C41AF6-77C9-4C52-9573-032A92CE240C}"/>
            </a:ext>
          </a:extLst>
        </xdr:cNvPr>
        <xdr:cNvSpPr txBox="1">
          <a:spLocks noChangeArrowheads="1"/>
        </xdr:cNvSpPr>
      </xdr:nvSpPr>
      <xdr:spPr bwMode="auto">
        <a:xfrm>
          <a:off x="6555468" y="7066189"/>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5" name="Text Box 16">
          <a:extLst>
            <a:ext uri="{FF2B5EF4-FFF2-40B4-BE49-F238E27FC236}">
              <a16:creationId xmlns:a16="http://schemas.microsoft.com/office/drawing/2014/main" id="{D368BB19-5C8D-4F0A-B0CD-C4D3908DD57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6" name="Text Box 17">
          <a:extLst>
            <a:ext uri="{FF2B5EF4-FFF2-40B4-BE49-F238E27FC236}">
              <a16:creationId xmlns:a16="http://schemas.microsoft.com/office/drawing/2014/main" id="{758C3A2A-6A22-4F81-8FB4-6A767429DE49}"/>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7" name="Text Box 18">
          <a:extLst>
            <a:ext uri="{FF2B5EF4-FFF2-40B4-BE49-F238E27FC236}">
              <a16:creationId xmlns:a16="http://schemas.microsoft.com/office/drawing/2014/main" id="{F7195DF1-215F-45C8-B853-FFF4189CDE0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8" name="Text Box 19">
          <a:extLst>
            <a:ext uri="{FF2B5EF4-FFF2-40B4-BE49-F238E27FC236}">
              <a16:creationId xmlns:a16="http://schemas.microsoft.com/office/drawing/2014/main" id="{8B7CFE95-A3F3-4778-AA07-7C30AD00836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29" name="Text Box 16">
          <a:extLst>
            <a:ext uri="{FF2B5EF4-FFF2-40B4-BE49-F238E27FC236}">
              <a16:creationId xmlns:a16="http://schemas.microsoft.com/office/drawing/2014/main" id="{12A832BF-5DAF-416C-B01F-FD9EF4229AA4}"/>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0" name="Text Box 17">
          <a:extLst>
            <a:ext uri="{FF2B5EF4-FFF2-40B4-BE49-F238E27FC236}">
              <a16:creationId xmlns:a16="http://schemas.microsoft.com/office/drawing/2014/main" id="{FAED005C-C690-4431-9EEA-B1EE44C7E4FC}"/>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1" name="Text Box 18">
          <a:extLst>
            <a:ext uri="{FF2B5EF4-FFF2-40B4-BE49-F238E27FC236}">
              <a16:creationId xmlns:a16="http://schemas.microsoft.com/office/drawing/2014/main" id="{F2FE8110-70C5-4403-9FB0-2716178506A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2032" name="Text Box 19">
          <a:extLst>
            <a:ext uri="{FF2B5EF4-FFF2-40B4-BE49-F238E27FC236}">
              <a16:creationId xmlns:a16="http://schemas.microsoft.com/office/drawing/2014/main" id="{58017549-91D3-4917-90E1-01016967F2FD}"/>
            </a:ext>
          </a:extLst>
        </xdr:cNvPr>
        <xdr:cNvSpPr txBox="1">
          <a:spLocks noChangeArrowheads="1"/>
        </xdr:cNvSpPr>
      </xdr:nvSpPr>
      <xdr:spPr bwMode="auto">
        <a:xfrm>
          <a:off x="9398454" y="6885214"/>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3" name="Text Box 16">
          <a:extLst>
            <a:ext uri="{FF2B5EF4-FFF2-40B4-BE49-F238E27FC236}">
              <a16:creationId xmlns:a16="http://schemas.microsoft.com/office/drawing/2014/main" id="{E0FEEC05-1BEA-4FDE-A541-E311257E4576}"/>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4" name="Text Box 17">
          <a:extLst>
            <a:ext uri="{FF2B5EF4-FFF2-40B4-BE49-F238E27FC236}">
              <a16:creationId xmlns:a16="http://schemas.microsoft.com/office/drawing/2014/main" id="{E3301446-58F9-4EF5-B6C2-F40316A6A71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5" name="Text Box 18">
          <a:extLst>
            <a:ext uri="{FF2B5EF4-FFF2-40B4-BE49-F238E27FC236}">
              <a16:creationId xmlns:a16="http://schemas.microsoft.com/office/drawing/2014/main" id="{B4DC48CC-175C-49EC-B244-49612F4AEFAB}"/>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36" name="Text Box 19">
          <a:extLst>
            <a:ext uri="{FF2B5EF4-FFF2-40B4-BE49-F238E27FC236}">
              <a16:creationId xmlns:a16="http://schemas.microsoft.com/office/drawing/2014/main" id="{9E497805-417D-4E3F-B531-9C7D61AFE987}"/>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7" name="Text Box 16">
          <a:extLst>
            <a:ext uri="{FF2B5EF4-FFF2-40B4-BE49-F238E27FC236}">
              <a16:creationId xmlns:a16="http://schemas.microsoft.com/office/drawing/2014/main" id="{A5ABDF4C-EF42-4127-B4E7-601A8B3498C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8" name="Text Box 17">
          <a:extLst>
            <a:ext uri="{FF2B5EF4-FFF2-40B4-BE49-F238E27FC236}">
              <a16:creationId xmlns:a16="http://schemas.microsoft.com/office/drawing/2014/main" id="{1DD5F80E-38C5-4D87-B522-5FAF710F26AA}"/>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39" name="Text Box 18">
          <a:extLst>
            <a:ext uri="{FF2B5EF4-FFF2-40B4-BE49-F238E27FC236}">
              <a16:creationId xmlns:a16="http://schemas.microsoft.com/office/drawing/2014/main" id="{3F233B32-3530-4EF4-BA0F-3E0837E09D1C}"/>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0" name="Text Box 19">
          <a:extLst>
            <a:ext uri="{FF2B5EF4-FFF2-40B4-BE49-F238E27FC236}">
              <a16:creationId xmlns:a16="http://schemas.microsoft.com/office/drawing/2014/main" id="{EB33487D-4B76-4A33-A448-A72BF302798D}"/>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1" name="Text Box 16">
          <a:extLst>
            <a:ext uri="{FF2B5EF4-FFF2-40B4-BE49-F238E27FC236}">
              <a16:creationId xmlns:a16="http://schemas.microsoft.com/office/drawing/2014/main" id="{BAF3A338-6A31-48D8-8F3F-8B2709DB913E}"/>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2" name="Text Box 17">
          <a:extLst>
            <a:ext uri="{FF2B5EF4-FFF2-40B4-BE49-F238E27FC236}">
              <a16:creationId xmlns:a16="http://schemas.microsoft.com/office/drawing/2014/main" id="{EE5CC6E0-9615-4D73-8CC6-8BCE216AF190}"/>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3" name="Text Box 18">
          <a:extLst>
            <a:ext uri="{FF2B5EF4-FFF2-40B4-BE49-F238E27FC236}">
              <a16:creationId xmlns:a16="http://schemas.microsoft.com/office/drawing/2014/main" id="{358E535E-27F5-418F-A4B0-3CB61B7FBB06}"/>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2044" name="Text Box 19">
          <a:extLst>
            <a:ext uri="{FF2B5EF4-FFF2-40B4-BE49-F238E27FC236}">
              <a16:creationId xmlns:a16="http://schemas.microsoft.com/office/drawing/2014/main" id="{48DE74DF-054C-4376-BC38-E02A1B1BF522}"/>
            </a:ext>
          </a:extLst>
        </xdr:cNvPr>
        <xdr:cNvSpPr txBox="1">
          <a:spLocks noChangeArrowheads="1"/>
        </xdr:cNvSpPr>
      </xdr:nvSpPr>
      <xdr:spPr bwMode="auto">
        <a:xfrm>
          <a:off x="15475857"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5" name="Text Box 16">
          <a:extLst>
            <a:ext uri="{FF2B5EF4-FFF2-40B4-BE49-F238E27FC236}">
              <a16:creationId xmlns:a16="http://schemas.microsoft.com/office/drawing/2014/main" id="{73E7206C-C282-4951-9757-F0A68194299E}"/>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6" name="Text Box 17">
          <a:extLst>
            <a:ext uri="{FF2B5EF4-FFF2-40B4-BE49-F238E27FC236}">
              <a16:creationId xmlns:a16="http://schemas.microsoft.com/office/drawing/2014/main" id="{0053A3BE-388D-44B1-9874-EBB542BCF2C9}"/>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7" name="Text Box 18">
          <a:extLst>
            <a:ext uri="{FF2B5EF4-FFF2-40B4-BE49-F238E27FC236}">
              <a16:creationId xmlns:a16="http://schemas.microsoft.com/office/drawing/2014/main" id="{56154AA5-5704-4714-B9CC-A3E6D0E0E422}"/>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2048" name="Text Box 19">
          <a:extLst>
            <a:ext uri="{FF2B5EF4-FFF2-40B4-BE49-F238E27FC236}">
              <a16:creationId xmlns:a16="http://schemas.microsoft.com/office/drawing/2014/main" id="{ABB3F15F-94D1-4A78-9B23-72782DE54A3C}"/>
            </a:ext>
          </a:extLst>
        </xdr:cNvPr>
        <xdr:cNvSpPr txBox="1">
          <a:spLocks noChangeArrowheads="1"/>
        </xdr:cNvSpPr>
      </xdr:nvSpPr>
      <xdr:spPr bwMode="auto">
        <a:xfrm>
          <a:off x="371021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49" name="Text Box 16">
          <a:extLst>
            <a:ext uri="{FF2B5EF4-FFF2-40B4-BE49-F238E27FC236}">
              <a16:creationId xmlns:a16="http://schemas.microsoft.com/office/drawing/2014/main" id="{3600B5BD-6DA7-4F30-BA43-57A89EE7C3A6}"/>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0" name="Text Box 17">
          <a:extLst>
            <a:ext uri="{FF2B5EF4-FFF2-40B4-BE49-F238E27FC236}">
              <a16:creationId xmlns:a16="http://schemas.microsoft.com/office/drawing/2014/main" id="{CFE04954-5BC8-4092-A4ED-7361D64F8BA5}"/>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2051" name="Text Box 18">
          <a:extLst>
            <a:ext uri="{FF2B5EF4-FFF2-40B4-BE49-F238E27FC236}">
              <a16:creationId xmlns:a16="http://schemas.microsoft.com/office/drawing/2014/main" id="{5E5C98FE-D92B-48F4-BA83-ECE175792F8E}"/>
            </a:ext>
          </a:extLst>
        </xdr:cNvPr>
        <xdr:cNvSpPr txBox="1">
          <a:spLocks noChangeArrowheads="1"/>
        </xdr:cNvSpPr>
      </xdr:nvSpPr>
      <xdr:spPr bwMode="auto">
        <a:xfrm>
          <a:off x="6555468"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2" name="Text Box 16">
          <a:extLst>
            <a:ext uri="{FF2B5EF4-FFF2-40B4-BE49-F238E27FC236}">
              <a16:creationId xmlns:a16="http://schemas.microsoft.com/office/drawing/2014/main" id="{82933A50-2EF4-420C-A088-8FA95962E68D}"/>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3" name="Text Box 17">
          <a:extLst>
            <a:ext uri="{FF2B5EF4-FFF2-40B4-BE49-F238E27FC236}">
              <a16:creationId xmlns:a16="http://schemas.microsoft.com/office/drawing/2014/main" id="{5E649CC8-6E43-40BF-BC2A-166CF0EDDAB1}"/>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4" name="Text Box 18">
          <a:extLst>
            <a:ext uri="{FF2B5EF4-FFF2-40B4-BE49-F238E27FC236}">
              <a16:creationId xmlns:a16="http://schemas.microsoft.com/office/drawing/2014/main" id="{E57C8952-31CB-4A25-8ECB-1B2D1EAC9226}"/>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5" name="Text Box 19">
          <a:extLst>
            <a:ext uri="{FF2B5EF4-FFF2-40B4-BE49-F238E27FC236}">
              <a16:creationId xmlns:a16="http://schemas.microsoft.com/office/drawing/2014/main" id="{1947C24C-ACDD-49B9-9B0B-8C38ED4EE69B}"/>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6" name="Text Box 16">
          <a:extLst>
            <a:ext uri="{FF2B5EF4-FFF2-40B4-BE49-F238E27FC236}">
              <a16:creationId xmlns:a16="http://schemas.microsoft.com/office/drawing/2014/main" id="{999D1147-5E62-43DF-BD03-F1F76B537B3E}"/>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7" name="Text Box 17">
          <a:extLst>
            <a:ext uri="{FF2B5EF4-FFF2-40B4-BE49-F238E27FC236}">
              <a16:creationId xmlns:a16="http://schemas.microsoft.com/office/drawing/2014/main" id="{F810D755-837B-44AF-B2CE-0D5E906E4888}"/>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8" name="Text Box 18">
          <a:extLst>
            <a:ext uri="{FF2B5EF4-FFF2-40B4-BE49-F238E27FC236}">
              <a16:creationId xmlns:a16="http://schemas.microsoft.com/office/drawing/2014/main" id="{5F6C527D-A29D-4871-B6A1-55B557D7FB6A}"/>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2059" name="Text Box 19">
          <a:extLst>
            <a:ext uri="{FF2B5EF4-FFF2-40B4-BE49-F238E27FC236}">
              <a16:creationId xmlns:a16="http://schemas.microsoft.com/office/drawing/2014/main" id="{990B10BD-0A27-414D-ADA0-2F2014364A25}"/>
            </a:ext>
          </a:extLst>
        </xdr:cNvPr>
        <xdr:cNvSpPr txBox="1">
          <a:spLocks noChangeArrowheads="1"/>
        </xdr:cNvSpPr>
      </xdr:nvSpPr>
      <xdr:spPr bwMode="auto">
        <a:xfrm>
          <a:off x="9398454" y="74295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0" name="Text Box 16">
          <a:extLst>
            <a:ext uri="{FF2B5EF4-FFF2-40B4-BE49-F238E27FC236}">
              <a16:creationId xmlns:a16="http://schemas.microsoft.com/office/drawing/2014/main" id="{02019371-BEB0-4D47-A6C3-610F3CB84681}"/>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1" name="Text Box 17">
          <a:extLst>
            <a:ext uri="{FF2B5EF4-FFF2-40B4-BE49-F238E27FC236}">
              <a16:creationId xmlns:a16="http://schemas.microsoft.com/office/drawing/2014/main" id="{3F66256C-05EC-4F72-937E-F9D630A4D819}"/>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2" name="Text Box 18">
          <a:extLst>
            <a:ext uri="{FF2B5EF4-FFF2-40B4-BE49-F238E27FC236}">
              <a16:creationId xmlns:a16="http://schemas.microsoft.com/office/drawing/2014/main" id="{F09D3A19-FB8F-4677-AEE9-2D06B438B0C8}"/>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63" name="Text Box 19">
          <a:extLst>
            <a:ext uri="{FF2B5EF4-FFF2-40B4-BE49-F238E27FC236}">
              <a16:creationId xmlns:a16="http://schemas.microsoft.com/office/drawing/2014/main" id="{0E9F84A0-F9E5-4313-878F-3C8757AE429A}"/>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4" name="Text Box 16">
          <a:extLst>
            <a:ext uri="{FF2B5EF4-FFF2-40B4-BE49-F238E27FC236}">
              <a16:creationId xmlns:a16="http://schemas.microsoft.com/office/drawing/2014/main" id="{1C1601B3-3F26-42E7-A4F0-3A4C5650F63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5" name="Text Box 17">
          <a:extLst>
            <a:ext uri="{FF2B5EF4-FFF2-40B4-BE49-F238E27FC236}">
              <a16:creationId xmlns:a16="http://schemas.microsoft.com/office/drawing/2014/main" id="{EF3D256B-4169-471E-B06F-88CF4E0460D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6" name="Text Box 18">
          <a:extLst>
            <a:ext uri="{FF2B5EF4-FFF2-40B4-BE49-F238E27FC236}">
              <a16:creationId xmlns:a16="http://schemas.microsoft.com/office/drawing/2014/main" id="{C76707ED-629F-44E5-9313-96A2FC6A7F2A}"/>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67" name="Text Box 19">
          <a:extLst>
            <a:ext uri="{FF2B5EF4-FFF2-40B4-BE49-F238E27FC236}">
              <a16:creationId xmlns:a16="http://schemas.microsoft.com/office/drawing/2014/main" id="{E2C1DC00-3751-4388-A87B-59DAD906D012}"/>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8" name="Text Box 16">
          <a:extLst>
            <a:ext uri="{FF2B5EF4-FFF2-40B4-BE49-F238E27FC236}">
              <a16:creationId xmlns:a16="http://schemas.microsoft.com/office/drawing/2014/main" id="{B9D0C28C-1EAA-4D6A-8156-55C4C5F5BD5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69" name="Text Box 17">
          <a:extLst>
            <a:ext uri="{FF2B5EF4-FFF2-40B4-BE49-F238E27FC236}">
              <a16:creationId xmlns:a16="http://schemas.microsoft.com/office/drawing/2014/main" id="{587B711C-439B-4500-835F-86C219F981B7}"/>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0" name="Text Box 18">
          <a:extLst>
            <a:ext uri="{FF2B5EF4-FFF2-40B4-BE49-F238E27FC236}">
              <a16:creationId xmlns:a16="http://schemas.microsoft.com/office/drawing/2014/main" id="{294BB2BF-4E9B-49CC-AD8C-DBC823EE6AD3}"/>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11</xdr:row>
      <xdr:rowOff>0</xdr:rowOff>
    </xdr:from>
    <xdr:ext cx="95250" cy="171450"/>
    <xdr:sp macro="" textlink="">
      <xdr:nvSpPr>
        <xdr:cNvPr id="2071" name="Text Box 19">
          <a:extLst>
            <a:ext uri="{FF2B5EF4-FFF2-40B4-BE49-F238E27FC236}">
              <a16:creationId xmlns:a16="http://schemas.microsoft.com/office/drawing/2014/main" id="{2D6ADB9A-2FD9-4C2E-B5BA-0708C9FEB260}"/>
            </a:ext>
          </a:extLst>
        </xdr:cNvPr>
        <xdr:cNvSpPr txBox="1">
          <a:spLocks noChangeArrowheads="1"/>
        </xdr:cNvSpPr>
      </xdr:nvSpPr>
      <xdr:spPr bwMode="auto">
        <a:xfrm>
          <a:off x="21832455" y="3036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12</xdr:row>
      <xdr:rowOff>504825</xdr:rowOff>
    </xdr:from>
    <xdr:ext cx="95250" cy="444014"/>
    <xdr:sp macro="" textlink="">
      <xdr:nvSpPr>
        <xdr:cNvPr id="2072" name="Text Box 15">
          <a:extLst>
            <a:ext uri="{FF2B5EF4-FFF2-40B4-BE49-F238E27FC236}">
              <a16:creationId xmlns:a16="http://schemas.microsoft.com/office/drawing/2014/main" id="{CD08218A-4CCE-4E51-B67B-81CD0BEACBD2}"/>
            </a:ext>
          </a:extLst>
        </xdr:cNvPr>
        <xdr:cNvSpPr txBox="1">
          <a:spLocks noChangeArrowheads="1"/>
        </xdr:cNvSpPr>
      </xdr:nvSpPr>
      <xdr:spPr bwMode="auto">
        <a:xfrm>
          <a:off x="4664364" y="3777384"/>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3" name="Text Box 16">
          <a:extLst>
            <a:ext uri="{FF2B5EF4-FFF2-40B4-BE49-F238E27FC236}">
              <a16:creationId xmlns:a16="http://schemas.microsoft.com/office/drawing/2014/main" id="{C00A8BC3-8753-4425-9667-4138A937C1FB}"/>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4" name="Text Box 17">
          <a:extLst>
            <a:ext uri="{FF2B5EF4-FFF2-40B4-BE49-F238E27FC236}">
              <a16:creationId xmlns:a16="http://schemas.microsoft.com/office/drawing/2014/main" id="{673CCB3B-D699-4B1D-8981-2A99779B5552}"/>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5" name="Text Box 18">
          <a:extLst>
            <a:ext uri="{FF2B5EF4-FFF2-40B4-BE49-F238E27FC236}">
              <a16:creationId xmlns:a16="http://schemas.microsoft.com/office/drawing/2014/main" id="{33DD79ED-3B4E-4B53-A358-FDD2018823F0}"/>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0</xdr:rowOff>
    </xdr:from>
    <xdr:ext cx="95250" cy="171450"/>
    <xdr:sp macro="" textlink="">
      <xdr:nvSpPr>
        <xdr:cNvPr id="2076" name="Text Box 19">
          <a:extLst>
            <a:ext uri="{FF2B5EF4-FFF2-40B4-BE49-F238E27FC236}">
              <a16:creationId xmlns:a16="http://schemas.microsoft.com/office/drawing/2014/main" id="{C91BE8E2-B7C2-4086-9168-E25C09A2295F}"/>
            </a:ext>
          </a:extLst>
        </xdr:cNvPr>
        <xdr:cNvSpPr txBox="1">
          <a:spLocks noChangeArrowheads="1"/>
        </xdr:cNvSpPr>
      </xdr:nvSpPr>
      <xdr:spPr bwMode="auto">
        <a:xfrm>
          <a:off x="4664364"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7" name="Text Box 16">
          <a:extLst>
            <a:ext uri="{FF2B5EF4-FFF2-40B4-BE49-F238E27FC236}">
              <a16:creationId xmlns:a16="http://schemas.microsoft.com/office/drawing/2014/main" id="{7D7E4E74-1B42-400C-AA08-FAF3D193E567}"/>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0</xdr:rowOff>
    </xdr:from>
    <xdr:ext cx="95250" cy="171450"/>
    <xdr:sp macro="" textlink="">
      <xdr:nvSpPr>
        <xdr:cNvPr id="2078" name="Text Box 17">
          <a:extLst>
            <a:ext uri="{FF2B5EF4-FFF2-40B4-BE49-F238E27FC236}">
              <a16:creationId xmlns:a16="http://schemas.microsoft.com/office/drawing/2014/main" id="{C46C33DD-9509-4342-98F1-20B3E0F7990E}"/>
            </a:ext>
          </a:extLst>
        </xdr:cNvPr>
        <xdr:cNvSpPr txBox="1">
          <a:spLocks noChangeArrowheads="1"/>
        </xdr:cNvSpPr>
      </xdr:nvSpPr>
      <xdr:spPr bwMode="auto">
        <a:xfrm>
          <a:off x="12540961"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14</xdr:row>
      <xdr:rowOff>15875</xdr:rowOff>
    </xdr:from>
    <xdr:ext cx="95250" cy="171450"/>
    <xdr:sp macro="" textlink="">
      <xdr:nvSpPr>
        <xdr:cNvPr id="2079" name="Text Box 18">
          <a:extLst>
            <a:ext uri="{FF2B5EF4-FFF2-40B4-BE49-F238E27FC236}">
              <a16:creationId xmlns:a16="http://schemas.microsoft.com/office/drawing/2014/main" id="{EF2DB186-9C5B-4975-96B4-F2F50B1414A4}"/>
            </a:ext>
          </a:extLst>
        </xdr:cNvPr>
        <xdr:cNvSpPr txBox="1">
          <a:spLocks noChangeArrowheads="1"/>
        </xdr:cNvSpPr>
      </xdr:nvSpPr>
      <xdr:spPr bwMode="auto">
        <a:xfrm>
          <a:off x="12485398" y="416069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0" name="Text Box 16">
          <a:extLst>
            <a:ext uri="{FF2B5EF4-FFF2-40B4-BE49-F238E27FC236}">
              <a16:creationId xmlns:a16="http://schemas.microsoft.com/office/drawing/2014/main" id="{6C64C876-6E8D-4D50-8687-AFEEEC827691}"/>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1" name="Text Box 17">
          <a:extLst>
            <a:ext uri="{FF2B5EF4-FFF2-40B4-BE49-F238E27FC236}">
              <a16:creationId xmlns:a16="http://schemas.microsoft.com/office/drawing/2014/main" id="{8AE9877E-EA08-4490-BCBB-9E151FC015B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2" name="Text Box 18">
          <a:extLst>
            <a:ext uri="{FF2B5EF4-FFF2-40B4-BE49-F238E27FC236}">
              <a16:creationId xmlns:a16="http://schemas.microsoft.com/office/drawing/2014/main" id="{3CEAD47E-DDB4-4E15-954B-5D5654FC8429}"/>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3" name="Text Box 19">
          <a:extLst>
            <a:ext uri="{FF2B5EF4-FFF2-40B4-BE49-F238E27FC236}">
              <a16:creationId xmlns:a16="http://schemas.microsoft.com/office/drawing/2014/main" id="{EF20188D-7B08-46F7-8CEE-0EB1F0C04F9E}"/>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14</xdr:row>
      <xdr:rowOff>0</xdr:rowOff>
    </xdr:from>
    <xdr:ext cx="95250" cy="171450"/>
    <xdr:sp macro="" textlink="">
      <xdr:nvSpPr>
        <xdr:cNvPr id="2084" name="Text Box 16">
          <a:extLst>
            <a:ext uri="{FF2B5EF4-FFF2-40B4-BE49-F238E27FC236}">
              <a16:creationId xmlns:a16="http://schemas.microsoft.com/office/drawing/2014/main" id="{6B3AB85E-A6A5-48C0-9BE1-894CF5E4C2A2}"/>
            </a:ext>
          </a:extLst>
        </xdr:cNvPr>
        <xdr:cNvSpPr txBox="1">
          <a:spLocks noChangeArrowheads="1"/>
        </xdr:cNvSpPr>
      </xdr:nvSpPr>
      <xdr:spPr bwMode="auto">
        <a:xfrm>
          <a:off x="15388070" y="4144818"/>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56743"/>
    <xdr:sp macro="" textlink="">
      <xdr:nvSpPr>
        <xdr:cNvPr id="2145" name="Text Box 15">
          <a:extLst>
            <a:ext uri="{FF2B5EF4-FFF2-40B4-BE49-F238E27FC236}">
              <a16:creationId xmlns:a16="http://schemas.microsoft.com/office/drawing/2014/main" id="{D70D1AF7-E4AC-48F5-9476-210A397751D8}"/>
            </a:ext>
          </a:extLst>
        </xdr:cNvPr>
        <xdr:cNvSpPr txBox="1">
          <a:spLocks noChangeArrowheads="1"/>
        </xdr:cNvSpPr>
      </xdr:nvSpPr>
      <xdr:spPr bwMode="auto">
        <a:xfrm>
          <a:off x="4664364" y="4516293"/>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442269"/>
    <xdr:sp macro="" textlink="">
      <xdr:nvSpPr>
        <xdr:cNvPr id="2146" name="Text Box 15">
          <a:extLst>
            <a:ext uri="{FF2B5EF4-FFF2-40B4-BE49-F238E27FC236}">
              <a16:creationId xmlns:a16="http://schemas.microsoft.com/office/drawing/2014/main" id="{9A0B35F6-EED3-4E90-9539-8D9576423666}"/>
            </a:ext>
          </a:extLst>
        </xdr:cNvPr>
        <xdr:cNvSpPr txBox="1">
          <a:spLocks noChangeArrowheads="1"/>
        </xdr:cNvSpPr>
      </xdr:nvSpPr>
      <xdr:spPr bwMode="auto">
        <a:xfrm>
          <a:off x="12540961"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14</xdr:row>
      <xdr:rowOff>504825</xdr:rowOff>
    </xdr:from>
    <xdr:ext cx="95250" cy="442269"/>
    <xdr:sp macro="" textlink="">
      <xdr:nvSpPr>
        <xdr:cNvPr id="2147" name="Text Box 15">
          <a:extLst>
            <a:ext uri="{FF2B5EF4-FFF2-40B4-BE49-F238E27FC236}">
              <a16:creationId xmlns:a16="http://schemas.microsoft.com/office/drawing/2014/main" id="{5234E349-CEAE-472C-8C54-B0BBFAE13C7B}"/>
            </a:ext>
          </a:extLst>
        </xdr:cNvPr>
        <xdr:cNvSpPr txBox="1">
          <a:spLocks noChangeArrowheads="1"/>
        </xdr:cNvSpPr>
      </xdr:nvSpPr>
      <xdr:spPr bwMode="auto">
        <a:xfrm>
          <a:off x="21832455" y="4516293"/>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213632"/>
    <xdr:sp macro="" textlink="">
      <xdr:nvSpPr>
        <xdr:cNvPr id="2148" name="Text Box 15">
          <a:extLst>
            <a:ext uri="{FF2B5EF4-FFF2-40B4-BE49-F238E27FC236}">
              <a16:creationId xmlns:a16="http://schemas.microsoft.com/office/drawing/2014/main" id="{32CD0566-EBEE-476A-8B8A-FE2383F7850A}"/>
            </a:ext>
          </a:extLst>
        </xdr:cNvPr>
        <xdr:cNvSpPr txBox="1">
          <a:spLocks noChangeArrowheads="1"/>
        </xdr:cNvSpPr>
      </xdr:nvSpPr>
      <xdr:spPr bwMode="auto">
        <a:xfrm>
          <a:off x="4664364"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14</xdr:row>
      <xdr:rowOff>504825</xdr:rowOff>
    </xdr:from>
    <xdr:ext cx="95250" cy="444331"/>
    <xdr:sp macro="" textlink="">
      <xdr:nvSpPr>
        <xdr:cNvPr id="2149" name="Text Box 15">
          <a:extLst>
            <a:ext uri="{FF2B5EF4-FFF2-40B4-BE49-F238E27FC236}">
              <a16:creationId xmlns:a16="http://schemas.microsoft.com/office/drawing/2014/main" id="{32A465F2-CD7B-40C4-A63B-358F035ED5A5}"/>
            </a:ext>
          </a:extLst>
        </xdr:cNvPr>
        <xdr:cNvSpPr txBox="1">
          <a:spLocks noChangeArrowheads="1"/>
        </xdr:cNvSpPr>
      </xdr:nvSpPr>
      <xdr:spPr bwMode="auto">
        <a:xfrm>
          <a:off x="4664364" y="4516293"/>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14</xdr:row>
      <xdr:rowOff>504825</xdr:rowOff>
    </xdr:from>
    <xdr:ext cx="95250" cy="213632"/>
    <xdr:sp macro="" textlink="">
      <xdr:nvSpPr>
        <xdr:cNvPr id="2150" name="Text Box 15">
          <a:extLst>
            <a:ext uri="{FF2B5EF4-FFF2-40B4-BE49-F238E27FC236}">
              <a16:creationId xmlns:a16="http://schemas.microsoft.com/office/drawing/2014/main" id="{85512673-BE7A-4079-B230-14E99C8BAC32}"/>
            </a:ext>
          </a:extLst>
        </xdr:cNvPr>
        <xdr:cNvSpPr txBox="1">
          <a:spLocks noChangeArrowheads="1"/>
        </xdr:cNvSpPr>
      </xdr:nvSpPr>
      <xdr:spPr bwMode="auto">
        <a:xfrm>
          <a:off x="12540961" y="4516293"/>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1" name="Text Box 16">
          <a:extLst>
            <a:ext uri="{FF2B5EF4-FFF2-40B4-BE49-F238E27FC236}">
              <a16:creationId xmlns:a16="http://schemas.microsoft.com/office/drawing/2014/main" id="{A7B7D3B5-021C-4063-B183-7DE2859F84D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2" name="Text Box 17">
          <a:extLst>
            <a:ext uri="{FF2B5EF4-FFF2-40B4-BE49-F238E27FC236}">
              <a16:creationId xmlns:a16="http://schemas.microsoft.com/office/drawing/2014/main" id="{120E1928-BE60-4A03-A3C0-F496D49D4CED}"/>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3" name="Text Box 18">
          <a:extLst>
            <a:ext uri="{FF2B5EF4-FFF2-40B4-BE49-F238E27FC236}">
              <a16:creationId xmlns:a16="http://schemas.microsoft.com/office/drawing/2014/main" id="{2D188C69-8E58-4016-A0C7-15F18BD339B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54" name="Text Box 19">
          <a:extLst>
            <a:ext uri="{FF2B5EF4-FFF2-40B4-BE49-F238E27FC236}">
              <a16:creationId xmlns:a16="http://schemas.microsoft.com/office/drawing/2014/main" id="{E73478F2-A34F-4BB1-A1DA-84879500008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5" name="Text Box 16">
          <a:extLst>
            <a:ext uri="{FF2B5EF4-FFF2-40B4-BE49-F238E27FC236}">
              <a16:creationId xmlns:a16="http://schemas.microsoft.com/office/drawing/2014/main" id="{972F73DC-1AFF-47E9-87CE-FB831B480556}"/>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6" name="Text Box 17">
          <a:extLst>
            <a:ext uri="{FF2B5EF4-FFF2-40B4-BE49-F238E27FC236}">
              <a16:creationId xmlns:a16="http://schemas.microsoft.com/office/drawing/2014/main" id="{31B42599-5154-493F-A440-9E9EE28A54C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7" name="Text Box 18">
          <a:extLst>
            <a:ext uri="{FF2B5EF4-FFF2-40B4-BE49-F238E27FC236}">
              <a16:creationId xmlns:a16="http://schemas.microsoft.com/office/drawing/2014/main" id="{66AB6DF7-CFBD-4D14-914A-9444CE6E4BE8}"/>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58" name="Text Box 19">
          <a:extLst>
            <a:ext uri="{FF2B5EF4-FFF2-40B4-BE49-F238E27FC236}">
              <a16:creationId xmlns:a16="http://schemas.microsoft.com/office/drawing/2014/main" id="{44DE7925-C37E-4CC1-B779-38D73D15242F}"/>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59" name="Text Box 16">
          <a:extLst>
            <a:ext uri="{FF2B5EF4-FFF2-40B4-BE49-F238E27FC236}">
              <a16:creationId xmlns:a16="http://schemas.microsoft.com/office/drawing/2014/main" id="{2306B0DA-213E-4E91-BD92-B22581EFD2E5}"/>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0" name="Text Box 17">
          <a:extLst>
            <a:ext uri="{FF2B5EF4-FFF2-40B4-BE49-F238E27FC236}">
              <a16:creationId xmlns:a16="http://schemas.microsoft.com/office/drawing/2014/main" id="{90A99B20-3726-4AC5-8A50-6F86D158F99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1" name="Text Box 18">
          <a:extLst>
            <a:ext uri="{FF2B5EF4-FFF2-40B4-BE49-F238E27FC236}">
              <a16:creationId xmlns:a16="http://schemas.microsoft.com/office/drawing/2014/main" id="{443DB5DA-FE74-4938-BC71-E993C884A856}"/>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0</xdr:rowOff>
    </xdr:from>
    <xdr:ext cx="95250" cy="171450"/>
    <xdr:sp macro="" textlink="">
      <xdr:nvSpPr>
        <xdr:cNvPr id="2162" name="Text Box 19">
          <a:extLst>
            <a:ext uri="{FF2B5EF4-FFF2-40B4-BE49-F238E27FC236}">
              <a16:creationId xmlns:a16="http://schemas.microsoft.com/office/drawing/2014/main" id="{1CB80CBF-4EE9-4A01-BD9A-FB3D7D7882FC}"/>
            </a:ext>
          </a:extLst>
        </xdr:cNvPr>
        <xdr:cNvSpPr txBox="1">
          <a:spLocks noChangeArrowheads="1"/>
        </xdr:cNvSpPr>
      </xdr:nvSpPr>
      <xdr:spPr bwMode="auto">
        <a:xfrm>
          <a:off x="21832455"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63" name="Text Box 15">
          <a:extLst>
            <a:ext uri="{FF2B5EF4-FFF2-40B4-BE49-F238E27FC236}">
              <a16:creationId xmlns:a16="http://schemas.microsoft.com/office/drawing/2014/main" id="{0EF2068E-C38E-4F30-8549-1FFD425E49A6}"/>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4" name="Text Box 16">
          <a:extLst>
            <a:ext uri="{FF2B5EF4-FFF2-40B4-BE49-F238E27FC236}">
              <a16:creationId xmlns:a16="http://schemas.microsoft.com/office/drawing/2014/main" id="{AC07D171-124A-48EE-8081-94EA8CF008C4}"/>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5" name="Text Box 17">
          <a:extLst>
            <a:ext uri="{FF2B5EF4-FFF2-40B4-BE49-F238E27FC236}">
              <a16:creationId xmlns:a16="http://schemas.microsoft.com/office/drawing/2014/main" id="{0F445AD0-DA20-47D9-81FE-DEB957FFABA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6" name="Text Box 18">
          <a:extLst>
            <a:ext uri="{FF2B5EF4-FFF2-40B4-BE49-F238E27FC236}">
              <a16:creationId xmlns:a16="http://schemas.microsoft.com/office/drawing/2014/main" id="{684C9C9E-11C3-4EF5-B8BB-2EDAA05D44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67" name="Text Box 19">
          <a:extLst>
            <a:ext uri="{FF2B5EF4-FFF2-40B4-BE49-F238E27FC236}">
              <a16:creationId xmlns:a16="http://schemas.microsoft.com/office/drawing/2014/main" id="{9DAAE30E-D09F-4C46-8370-210D3F362DB9}"/>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16</xdr:row>
      <xdr:rowOff>504825</xdr:rowOff>
    </xdr:from>
    <xdr:ext cx="95250" cy="442269"/>
    <xdr:sp macro="" textlink="">
      <xdr:nvSpPr>
        <xdr:cNvPr id="2168" name="Text Box 15">
          <a:extLst>
            <a:ext uri="{FF2B5EF4-FFF2-40B4-BE49-F238E27FC236}">
              <a16:creationId xmlns:a16="http://schemas.microsoft.com/office/drawing/2014/main" id="{80781E93-CC21-4A3A-86BE-46E1A4DF763F}"/>
            </a:ext>
          </a:extLst>
        </xdr:cNvPr>
        <xdr:cNvSpPr txBox="1">
          <a:spLocks noChangeArrowheads="1"/>
        </xdr:cNvSpPr>
      </xdr:nvSpPr>
      <xdr:spPr bwMode="auto">
        <a:xfrm>
          <a:off x="12540961" y="5255202"/>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69" name="Text Box 16">
          <a:extLst>
            <a:ext uri="{FF2B5EF4-FFF2-40B4-BE49-F238E27FC236}">
              <a16:creationId xmlns:a16="http://schemas.microsoft.com/office/drawing/2014/main" id="{16586F9D-BC14-408C-BF28-329EC9F14D3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0" name="Text Box 17">
          <a:extLst>
            <a:ext uri="{FF2B5EF4-FFF2-40B4-BE49-F238E27FC236}">
              <a16:creationId xmlns:a16="http://schemas.microsoft.com/office/drawing/2014/main" id="{E65A62AD-D5D8-4B8C-B648-8721090265C2}"/>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71" name="Text Box 18">
          <a:extLst>
            <a:ext uri="{FF2B5EF4-FFF2-40B4-BE49-F238E27FC236}">
              <a16:creationId xmlns:a16="http://schemas.microsoft.com/office/drawing/2014/main" id="{D5D4DD56-B30E-4DA9-8DBE-0DBFCB8FB22C}"/>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2" name="Text Box 16">
          <a:extLst>
            <a:ext uri="{FF2B5EF4-FFF2-40B4-BE49-F238E27FC236}">
              <a16:creationId xmlns:a16="http://schemas.microsoft.com/office/drawing/2014/main" id="{D6B4AFB1-5F1F-4888-914D-64FB189B476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3" name="Text Box 17">
          <a:extLst>
            <a:ext uri="{FF2B5EF4-FFF2-40B4-BE49-F238E27FC236}">
              <a16:creationId xmlns:a16="http://schemas.microsoft.com/office/drawing/2014/main" id="{64EBF647-5B11-4C68-9F25-6DFE3C85DF26}"/>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4" name="Text Box 18">
          <a:extLst>
            <a:ext uri="{FF2B5EF4-FFF2-40B4-BE49-F238E27FC236}">
              <a16:creationId xmlns:a16="http://schemas.microsoft.com/office/drawing/2014/main" id="{B2BF6A23-9A96-43A3-AAA2-B8C3FC74F39C}"/>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5" name="Text Box 19">
          <a:extLst>
            <a:ext uri="{FF2B5EF4-FFF2-40B4-BE49-F238E27FC236}">
              <a16:creationId xmlns:a16="http://schemas.microsoft.com/office/drawing/2014/main" id="{00B65192-BCB0-4320-87CE-16B46AC81E5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6" name="Text Box 16">
          <a:extLst>
            <a:ext uri="{FF2B5EF4-FFF2-40B4-BE49-F238E27FC236}">
              <a16:creationId xmlns:a16="http://schemas.microsoft.com/office/drawing/2014/main" id="{0FE7F721-F440-498B-8884-A897D4AC06AF}"/>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7" name="Text Box 17">
          <a:extLst>
            <a:ext uri="{FF2B5EF4-FFF2-40B4-BE49-F238E27FC236}">
              <a16:creationId xmlns:a16="http://schemas.microsoft.com/office/drawing/2014/main" id="{06C217CE-840F-442B-94AB-874EA2485FDA}"/>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178" name="Text Box 18">
          <a:extLst>
            <a:ext uri="{FF2B5EF4-FFF2-40B4-BE49-F238E27FC236}">
              <a16:creationId xmlns:a16="http://schemas.microsoft.com/office/drawing/2014/main" id="{FA04822D-07B4-4B89-A177-DA285714F9B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179" name="Text Box 15">
          <a:extLst>
            <a:ext uri="{FF2B5EF4-FFF2-40B4-BE49-F238E27FC236}">
              <a16:creationId xmlns:a16="http://schemas.microsoft.com/office/drawing/2014/main" id="{C3525161-4AE9-4EF1-B7CA-85FD34A286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0" name="Text Box 16">
          <a:extLst>
            <a:ext uri="{FF2B5EF4-FFF2-40B4-BE49-F238E27FC236}">
              <a16:creationId xmlns:a16="http://schemas.microsoft.com/office/drawing/2014/main" id="{8829D1AA-E1A0-485C-AC97-C0439438273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1" name="Text Box 17">
          <a:extLst>
            <a:ext uri="{FF2B5EF4-FFF2-40B4-BE49-F238E27FC236}">
              <a16:creationId xmlns:a16="http://schemas.microsoft.com/office/drawing/2014/main" id="{16A87889-E905-4C00-B320-88A76F683AAE}"/>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2" name="Text Box 18">
          <a:extLst>
            <a:ext uri="{FF2B5EF4-FFF2-40B4-BE49-F238E27FC236}">
              <a16:creationId xmlns:a16="http://schemas.microsoft.com/office/drawing/2014/main" id="{F5FB53DF-AA2D-4A91-B9AD-63F33F85E482}"/>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83" name="Text Box 19">
          <a:extLst>
            <a:ext uri="{FF2B5EF4-FFF2-40B4-BE49-F238E27FC236}">
              <a16:creationId xmlns:a16="http://schemas.microsoft.com/office/drawing/2014/main" id="{AFA1DC1E-6932-4FF1-ACCF-6101197103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4" name="Text Box 16">
          <a:extLst>
            <a:ext uri="{FF2B5EF4-FFF2-40B4-BE49-F238E27FC236}">
              <a16:creationId xmlns:a16="http://schemas.microsoft.com/office/drawing/2014/main" id="{CC723B6D-5AC1-4EE4-A9E3-2A8A3B23D52E}"/>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5" name="Text Box 17">
          <a:extLst>
            <a:ext uri="{FF2B5EF4-FFF2-40B4-BE49-F238E27FC236}">
              <a16:creationId xmlns:a16="http://schemas.microsoft.com/office/drawing/2014/main" id="{87A86EB5-F235-4580-BCCF-24DF771D9F3A}"/>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6" name="Text Box 18">
          <a:extLst>
            <a:ext uri="{FF2B5EF4-FFF2-40B4-BE49-F238E27FC236}">
              <a16:creationId xmlns:a16="http://schemas.microsoft.com/office/drawing/2014/main" id="{A404D65E-C04A-4E1C-BB90-3704F023AC5B}"/>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87" name="Text Box 19">
          <a:extLst>
            <a:ext uri="{FF2B5EF4-FFF2-40B4-BE49-F238E27FC236}">
              <a16:creationId xmlns:a16="http://schemas.microsoft.com/office/drawing/2014/main" id="{B0D215E8-21AC-4432-9728-FB690B107E25}"/>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8" name="Text Box 16">
          <a:extLst>
            <a:ext uri="{FF2B5EF4-FFF2-40B4-BE49-F238E27FC236}">
              <a16:creationId xmlns:a16="http://schemas.microsoft.com/office/drawing/2014/main" id="{40635EF8-0BA6-498F-901E-ED37BA5A6147}"/>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89" name="Text Box 17">
          <a:extLst>
            <a:ext uri="{FF2B5EF4-FFF2-40B4-BE49-F238E27FC236}">
              <a16:creationId xmlns:a16="http://schemas.microsoft.com/office/drawing/2014/main" id="{4C3B1E75-7882-4C2B-94F4-6F09C7E1DAE8}"/>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0" name="Text Box 18">
          <a:extLst>
            <a:ext uri="{FF2B5EF4-FFF2-40B4-BE49-F238E27FC236}">
              <a16:creationId xmlns:a16="http://schemas.microsoft.com/office/drawing/2014/main" id="{F2888546-ED34-4C67-858C-7459BCCB2D1D}"/>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15</xdr:row>
      <xdr:rowOff>0</xdr:rowOff>
    </xdr:from>
    <xdr:ext cx="95250" cy="171450"/>
    <xdr:sp macro="" textlink="">
      <xdr:nvSpPr>
        <xdr:cNvPr id="2191" name="Text Box 19">
          <a:extLst>
            <a:ext uri="{FF2B5EF4-FFF2-40B4-BE49-F238E27FC236}">
              <a16:creationId xmlns:a16="http://schemas.microsoft.com/office/drawing/2014/main" id="{4B7E85B1-7644-4727-9F5A-4BBD1F124FFC}"/>
            </a:ext>
          </a:extLst>
        </xdr:cNvPr>
        <xdr:cNvSpPr txBox="1">
          <a:spLocks noChangeArrowheads="1"/>
        </xdr:cNvSpPr>
      </xdr:nvSpPr>
      <xdr:spPr bwMode="auto">
        <a:xfrm>
          <a:off x="21832455" y="4514273"/>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16</xdr:row>
      <xdr:rowOff>504825</xdr:rowOff>
    </xdr:from>
    <xdr:ext cx="95250" cy="444014"/>
    <xdr:sp macro="" textlink="">
      <xdr:nvSpPr>
        <xdr:cNvPr id="2192" name="Text Box 15">
          <a:extLst>
            <a:ext uri="{FF2B5EF4-FFF2-40B4-BE49-F238E27FC236}">
              <a16:creationId xmlns:a16="http://schemas.microsoft.com/office/drawing/2014/main" id="{6CF3DBA0-E6A5-4CD7-BB51-3AA0451AD9C1}"/>
            </a:ext>
          </a:extLst>
        </xdr:cNvPr>
        <xdr:cNvSpPr txBox="1">
          <a:spLocks noChangeArrowheads="1"/>
        </xdr:cNvSpPr>
      </xdr:nvSpPr>
      <xdr:spPr bwMode="auto">
        <a:xfrm>
          <a:off x="4664364" y="5255202"/>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3" name="Text Box 16">
          <a:extLst>
            <a:ext uri="{FF2B5EF4-FFF2-40B4-BE49-F238E27FC236}">
              <a16:creationId xmlns:a16="http://schemas.microsoft.com/office/drawing/2014/main" id="{E3BE5DCF-6537-491F-9B85-A247C7C23F15}"/>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4" name="Text Box 17">
          <a:extLst>
            <a:ext uri="{FF2B5EF4-FFF2-40B4-BE49-F238E27FC236}">
              <a16:creationId xmlns:a16="http://schemas.microsoft.com/office/drawing/2014/main" id="{988845A0-C2E5-4CBC-A65A-22F59A08F9A1}"/>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5" name="Text Box 18">
          <a:extLst>
            <a:ext uri="{FF2B5EF4-FFF2-40B4-BE49-F238E27FC236}">
              <a16:creationId xmlns:a16="http://schemas.microsoft.com/office/drawing/2014/main" id="{3467E07C-1282-4158-8629-F032919AA18F}"/>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0</xdr:rowOff>
    </xdr:from>
    <xdr:ext cx="95250" cy="171450"/>
    <xdr:sp macro="" textlink="">
      <xdr:nvSpPr>
        <xdr:cNvPr id="2196" name="Text Box 19">
          <a:extLst>
            <a:ext uri="{FF2B5EF4-FFF2-40B4-BE49-F238E27FC236}">
              <a16:creationId xmlns:a16="http://schemas.microsoft.com/office/drawing/2014/main" id="{7C5FC10C-9462-4C1D-9592-99C8F9409BDC}"/>
            </a:ext>
          </a:extLst>
        </xdr:cNvPr>
        <xdr:cNvSpPr txBox="1">
          <a:spLocks noChangeArrowheads="1"/>
        </xdr:cNvSpPr>
      </xdr:nvSpPr>
      <xdr:spPr bwMode="auto">
        <a:xfrm>
          <a:off x="4664364"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7" name="Text Box 16">
          <a:extLst>
            <a:ext uri="{FF2B5EF4-FFF2-40B4-BE49-F238E27FC236}">
              <a16:creationId xmlns:a16="http://schemas.microsoft.com/office/drawing/2014/main" id="{CE4E7F94-ED65-41D9-A904-A836AEEA38A0}"/>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0</xdr:rowOff>
    </xdr:from>
    <xdr:ext cx="95250" cy="171450"/>
    <xdr:sp macro="" textlink="">
      <xdr:nvSpPr>
        <xdr:cNvPr id="2198" name="Text Box 17">
          <a:extLst>
            <a:ext uri="{FF2B5EF4-FFF2-40B4-BE49-F238E27FC236}">
              <a16:creationId xmlns:a16="http://schemas.microsoft.com/office/drawing/2014/main" id="{D703DC97-798B-4A16-8B4F-3A4BA191A941}"/>
            </a:ext>
          </a:extLst>
        </xdr:cNvPr>
        <xdr:cNvSpPr txBox="1">
          <a:spLocks noChangeArrowheads="1"/>
        </xdr:cNvSpPr>
      </xdr:nvSpPr>
      <xdr:spPr bwMode="auto">
        <a:xfrm>
          <a:off x="12540961"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18</xdr:row>
      <xdr:rowOff>15875</xdr:rowOff>
    </xdr:from>
    <xdr:ext cx="95250" cy="171450"/>
    <xdr:sp macro="" textlink="">
      <xdr:nvSpPr>
        <xdr:cNvPr id="2199" name="Text Box 18">
          <a:extLst>
            <a:ext uri="{FF2B5EF4-FFF2-40B4-BE49-F238E27FC236}">
              <a16:creationId xmlns:a16="http://schemas.microsoft.com/office/drawing/2014/main" id="{B3D45A14-BEE0-484D-9B8F-746DA6AE930C}"/>
            </a:ext>
          </a:extLst>
        </xdr:cNvPr>
        <xdr:cNvSpPr txBox="1">
          <a:spLocks noChangeArrowheads="1"/>
        </xdr:cNvSpPr>
      </xdr:nvSpPr>
      <xdr:spPr bwMode="auto">
        <a:xfrm>
          <a:off x="12485398" y="563851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0" name="Text Box 16">
          <a:extLst>
            <a:ext uri="{FF2B5EF4-FFF2-40B4-BE49-F238E27FC236}">
              <a16:creationId xmlns:a16="http://schemas.microsoft.com/office/drawing/2014/main" id="{9FA6EC92-3D4B-4B7D-9B7C-F2E12E82999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1" name="Text Box 17">
          <a:extLst>
            <a:ext uri="{FF2B5EF4-FFF2-40B4-BE49-F238E27FC236}">
              <a16:creationId xmlns:a16="http://schemas.microsoft.com/office/drawing/2014/main" id="{863C4CD2-7B57-4293-A170-8915561C5A9D}"/>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2" name="Text Box 18">
          <a:extLst>
            <a:ext uri="{FF2B5EF4-FFF2-40B4-BE49-F238E27FC236}">
              <a16:creationId xmlns:a16="http://schemas.microsoft.com/office/drawing/2014/main" id="{E6B1EED6-8BF9-4639-96E3-71C4EF69678B}"/>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3" name="Text Box 19">
          <a:extLst>
            <a:ext uri="{FF2B5EF4-FFF2-40B4-BE49-F238E27FC236}">
              <a16:creationId xmlns:a16="http://schemas.microsoft.com/office/drawing/2014/main" id="{F0B2EEA3-2473-45BB-AA06-C8F44C1F4CE9}"/>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18</xdr:row>
      <xdr:rowOff>0</xdr:rowOff>
    </xdr:from>
    <xdr:ext cx="95250" cy="171450"/>
    <xdr:sp macro="" textlink="">
      <xdr:nvSpPr>
        <xdr:cNvPr id="2204" name="Text Box 16">
          <a:extLst>
            <a:ext uri="{FF2B5EF4-FFF2-40B4-BE49-F238E27FC236}">
              <a16:creationId xmlns:a16="http://schemas.microsoft.com/office/drawing/2014/main" id="{788749AD-2BCA-4CD8-8EC9-CAB07CF19A48}"/>
            </a:ext>
          </a:extLst>
        </xdr:cNvPr>
        <xdr:cNvSpPr txBox="1">
          <a:spLocks noChangeArrowheads="1"/>
        </xdr:cNvSpPr>
      </xdr:nvSpPr>
      <xdr:spPr bwMode="auto">
        <a:xfrm>
          <a:off x="15388070" y="5622636"/>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8496"/>
    <xdr:sp macro="" textlink="">
      <xdr:nvSpPr>
        <xdr:cNvPr id="2205" name="Text Box 15">
          <a:extLst>
            <a:ext uri="{FF2B5EF4-FFF2-40B4-BE49-F238E27FC236}">
              <a16:creationId xmlns:a16="http://schemas.microsoft.com/office/drawing/2014/main" id="{626F7772-ADF4-413F-8DEC-838749C355E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06" name="Text Box 15">
          <a:extLst>
            <a:ext uri="{FF2B5EF4-FFF2-40B4-BE49-F238E27FC236}">
              <a16:creationId xmlns:a16="http://schemas.microsoft.com/office/drawing/2014/main" id="{81AA816C-ECB1-4B4D-AB5F-75E9921B358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07" name="Text Box 15">
          <a:extLst>
            <a:ext uri="{FF2B5EF4-FFF2-40B4-BE49-F238E27FC236}">
              <a16:creationId xmlns:a16="http://schemas.microsoft.com/office/drawing/2014/main" id="{AA2FCA96-2EFC-4A04-AD90-6B8D0641A141}"/>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08" name="Text Box 15">
          <a:extLst>
            <a:ext uri="{FF2B5EF4-FFF2-40B4-BE49-F238E27FC236}">
              <a16:creationId xmlns:a16="http://schemas.microsoft.com/office/drawing/2014/main" id="{758433CF-153A-40AE-8C0A-37573495040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09" name="Text Box 15">
          <a:extLst>
            <a:ext uri="{FF2B5EF4-FFF2-40B4-BE49-F238E27FC236}">
              <a16:creationId xmlns:a16="http://schemas.microsoft.com/office/drawing/2014/main" id="{31F39395-8757-4203-BF93-524F6F384EA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18</xdr:row>
      <xdr:rowOff>170392</xdr:rowOff>
    </xdr:from>
    <xdr:ext cx="95250" cy="213632"/>
    <xdr:sp macro="" textlink="">
      <xdr:nvSpPr>
        <xdr:cNvPr id="2210" name="Text Box 15">
          <a:extLst>
            <a:ext uri="{FF2B5EF4-FFF2-40B4-BE49-F238E27FC236}">
              <a16:creationId xmlns:a16="http://schemas.microsoft.com/office/drawing/2014/main" id="{1C95CBF1-387C-441E-B125-4EDC485A0456}"/>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1" name="Text Box 16">
          <a:extLst>
            <a:ext uri="{FF2B5EF4-FFF2-40B4-BE49-F238E27FC236}">
              <a16:creationId xmlns:a16="http://schemas.microsoft.com/office/drawing/2014/main" id="{2C87683E-5CF9-4EA5-958A-2E8B908DB1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2" name="Text Box 17">
          <a:extLst>
            <a:ext uri="{FF2B5EF4-FFF2-40B4-BE49-F238E27FC236}">
              <a16:creationId xmlns:a16="http://schemas.microsoft.com/office/drawing/2014/main" id="{CB1CB063-6F62-4CF4-8288-F3A307F2A6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3" name="Text Box 18">
          <a:extLst>
            <a:ext uri="{FF2B5EF4-FFF2-40B4-BE49-F238E27FC236}">
              <a16:creationId xmlns:a16="http://schemas.microsoft.com/office/drawing/2014/main" id="{6D5AE2FA-FD9F-4070-93AA-C9A4AD0CBE0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14" name="Text Box 19">
          <a:extLst>
            <a:ext uri="{FF2B5EF4-FFF2-40B4-BE49-F238E27FC236}">
              <a16:creationId xmlns:a16="http://schemas.microsoft.com/office/drawing/2014/main" id="{DBFD0A2A-28A1-4C62-A7A4-894C433209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5" name="Text Box 16">
          <a:extLst>
            <a:ext uri="{FF2B5EF4-FFF2-40B4-BE49-F238E27FC236}">
              <a16:creationId xmlns:a16="http://schemas.microsoft.com/office/drawing/2014/main" id="{CDF32A0E-3587-4ED5-9D45-BBE78893D49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6" name="Text Box 17">
          <a:extLst>
            <a:ext uri="{FF2B5EF4-FFF2-40B4-BE49-F238E27FC236}">
              <a16:creationId xmlns:a16="http://schemas.microsoft.com/office/drawing/2014/main" id="{4F7AC127-A0CF-4B9B-A356-3F6B365639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7" name="Text Box 18">
          <a:extLst>
            <a:ext uri="{FF2B5EF4-FFF2-40B4-BE49-F238E27FC236}">
              <a16:creationId xmlns:a16="http://schemas.microsoft.com/office/drawing/2014/main" id="{4502F5F7-9DCE-492D-87DE-943E1409E1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18" name="Text Box 19">
          <a:extLst>
            <a:ext uri="{FF2B5EF4-FFF2-40B4-BE49-F238E27FC236}">
              <a16:creationId xmlns:a16="http://schemas.microsoft.com/office/drawing/2014/main" id="{A64B89C1-84E7-442A-B959-177F4D25B03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19" name="Text Box 16">
          <a:extLst>
            <a:ext uri="{FF2B5EF4-FFF2-40B4-BE49-F238E27FC236}">
              <a16:creationId xmlns:a16="http://schemas.microsoft.com/office/drawing/2014/main" id="{2FD4BDC5-003E-42DC-8164-F782985B3B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0" name="Text Box 17">
          <a:extLst>
            <a:ext uri="{FF2B5EF4-FFF2-40B4-BE49-F238E27FC236}">
              <a16:creationId xmlns:a16="http://schemas.microsoft.com/office/drawing/2014/main" id="{8A6E0886-B1ED-429B-AFE8-DE3089A41AA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1" name="Text Box 18">
          <a:extLst>
            <a:ext uri="{FF2B5EF4-FFF2-40B4-BE49-F238E27FC236}">
              <a16:creationId xmlns:a16="http://schemas.microsoft.com/office/drawing/2014/main" id="{9053A578-2BA7-4FAD-B7E6-F8DBBE31181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22" name="Text Box 19">
          <a:extLst>
            <a:ext uri="{FF2B5EF4-FFF2-40B4-BE49-F238E27FC236}">
              <a16:creationId xmlns:a16="http://schemas.microsoft.com/office/drawing/2014/main" id="{5457CA8E-8890-44DF-A839-FFA68A231AF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23" name="Text Box 15">
          <a:extLst>
            <a:ext uri="{FF2B5EF4-FFF2-40B4-BE49-F238E27FC236}">
              <a16:creationId xmlns:a16="http://schemas.microsoft.com/office/drawing/2014/main" id="{9132A111-5128-4B9A-8604-F3AE3798B6B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4" name="Text Box 16">
          <a:extLst>
            <a:ext uri="{FF2B5EF4-FFF2-40B4-BE49-F238E27FC236}">
              <a16:creationId xmlns:a16="http://schemas.microsoft.com/office/drawing/2014/main" id="{A5D841B0-8DAC-4205-89F3-21E74C62DA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5" name="Text Box 17">
          <a:extLst>
            <a:ext uri="{FF2B5EF4-FFF2-40B4-BE49-F238E27FC236}">
              <a16:creationId xmlns:a16="http://schemas.microsoft.com/office/drawing/2014/main" id="{746713B7-2702-4B47-A96F-B81C5BED44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6" name="Text Box 18">
          <a:extLst>
            <a:ext uri="{FF2B5EF4-FFF2-40B4-BE49-F238E27FC236}">
              <a16:creationId xmlns:a16="http://schemas.microsoft.com/office/drawing/2014/main" id="{0A3F1656-B1F4-4DD0-9332-3999677935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27" name="Text Box 19">
          <a:extLst>
            <a:ext uri="{FF2B5EF4-FFF2-40B4-BE49-F238E27FC236}">
              <a16:creationId xmlns:a16="http://schemas.microsoft.com/office/drawing/2014/main" id="{335D2359-5D02-4463-8092-E6BCBB7B19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8" name="Text Box 16">
          <a:extLst>
            <a:ext uri="{FF2B5EF4-FFF2-40B4-BE49-F238E27FC236}">
              <a16:creationId xmlns:a16="http://schemas.microsoft.com/office/drawing/2014/main" id="{98366CC2-FED8-4322-8CDA-A026A29D99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29" name="Text Box 17">
          <a:extLst>
            <a:ext uri="{FF2B5EF4-FFF2-40B4-BE49-F238E27FC236}">
              <a16:creationId xmlns:a16="http://schemas.microsoft.com/office/drawing/2014/main" id="{7C630735-6E3A-4444-8791-CEE77FE6F8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30" name="Text Box 18">
          <a:extLst>
            <a:ext uri="{FF2B5EF4-FFF2-40B4-BE49-F238E27FC236}">
              <a16:creationId xmlns:a16="http://schemas.microsoft.com/office/drawing/2014/main" id="{04FD3FF4-1B5E-4F2C-BDF0-127EEA9DCD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1" name="Text Box 16">
          <a:extLst>
            <a:ext uri="{FF2B5EF4-FFF2-40B4-BE49-F238E27FC236}">
              <a16:creationId xmlns:a16="http://schemas.microsoft.com/office/drawing/2014/main" id="{5ACB7A7F-7A84-4987-8CC8-2933EE632D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2" name="Text Box 17">
          <a:extLst>
            <a:ext uri="{FF2B5EF4-FFF2-40B4-BE49-F238E27FC236}">
              <a16:creationId xmlns:a16="http://schemas.microsoft.com/office/drawing/2014/main" id="{6FD84C16-03B8-4343-B8F2-95BC3257221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3" name="Text Box 18">
          <a:extLst>
            <a:ext uri="{FF2B5EF4-FFF2-40B4-BE49-F238E27FC236}">
              <a16:creationId xmlns:a16="http://schemas.microsoft.com/office/drawing/2014/main" id="{C4C680AC-811C-44DF-8579-858D421B01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4" name="Text Box 19">
          <a:extLst>
            <a:ext uri="{FF2B5EF4-FFF2-40B4-BE49-F238E27FC236}">
              <a16:creationId xmlns:a16="http://schemas.microsoft.com/office/drawing/2014/main" id="{75A58FFD-A3D7-4BC4-AD2D-2DF324385F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5" name="Text Box 16">
          <a:extLst>
            <a:ext uri="{FF2B5EF4-FFF2-40B4-BE49-F238E27FC236}">
              <a16:creationId xmlns:a16="http://schemas.microsoft.com/office/drawing/2014/main" id="{EB4F4B67-E1C8-4D83-996C-AA1E29AB1DE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6" name="Text Box 17">
          <a:extLst>
            <a:ext uri="{FF2B5EF4-FFF2-40B4-BE49-F238E27FC236}">
              <a16:creationId xmlns:a16="http://schemas.microsoft.com/office/drawing/2014/main" id="{C6327493-FCAF-40C2-BEDC-AEB0A4B9ED3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7" name="Text Box 18">
          <a:extLst>
            <a:ext uri="{FF2B5EF4-FFF2-40B4-BE49-F238E27FC236}">
              <a16:creationId xmlns:a16="http://schemas.microsoft.com/office/drawing/2014/main" id="{D0834EB9-B762-49B6-9914-2026789356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38" name="Text Box 19">
          <a:extLst>
            <a:ext uri="{FF2B5EF4-FFF2-40B4-BE49-F238E27FC236}">
              <a16:creationId xmlns:a16="http://schemas.microsoft.com/office/drawing/2014/main" id="{F5360FB2-12F0-42B4-AA24-4BDB4979B0D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56743"/>
    <xdr:sp macro="" textlink="">
      <xdr:nvSpPr>
        <xdr:cNvPr id="2239" name="Text Box 15">
          <a:extLst>
            <a:ext uri="{FF2B5EF4-FFF2-40B4-BE49-F238E27FC236}">
              <a16:creationId xmlns:a16="http://schemas.microsoft.com/office/drawing/2014/main" id="{DDC2F95A-2CC2-4DA9-B4C7-49019652B96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442269"/>
    <xdr:sp macro="" textlink="">
      <xdr:nvSpPr>
        <xdr:cNvPr id="2240" name="Text Box 15">
          <a:extLst>
            <a:ext uri="{FF2B5EF4-FFF2-40B4-BE49-F238E27FC236}">
              <a16:creationId xmlns:a16="http://schemas.microsoft.com/office/drawing/2014/main" id="{E5F99E7A-6D7E-4652-9D0E-2222932F50B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18</xdr:row>
      <xdr:rowOff>504825</xdr:rowOff>
    </xdr:from>
    <xdr:ext cx="95250" cy="442269"/>
    <xdr:sp macro="" textlink="">
      <xdr:nvSpPr>
        <xdr:cNvPr id="2241" name="Text Box 15">
          <a:extLst>
            <a:ext uri="{FF2B5EF4-FFF2-40B4-BE49-F238E27FC236}">
              <a16:creationId xmlns:a16="http://schemas.microsoft.com/office/drawing/2014/main" id="{120E2247-0FBF-4A16-B9B9-BA9DD70993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213632"/>
    <xdr:sp macro="" textlink="">
      <xdr:nvSpPr>
        <xdr:cNvPr id="2242" name="Text Box 15">
          <a:extLst>
            <a:ext uri="{FF2B5EF4-FFF2-40B4-BE49-F238E27FC236}">
              <a16:creationId xmlns:a16="http://schemas.microsoft.com/office/drawing/2014/main" id="{3016E040-8672-439F-84D7-69A471D3DC0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18</xdr:row>
      <xdr:rowOff>504825</xdr:rowOff>
    </xdr:from>
    <xdr:ext cx="95250" cy="444331"/>
    <xdr:sp macro="" textlink="">
      <xdr:nvSpPr>
        <xdr:cNvPr id="2243" name="Text Box 15">
          <a:extLst>
            <a:ext uri="{FF2B5EF4-FFF2-40B4-BE49-F238E27FC236}">
              <a16:creationId xmlns:a16="http://schemas.microsoft.com/office/drawing/2014/main" id="{D63810D2-D1F1-4C8A-80AD-D08C8CC2403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18</xdr:row>
      <xdr:rowOff>504825</xdr:rowOff>
    </xdr:from>
    <xdr:ext cx="95250" cy="213632"/>
    <xdr:sp macro="" textlink="">
      <xdr:nvSpPr>
        <xdr:cNvPr id="2244" name="Text Box 15">
          <a:extLst>
            <a:ext uri="{FF2B5EF4-FFF2-40B4-BE49-F238E27FC236}">
              <a16:creationId xmlns:a16="http://schemas.microsoft.com/office/drawing/2014/main" id="{61450F0F-A1DD-4F6A-B75E-6598BA2145C0}"/>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5" name="Text Box 16">
          <a:extLst>
            <a:ext uri="{FF2B5EF4-FFF2-40B4-BE49-F238E27FC236}">
              <a16:creationId xmlns:a16="http://schemas.microsoft.com/office/drawing/2014/main" id="{4572AA72-DFE5-43E1-90FB-CCEA9010A3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6" name="Text Box 17">
          <a:extLst>
            <a:ext uri="{FF2B5EF4-FFF2-40B4-BE49-F238E27FC236}">
              <a16:creationId xmlns:a16="http://schemas.microsoft.com/office/drawing/2014/main" id="{491A9390-01CE-469F-B936-F2FB63295B9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7" name="Text Box 18">
          <a:extLst>
            <a:ext uri="{FF2B5EF4-FFF2-40B4-BE49-F238E27FC236}">
              <a16:creationId xmlns:a16="http://schemas.microsoft.com/office/drawing/2014/main" id="{31B4D8F0-44E6-49EF-9106-801B29EF8C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48" name="Text Box 19">
          <a:extLst>
            <a:ext uri="{FF2B5EF4-FFF2-40B4-BE49-F238E27FC236}">
              <a16:creationId xmlns:a16="http://schemas.microsoft.com/office/drawing/2014/main" id="{331CD580-3AA6-4F6C-B100-28879D7A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49" name="Text Box 16">
          <a:extLst>
            <a:ext uri="{FF2B5EF4-FFF2-40B4-BE49-F238E27FC236}">
              <a16:creationId xmlns:a16="http://schemas.microsoft.com/office/drawing/2014/main" id="{36DC9DCC-4368-4F19-8BEC-50F69B2229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0" name="Text Box 17">
          <a:extLst>
            <a:ext uri="{FF2B5EF4-FFF2-40B4-BE49-F238E27FC236}">
              <a16:creationId xmlns:a16="http://schemas.microsoft.com/office/drawing/2014/main" id="{E9C17687-ED65-4B5D-835A-DD9E10ACCB9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1" name="Text Box 18">
          <a:extLst>
            <a:ext uri="{FF2B5EF4-FFF2-40B4-BE49-F238E27FC236}">
              <a16:creationId xmlns:a16="http://schemas.microsoft.com/office/drawing/2014/main" id="{5A85ADC3-8234-4030-8AA4-6EAE53066D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52" name="Text Box 19">
          <a:extLst>
            <a:ext uri="{FF2B5EF4-FFF2-40B4-BE49-F238E27FC236}">
              <a16:creationId xmlns:a16="http://schemas.microsoft.com/office/drawing/2014/main" id="{6283B06E-D3A1-40F7-AAEC-A7442C0873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3" name="Text Box 16">
          <a:extLst>
            <a:ext uri="{FF2B5EF4-FFF2-40B4-BE49-F238E27FC236}">
              <a16:creationId xmlns:a16="http://schemas.microsoft.com/office/drawing/2014/main" id="{A1E7B8F6-7D00-4680-ACF3-6ABFBBA683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4" name="Text Box 17">
          <a:extLst>
            <a:ext uri="{FF2B5EF4-FFF2-40B4-BE49-F238E27FC236}">
              <a16:creationId xmlns:a16="http://schemas.microsoft.com/office/drawing/2014/main" id="{282E923E-AFC8-4932-B19D-874D8F87954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5" name="Text Box 18">
          <a:extLst>
            <a:ext uri="{FF2B5EF4-FFF2-40B4-BE49-F238E27FC236}">
              <a16:creationId xmlns:a16="http://schemas.microsoft.com/office/drawing/2014/main" id="{536ECBC6-15E7-4E54-B9A2-870E6D2364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0</xdr:rowOff>
    </xdr:from>
    <xdr:ext cx="95250" cy="171450"/>
    <xdr:sp macro="" textlink="">
      <xdr:nvSpPr>
        <xdr:cNvPr id="2256" name="Text Box 19">
          <a:extLst>
            <a:ext uri="{FF2B5EF4-FFF2-40B4-BE49-F238E27FC236}">
              <a16:creationId xmlns:a16="http://schemas.microsoft.com/office/drawing/2014/main" id="{67C7D9E6-6093-47C2-969B-7FE101425A7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57" name="Text Box 15">
          <a:extLst>
            <a:ext uri="{FF2B5EF4-FFF2-40B4-BE49-F238E27FC236}">
              <a16:creationId xmlns:a16="http://schemas.microsoft.com/office/drawing/2014/main" id="{3DD6D2EC-1191-41D3-8045-3BA6818BC6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8" name="Text Box 16">
          <a:extLst>
            <a:ext uri="{FF2B5EF4-FFF2-40B4-BE49-F238E27FC236}">
              <a16:creationId xmlns:a16="http://schemas.microsoft.com/office/drawing/2014/main" id="{3DBCD0B0-084A-470D-8894-A666431B92E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59" name="Text Box 17">
          <a:extLst>
            <a:ext uri="{FF2B5EF4-FFF2-40B4-BE49-F238E27FC236}">
              <a16:creationId xmlns:a16="http://schemas.microsoft.com/office/drawing/2014/main" id="{8F8DE06A-9F24-4729-AE24-40E14D3D6E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0" name="Text Box 18">
          <a:extLst>
            <a:ext uri="{FF2B5EF4-FFF2-40B4-BE49-F238E27FC236}">
              <a16:creationId xmlns:a16="http://schemas.microsoft.com/office/drawing/2014/main" id="{C78B134B-003D-46A1-B92E-5ED2039A9C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61" name="Text Box 19">
          <a:extLst>
            <a:ext uri="{FF2B5EF4-FFF2-40B4-BE49-F238E27FC236}">
              <a16:creationId xmlns:a16="http://schemas.microsoft.com/office/drawing/2014/main" id="{47019BF7-76AA-41C1-ABA6-A0F21FC17F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20</xdr:row>
      <xdr:rowOff>504825</xdr:rowOff>
    </xdr:from>
    <xdr:ext cx="95250" cy="442269"/>
    <xdr:sp macro="" textlink="">
      <xdr:nvSpPr>
        <xdr:cNvPr id="2262" name="Text Box 15">
          <a:extLst>
            <a:ext uri="{FF2B5EF4-FFF2-40B4-BE49-F238E27FC236}">
              <a16:creationId xmlns:a16="http://schemas.microsoft.com/office/drawing/2014/main" id="{699399C4-3A47-4DF9-9F20-767DD1D1D3F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3" name="Text Box 16">
          <a:extLst>
            <a:ext uri="{FF2B5EF4-FFF2-40B4-BE49-F238E27FC236}">
              <a16:creationId xmlns:a16="http://schemas.microsoft.com/office/drawing/2014/main" id="{6FE118C1-44CA-40C5-BFF1-AF439B5F61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4" name="Text Box 17">
          <a:extLst>
            <a:ext uri="{FF2B5EF4-FFF2-40B4-BE49-F238E27FC236}">
              <a16:creationId xmlns:a16="http://schemas.microsoft.com/office/drawing/2014/main" id="{4CCE0B93-DB65-4305-B95E-0E57C0E1612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65" name="Text Box 18">
          <a:extLst>
            <a:ext uri="{FF2B5EF4-FFF2-40B4-BE49-F238E27FC236}">
              <a16:creationId xmlns:a16="http://schemas.microsoft.com/office/drawing/2014/main" id="{BACE4D98-E96C-4365-8150-F4BC860D47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6" name="Text Box 16">
          <a:extLst>
            <a:ext uri="{FF2B5EF4-FFF2-40B4-BE49-F238E27FC236}">
              <a16:creationId xmlns:a16="http://schemas.microsoft.com/office/drawing/2014/main" id="{454C7B37-67AD-4904-AD58-C9C692D217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7" name="Text Box 17">
          <a:extLst>
            <a:ext uri="{FF2B5EF4-FFF2-40B4-BE49-F238E27FC236}">
              <a16:creationId xmlns:a16="http://schemas.microsoft.com/office/drawing/2014/main" id="{23A775DA-76BD-45A6-A621-207742C60F3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8" name="Text Box 18">
          <a:extLst>
            <a:ext uri="{FF2B5EF4-FFF2-40B4-BE49-F238E27FC236}">
              <a16:creationId xmlns:a16="http://schemas.microsoft.com/office/drawing/2014/main" id="{7D98B879-1D03-4227-B1CC-180E87BE1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69" name="Text Box 19">
          <a:extLst>
            <a:ext uri="{FF2B5EF4-FFF2-40B4-BE49-F238E27FC236}">
              <a16:creationId xmlns:a16="http://schemas.microsoft.com/office/drawing/2014/main" id="{3976F7DF-5631-4F0E-94BF-45B3F6EE9D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0" name="Text Box 16">
          <a:extLst>
            <a:ext uri="{FF2B5EF4-FFF2-40B4-BE49-F238E27FC236}">
              <a16:creationId xmlns:a16="http://schemas.microsoft.com/office/drawing/2014/main" id="{071D72D6-7A82-4B1D-979C-2F5255348D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1" name="Text Box 17">
          <a:extLst>
            <a:ext uri="{FF2B5EF4-FFF2-40B4-BE49-F238E27FC236}">
              <a16:creationId xmlns:a16="http://schemas.microsoft.com/office/drawing/2014/main" id="{9468F393-594A-410E-88C2-484E53A1F7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72" name="Text Box 18">
          <a:extLst>
            <a:ext uri="{FF2B5EF4-FFF2-40B4-BE49-F238E27FC236}">
              <a16:creationId xmlns:a16="http://schemas.microsoft.com/office/drawing/2014/main" id="{E05A2021-F189-46BB-98A1-1807EDCD9C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273" name="Text Box 15">
          <a:extLst>
            <a:ext uri="{FF2B5EF4-FFF2-40B4-BE49-F238E27FC236}">
              <a16:creationId xmlns:a16="http://schemas.microsoft.com/office/drawing/2014/main" id="{90EA91DA-0AD4-459B-884B-D09479E9A0B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4" name="Text Box 16">
          <a:extLst>
            <a:ext uri="{FF2B5EF4-FFF2-40B4-BE49-F238E27FC236}">
              <a16:creationId xmlns:a16="http://schemas.microsoft.com/office/drawing/2014/main" id="{EA3E4432-F61F-4C79-8D0B-61C0004E612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5" name="Text Box 17">
          <a:extLst>
            <a:ext uri="{FF2B5EF4-FFF2-40B4-BE49-F238E27FC236}">
              <a16:creationId xmlns:a16="http://schemas.microsoft.com/office/drawing/2014/main" id="{88A65879-5829-4FE1-99E3-DA3C560E1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6" name="Text Box 18">
          <a:extLst>
            <a:ext uri="{FF2B5EF4-FFF2-40B4-BE49-F238E27FC236}">
              <a16:creationId xmlns:a16="http://schemas.microsoft.com/office/drawing/2014/main" id="{783B44D3-887F-484C-B19F-EE40A629B3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77" name="Text Box 19">
          <a:extLst>
            <a:ext uri="{FF2B5EF4-FFF2-40B4-BE49-F238E27FC236}">
              <a16:creationId xmlns:a16="http://schemas.microsoft.com/office/drawing/2014/main" id="{5363AA85-9F60-4B44-B29F-6418E2E8E0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8" name="Text Box 16">
          <a:extLst>
            <a:ext uri="{FF2B5EF4-FFF2-40B4-BE49-F238E27FC236}">
              <a16:creationId xmlns:a16="http://schemas.microsoft.com/office/drawing/2014/main" id="{03FDFB59-AC85-4D81-B2DD-D13CBEE20F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79" name="Text Box 17">
          <a:extLst>
            <a:ext uri="{FF2B5EF4-FFF2-40B4-BE49-F238E27FC236}">
              <a16:creationId xmlns:a16="http://schemas.microsoft.com/office/drawing/2014/main" id="{B99CFF91-0598-4ACF-B6C5-35D720B558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0" name="Text Box 18">
          <a:extLst>
            <a:ext uri="{FF2B5EF4-FFF2-40B4-BE49-F238E27FC236}">
              <a16:creationId xmlns:a16="http://schemas.microsoft.com/office/drawing/2014/main" id="{297AAC14-22B7-4C28-BABE-E886658EEEF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81" name="Text Box 19">
          <a:extLst>
            <a:ext uri="{FF2B5EF4-FFF2-40B4-BE49-F238E27FC236}">
              <a16:creationId xmlns:a16="http://schemas.microsoft.com/office/drawing/2014/main" id="{88F2B116-C6F9-40B3-A289-5E4AF445206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2" name="Text Box 16">
          <a:extLst>
            <a:ext uri="{FF2B5EF4-FFF2-40B4-BE49-F238E27FC236}">
              <a16:creationId xmlns:a16="http://schemas.microsoft.com/office/drawing/2014/main" id="{0EE19E51-3A48-40FE-B38E-FFAE53A9FC7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3" name="Text Box 17">
          <a:extLst>
            <a:ext uri="{FF2B5EF4-FFF2-40B4-BE49-F238E27FC236}">
              <a16:creationId xmlns:a16="http://schemas.microsoft.com/office/drawing/2014/main" id="{95CE2D4F-074A-4DD5-A6C9-00E19C26904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4" name="Text Box 18">
          <a:extLst>
            <a:ext uri="{FF2B5EF4-FFF2-40B4-BE49-F238E27FC236}">
              <a16:creationId xmlns:a16="http://schemas.microsoft.com/office/drawing/2014/main" id="{9CF64F4A-5E89-403A-A4D1-B9BE24C4E3B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19</xdr:row>
      <xdr:rowOff>0</xdr:rowOff>
    </xdr:from>
    <xdr:ext cx="95250" cy="171450"/>
    <xdr:sp macro="" textlink="">
      <xdr:nvSpPr>
        <xdr:cNvPr id="2285" name="Text Box 19">
          <a:extLst>
            <a:ext uri="{FF2B5EF4-FFF2-40B4-BE49-F238E27FC236}">
              <a16:creationId xmlns:a16="http://schemas.microsoft.com/office/drawing/2014/main" id="{931C8E1A-314F-40A6-A6A9-40A726973C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20</xdr:row>
      <xdr:rowOff>504825</xdr:rowOff>
    </xdr:from>
    <xdr:ext cx="95250" cy="444014"/>
    <xdr:sp macro="" textlink="">
      <xdr:nvSpPr>
        <xdr:cNvPr id="2286" name="Text Box 15">
          <a:extLst>
            <a:ext uri="{FF2B5EF4-FFF2-40B4-BE49-F238E27FC236}">
              <a16:creationId xmlns:a16="http://schemas.microsoft.com/office/drawing/2014/main" id="{3BCBB959-FB58-4FE3-A1B3-80C0EF96939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7" name="Text Box 16">
          <a:extLst>
            <a:ext uri="{FF2B5EF4-FFF2-40B4-BE49-F238E27FC236}">
              <a16:creationId xmlns:a16="http://schemas.microsoft.com/office/drawing/2014/main" id="{3DE97875-D445-41D5-A0DE-89097A9A0D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8" name="Text Box 17">
          <a:extLst>
            <a:ext uri="{FF2B5EF4-FFF2-40B4-BE49-F238E27FC236}">
              <a16:creationId xmlns:a16="http://schemas.microsoft.com/office/drawing/2014/main" id="{CFBFE2E4-51EE-4891-BCED-144822628C6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89" name="Text Box 18">
          <a:extLst>
            <a:ext uri="{FF2B5EF4-FFF2-40B4-BE49-F238E27FC236}">
              <a16:creationId xmlns:a16="http://schemas.microsoft.com/office/drawing/2014/main" id="{1BBFBB0F-7B5F-43EE-8DE1-B60CED13B4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0</xdr:rowOff>
    </xdr:from>
    <xdr:ext cx="95250" cy="171450"/>
    <xdr:sp macro="" textlink="">
      <xdr:nvSpPr>
        <xdr:cNvPr id="2290" name="Text Box 19">
          <a:extLst>
            <a:ext uri="{FF2B5EF4-FFF2-40B4-BE49-F238E27FC236}">
              <a16:creationId xmlns:a16="http://schemas.microsoft.com/office/drawing/2014/main" id="{072D2C4D-4079-4F8E-B479-56E78859D4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1" name="Text Box 16">
          <a:extLst>
            <a:ext uri="{FF2B5EF4-FFF2-40B4-BE49-F238E27FC236}">
              <a16:creationId xmlns:a16="http://schemas.microsoft.com/office/drawing/2014/main" id="{D6499400-99DD-43FD-A80E-8536C41D9D5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0</xdr:rowOff>
    </xdr:from>
    <xdr:ext cx="95250" cy="171450"/>
    <xdr:sp macro="" textlink="">
      <xdr:nvSpPr>
        <xdr:cNvPr id="2292" name="Text Box 17">
          <a:extLst>
            <a:ext uri="{FF2B5EF4-FFF2-40B4-BE49-F238E27FC236}">
              <a16:creationId xmlns:a16="http://schemas.microsoft.com/office/drawing/2014/main" id="{D0B488A9-D7EC-4D6A-A0D0-22B0CF3E6C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22</xdr:row>
      <xdr:rowOff>15875</xdr:rowOff>
    </xdr:from>
    <xdr:ext cx="95250" cy="171450"/>
    <xdr:sp macro="" textlink="">
      <xdr:nvSpPr>
        <xdr:cNvPr id="2293" name="Text Box 18">
          <a:extLst>
            <a:ext uri="{FF2B5EF4-FFF2-40B4-BE49-F238E27FC236}">
              <a16:creationId xmlns:a16="http://schemas.microsoft.com/office/drawing/2014/main" id="{60C3D82B-65C1-4083-A811-B692BBE81FE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4" name="Text Box 16">
          <a:extLst>
            <a:ext uri="{FF2B5EF4-FFF2-40B4-BE49-F238E27FC236}">
              <a16:creationId xmlns:a16="http://schemas.microsoft.com/office/drawing/2014/main" id="{4C636648-FB82-4404-872A-3F3BA6BABA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5" name="Text Box 17">
          <a:extLst>
            <a:ext uri="{FF2B5EF4-FFF2-40B4-BE49-F238E27FC236}">
              <a16:creationId xmlns:a16="http://schemas.microsoft.com/office/drawing/2014/main" id="{2E812543-FD40-4101-9999-B1C59AF738A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6" name="Text Box 18">
          <a:extLst>
            <a:ext uri="{FF2B5EF4-FFF2-40B4-BE49-F238E27FC236}">
              <a16:creationId xmlns:a16="http://schemas.microsoft.com/office/drawing/2014/main" id="{61060075-A1C2-41EF-9D93-49D71857D12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7" name="Text Box 19">
          <a:extLst>
            <a:ext uri="{FF2B5EF4-FFF2-40B4-BE49-F238E27FC236}">
              <a16:creationId xmlns:a16="http://schemas.microsoft.com/office/drawing/2014/main" id="{777F68B0-1929-45F1-B751-B287313A7C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22</xdr:row>
      <xdr:rowOff>0</xdr:rowOff>
    </xdr:from>
    <xdr:ext cx="95250" cy="171450"/>
    <xdr:sp macro="" textlink="">
      <xdr:nvSpPr>
        <xdr:cNvPr id="2298" name="Text Box 16">
          <a:extLst>
            <a:ext uri="{FF2B5EF4-FFF2-40B4-BE49-F238E27FC236}">
              <a16:creationId xmlns:a16="http://schemas.microsoft.com/office/drawing/2014/main" id="{28E7E173-B054-4E93-B5A3-7773EB9460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8496"/>
    <xdr:sp macro="" textlink="">
      <xdr:nvSpPr>
        <xdr:cNvPr id="2299" name="Text Box 15">
          <a:extLst>
            <a:ext uri="{FF2B5EF4-FFF2-40B4-BE49-F238E27FC236}">
              <a16:creationId xmlns:a16="http://schemas.microsoft.com/office/drawing/2014/main" id="{7D8F9A0D-C12B-4A43-B7FA-4C6191F12430}"/>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00" name="Text Box 15">
          <a:extLst>
            <a:ext uri="{FF2B5EF4-FFF2-40B4-BE49-F238E27FC236}">
              <a16:creationId xmlns:a16="http://schemas.microsoft.com/office/drawing/2014/main" id="{5E0E317D-482A-43BF-AAA0-21EB8472487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01" name="Text Box 15">
          <a:extLst>
            <a:ext uri="{FF2B5EF4-FFF2-40B4-BE49-F238E27FC236}">
              <a16:creationId xmlns:a16="http://schemas.microsoft.com/office/drawing/2014/main" id="{671B7998-0B55-49C4-9D04-5BB99CBEB5A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02" name="Text Box 15">
          <a:extLst>
            <a:ext uri="{FF2B5EF4-FFF2-40B4-BE49-F238E27FC236}">
              <a16:creationId xmlns:a16="http://schemas.microsoft.com/office/drawing/2014/main" id="{3E621E33-74BB-4871-9408-049367F64EC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03" name="Text Box 15">
          <a:extLst>
            <a:ext uri="{FF2B5EF4-FFF2-40B4-BE49-F238E27FC236}">
              <a16:creationId xmlns:a16="http://schemas.microsoft.com/office/drawing/2014/main" id="{6CA41F52-8F4B-4F84-A6A7-591F4691A3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22</xdr:row>
      <xdr:rowOff>170392</xdr:rowOff>
    </xdr:from>
    <xdr:ext cx="95250" cy="213632"/>
    <xdr:sp macro="" textlink="">
      <xdr:nvSpPr>
        <xdr:cNvPr id="2304" name="Text Box 15">
          <a:extLst>
            <a:ext uri="{FF2B5EF4-FFF2-40B4-BE49-F238E27FC236}">
              <a16:creationId xmlns:a16="http://schemas.microsoft.com/office/drawing/2014/main" id="{4A402B69-6F30-4CF5-9F8C-284F98B602D1}"/>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5" name="Text Box 16">
          <a:extLst>
            <a:ext uri="{FF2B5EF4-FFF2-40B4-BE49-F238E27FC236}">
              <a16:creationId xmlns:a16="http://schemas.microsoft.com/office/drawing/2014/main" id="{48CC6E83-6061-4D44-B0DF-D4A707A59F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6" name="Text Box 17">
          <a:extLst>
            <a:ext uri="{FF2B5EF4-FFF2-40B4-BE49-F238E27FC236}">
              <a16:creationId xmlns:a16="http://schemas.microsoft.com/office/drawing/2014/main" id="{89E9FF29-C8D8-4D8F-8D46-F76B946BE0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7" name="Text Box 18">
          <a:extLst>
            <a:ext uri="{FF2B5EF4-FFF2-40B4-BE49-F238E27FC236}">
              <a16:creationId xmlns:a16="http://schemas.microsoft.com/office/drawing/2014/main" id="{17031C29-C4B8-496C-9D30-C06CABE6B2E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08" name="Text Box 19">
          <a:extLst>
            <a:ext uri="{FF2B5EF4-FFF2-40B4-BE49-F238E27FC236}">
              <a16:creationId xmlns:a16="http://schemas.microsoft.com/office/drawing/2014/main" id="{097604EC-5583-45A6-9801-C506EC304A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09" name="Text Box 16">
          <a:extLst>
            <a:ext uri="{FF2B5EF4-FFF2-40B4-BE49-F238E27FC236}">
              <a16:creationId xmlns:a16="http://schemas.microsoft.com/office/drawing/2014/main" id="{30F28BC2-4A21-4C01-9A48-6627DE931F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0" name="Text Box 17">
          <a:extLst>
            <a:ext uri="{FF2B5EF4-FFF2-40B4-BE49-F238E27FC236}">
              <a16:creationId xmlns:a16="http://schemas.microsoft.com/office/drawing/2014/main" id="{22722B6B-A1E8-4125-A79B-DAE2F51CD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1" name="Text Box 18">
          <a:extLst>
            <a:ext uri="{FF2B5EF4-FFF2-40B4-BE49-F238E27FC236}">
              <a16:creationId xmlns:a16="http://schemas.microsoft.com/office/drawing/2014/main" id="{7D11AD13-BE7E-498F-9379-C38187ABAE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12" name="Text Box 19">
          <a:extLst>
            <a:ext uri="{FF2B5EF4-FFF2-40B4-BE49-F238E27FC236}">
              <a16:creationId xmlns:a16="http://schemas.microsoft.com/office/drawing/2014/main" id="{1413BCEB-2D89-4F87-A721-8A1A5B9BB5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3" name="Text Box 16">
          <a:extLst>
            <a:ext uri="{FF2B5EF4-FFF2-40B4-BE49-F238E27FC236}">
              <a16:creationId xmlns:a16="http://schemas.microsoft.com/office/drawing/2014/main" id="{87C494E0-9F32-4DEF-A1BE-981AFC9DEDD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4" name="Text Box 17">
          <a:extLst>
            <a:ext uri="{FF2B5EF4-FFF2-40B4-BE49-F238E27FC236}">
              <a16:creationId xmlns:a16="http://schemas.microsoft.com/office/drawing/2014/main" id="{AFC1CD20-445B-4E3D-B73C-42B429F0DC3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5" name="Text Box 18">
          <a:extLst>
            <a:ext uri="{FF2B5EF4-FFF2-40B4-BE49-F238E27FC236}">
              <a16:creationId xmlns:a16="http://schemas.microsoft.com/office/drawing/2014/main" id="{BDFADA93-DCC8-4490-9F63-0D026562998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16" name="Text Box 19">
          <a:extLst>
            <a:ext uri="{FF2B5EF4-FFF2-40B4-BE49-F238E27FC236}">
              <a16:creationId xmlns:a16="http://schemas.microsoft.com/office/drawing/2014/main" id="{B07E8D84-B0B3-4B02-838E-7D5740FD50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17" name="Text Box 15">
          <a:extLst>
            <a:ext uri="{FF2B5EF4-FFF2-40B4-BE49-F238E27FC236}">
              <a16:creationId xmlns:a16="http://schemas.microsoft.com/office/drawing/2014/main" id="{E548579D-8D43-4E82-B992-33FB0D6CCC3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8" name="Text Box 16">
          <a:extLst>
            <a:ext uri="{FF2B5EF4-FFF2-40B4-BE49-F238E27FC236}">
              <a16:creationId xmlns:a16="http://schemas.microsoft.com/office/drawing/2014/main" id="{3E11D692-EE3D-4899-852D-992250E2E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19" name="Text Box 17">
          <a:extLst>
            <a:ext uri="{FF2B5EF4-FFF2-40B4-BE49-F238E27FC236}">
              <a16:creationId xmlns:a16="http://schemas.microsoft.com/office/drawing/2014/main" id="{0358B93C-9573-493D-891D-AD1732056C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0" name="Text Box 18">
          <a:extLst>
            <a:ext uri="{FF2B5EF4-FFF2-40B4-BE49-F238E27FC236}">
              <a16:creationId xmlns:a16="http://schemas.microsoft.com/office/drawing/2014/main" id="{50AAAF7C-7302-4DA0-A275-4A2F92B4B3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21" name="Text Box 19">
          <a:extLst>
            <a:ext uri="{FF2B5EF4-FFF2-40B4-BE49-F238E27FC236}">
              <a16:creationId xmlns:a16="http://schemas.microsoft.com/office/drawing/2014/main" id="{1EE238EF-1EC3-46C2-8716-BC7039A11EB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2" name="Text Box 16">
          <a:extLst>
            <a:ext uri="{FF2B5EF4-FFF2-40B4-BE49-F238E27FC236}">
              <a16:creationId xmlns:a16="http://schemas.microsoft.com/office/drawing/2014/main" id="{53FF4484-7771-43E3-AAA2-CD653B3FD9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3" name="Text Box 17">
          <a:extLst>
            <a:ext uri="{FF2B5EF4-FFF2-40B4-BE49-F238E27FC236}">
              <a16:creationId xmlns:a16="http://schemas.microsoft.com/office/drawing/2014/main" id="{699DE8DF-B5AA-45FD-B3B2-52292B655F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24" name="Text Box 18">
          <a:extLst>
            <a:ext uri="{FF2B5EF4-FFF2-40B4-BE49-F238E27FC236}">
              <a16:creationId xmlns:a16="http://schemas.microsoft.com/office/drawing/2014/main" id="{BC59AA8A-A3B8-42F3-8C75-331ABB9CF89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5" name="Text Box 16">
          <a:extLst>
            <a:ext uri="{FF2B5EF4-FFF2-40B4-BE49-F238E27FC236}">
              <a16:creationId xmlns:a16="http://schemas.microsoft.com/office/drawing/2014/main" id="{63A3190E-14E3-4185-8607-9D76CF7073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6" name="Text Box 17">
          <a:extLst>
            <a:ext uri="{FF2B5EF4-FFF2-40B4-BE49-F238E27FC236}">
              <a16:creationId xmlns:a16="http://schemas.microsoft.com/office/drawing/2014/main" id="{D4C7A520-C04B-4B42-8225-07E020F523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7" name="Text Box 18">
          <a:extLst>
            <a:ext uri="{FF2B5EF4-FFF2-40B4-BE49-F238E27FC236}">
              <a16:creationId xmlns:a16="http://schemas.microsoft.com/office/drawing/2014/main" id="{D2D227D5-7F0A-4282-A9D3-C8DF24A8EB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8" name="Text Box 19">
          <a:extLst>
            <a:ext uri="{FF2B5EF4-FFF2-40B4-BE49-F238E27FC236}">
              <a16:creationId xmlns:a16="http://schemas.microsoft.com/office/drawing/2014/main" id="{EC0BBD39-7FA7-46CB-A2EA-C3D8219B45E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29" name="Text Box 16">
          <a:extLst>
            <a:ext uri="{FF2B5EF4-FFF2-40B4-BE49-F238E27FC236}">
              <a16:creationId xmlns:a16="http://schemas.microsoft.com/office/drawing/2014/main" id="{5A93A0D5-560C-483E-8167-E1FDB52809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0" name="Text Box 17">
          <a:extLst>
            <a:ext uri="{FF2B5EF4-FFF2-40B4-BE49-F238E27FC236}">
              <a16:creationId xmlns:a16="http://schemas.microsoft.com/office/drawing/2014/main" id="{B729DAB0-386B-46C9-85DC-AEF03BAD561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1" name="Text Box 18">
          <a:extLst>
            <a:ext uri="{FF2B5EF4-FFF2-40B4-BE49-F238E27FC236}">
              <a16:creationId xmlns:a16="http://schemas.microsoft.com/office/drawing/2014/main" id="{3EBF989B-E6AA-4C42-8E1C-8C503F275F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32" name="Text Box 19">
          <a:extLst>
            <a:ext uri="{FF2B5EF4-FFF2-40B4-BE49-F238E27FC236}">
              <a16:creationId xmlns:a16="http://schemas.microsoft.com/office/drawing/2014/main" id="{26FD1E71-DCAC-4ECC-AC9D-DFD38A9BB6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56743"/>
    <xdr:sp macro="" textlink="">
      <xdr:nvSpPr>
        <xdr:cNvPr id="2333" name="Text Box 15">
          <a:extLst>
            <a:ext uri="{FF2B5EF4-FFF2-40B4-BE49-F238E27FC236}">
              <a16:creationId xmlns:a16="http://schemas.microsoft.com/office/drawing/2014/main" id="{E60E2002-F252-4DFA-BF18-70DAA4693AA1}"/>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442269"/>
    <xdr:sp macro="" textlink="">
      <xdr:nvSpPr>
        <xdr:cNvPr id="2334" name="Text Box 15">
          <a:extLst>
            <a:ext uri="{FF2B5EF4-FFF2-40B4-BE49-F238E27FC236}">
              <a16:creationId xmlns:a16="http://schemas.microsoft.com/office/drawing/2014/main" id="{C7302463-6272-4082-9F1E-31EEAE62FDA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22</xdr:row>
      <xdr:rowOff>504825</xdr:rowOff>
    </xdr:from>
    <xdr:ext cx="95250" cy="442269"/>
    <xdr:sp macro="" textlink="">
      <xdr:nvSpPr>
        <xdr:cNvPr id="2335" name="Text Box 15">
          <a:extLst>
            <a:ext uri="{FF2B5EF4-FFF2-40B4-BE49-F238E27FC236}">
              <a16:creationId xmlns:a16="http://schemas.microsoft.com/office/drawing/2014/main" id="{31773CB2-2784-4D8F-938D-3E3A1CC42E6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213632"/>
    <xdr:sp macro="" textlink="">
      <xdr:nvSpPr>
        <xdr:cNvPr id="2336" name="Text Box 15">
          <a:extLst>
            <a:ext uri="{FF2B5EF4-FFF2-40B4-BE49-F238E27FC236}">
              <a16:creationId xmlns:a16="http://schemas.microsoft.com/office/drawing/2014/main" id="{44F248C1-F4EC-49C8-9B80-655C7A2B62B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22</xdr:row>
      <xdr:rowOff>504825</xdr:rowOff>
    </xdr:from>
    <xdr:ext cx="95250" cy="444331"/>
    <xdr:sp macro="" textlink="">
      <xdr:nvSpPr>
        <xdr:cNvPr id="2337" name="Text Box 15">
          <a:extLst>
            <a:ext uri="{FF2B5EF4-FFF2-40B4-BE49-F238E27FC236}">
              <a16:creationId xmlns:a16="http://schemas.microsoft.com/office/drawing/2014/main" id="{A69F8B1D-C968-4C1D-92B5-C740362EE9A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22</xdr:row>
      <xdr:rowOff>504825</xdr:rowOff>
    </xdr:from>
    <xdr:ext cx="95250" cy="213632"/>
    <xdr:sp macro="" textlink="">
      <xdr:nvSpPr>
        <xdr:cNvPr id="2338" name="Text Box 15">
          <a:extLst>
            <a:ext uri="{FF2B5EF4-FFF2-40B4-BE49-F238E27FC236}">
              <a16:creationId xmlns:a16="http://schemas.microsoft.com/office/drawing/2014/main" id="{01C5A903-7C9B-4A93-81B5-F337530B82D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39" name="Text Box 16">
          <a:extLst>
            <a:ext uri="{FF2B5EF4-FFF2-40B4-BE49-F238E27FC236}">
              <a16:creationId xmlns:a16="http://schemas.microsoft.com/office/drawing/2014/main" id="{7E7E1CDB-5805-4752-9058-E50B8574B8A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0" name="Text Box 17">
          <a:extLst>
            <a:ext uri="{FF2B5EF4-FFF2-40B4-BE49-F238E27FC236}">
              <a16:creationId xmlns:a16="http://schemas.microsoft.com/office/drawing/2014/main" id="{9A8CA10C-58FA-4F31-A3B7-990784555E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1" name="Text Box 18">
          <a:extLst>
            <a:ext uri="{FF2B5EF4-FFF2-40B4-BE49-F238E27FC236}">
              <a16:creationId xmlns:a16="http://schemas.microsoft.com/office/drawing/2014/main" id="{C3AAA1EB-1194-4803-A3A4-B2AC104E7D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42" name="Text Box 19">
          <a:extLst>
            <a:ext uri="{FF2B5EF4-FFF2-40B4-BE49-F238E27FC236}">
              <a16:creationId xmlns:a16="http://schemas.microsoft.com/office/drawing/2014/main" id="{D5286DDB-6B14-402F-A734-7526D41D77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3" name="Text Box 16">
          <a:extLst>
            <a:ext uri="{FF2B5EF4-FFF2-40B4-BE49-F238E27FC236}">
              <a16:creationId xmlns:a16="http://schemas.microsoft.com/office/drawing/2014/main" id="{DEE49915-5E5B-478E-A3AA-8DD2BE42498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4" name="Text Box 17">
          <a:extLst>
            <a:ext uri="{FF2B5EF4-FFF2-40B4-BE49-F238E27FC236}">
              <a16:creationId xmlns:a16="http://schemas.microsoft.com/office/drawing/2014/main" id="{399FF103-215D-4F7F-8819-7FB61843324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5" name="Text Box 18">
          <a:extLst>
            <a:ext uri="{FF2B5EF4-FFF2-40B4-BE49-F238E27FC236}">
              <a16:creationId xmlns:a16="http://schemas.microsoft.com/office/drawing/2014/main" id="{055161E2-E87E-4E86-BA61-ACEE56DCF7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46" name="Text Box 19">
          <a:extLst>
            <a:ext uri="{FF2B5EF4-FFF2-40B4-BE49-F238E27FC236}">
              <a16:creationId xmlns:a16="http://schemas.microsoft.com/office/drawing/2014/main" id="{1CF636C9-9758-443E-BCD9-0ED0A41951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7" name="Text Box 16">
          <a:extLst>
            <a:ext uri="{FF2B5EF4-FFF2-40B4-BE49-F238E27FC236}">
              <a16:creationId xmlns:a16="http://schemas.microsoft.com/office/drawing/2014/main" id="{3F7F5888-0D04-4351-91CA-7DA617CB4E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8" name="Text Box 17">
          <a:extLst>
            <a:ext uri="{FF2B5EF4-FFF2-40B4-BE49-F238E27FC236}">
              <a16:creationId xmlns:a16="http://schemas.microsoft.com/office/drawing/2014/main" id="{29901CBD-826A-4D63-8D5B-FCAEED250C7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49" name="Text Box 18">
          <a:extLst>
            <a:ext uri="{FF2B5EF4-FFF2-40B4-BE49-F238E27FC236}">
              <a16:creationId xmlns:a16="http://schemas.microsoft.com/office/drawing/2014/main" id="{A7B45203-D308-44A4-984A-EF965420BE6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0</xdr:rowOff>
    </xdr:from>
    <xdr:ext cx="95250" cy="171450"/>
    <xdr:sp macro="" textlink="">
      <xdr:nvSpPr>
        <xdr:cNvPr id="2350" name="Text Box 19">
          <a:extLst>
            <a:ext uri="{FF2B5EF4-FFF2-40B4-BE49-F238E27FC236}">
              <a16:creationId xmlns:a16="http://schemas.microsoft.com/office/drawing/2014/main" id="{27DD336D-3F9F-4897-A03E-2F8279CDAFD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51" name="Text Box 15">
          <a:extLst>
            <a:ext uri="{FF2B5EF4-FFF2-40B4-BE49-F238E27FC236}">
              <a16:creationId xmlns:a16="http://schemas.microsoft.com/office/drawing/2014/main" id="{0115DD81-CB7D-4D25-92D1-8BFF7FBF7AE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2" name="Text Box 16">
          <a:extLst>
            <a:ext uri="{FF2B5EF4-FFF2-40B4-BE49-F238E27FC236}">
              <a16:creationId xmlns:a16="http://schemas.microsoft.com/office/drawing/2014/main" id="{CFB688D4-D70B-46EC-BC46-E2E1AF1403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3" name="Text Box 17">
          <a:extLst>
            <a:ext uri="{FF2B5EF4-FFF2-40B4-BE49-F238E27FC236}">
              <a16:creationId xmlns:a16="http://schemas.microsoft.com/office/drawing/2014/main" id="{175354CF-AE5F-4F78-A81A-91BF0BDBF2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4" name="Text Box 18">
          <a:extLst>
            <a:ext uri="{FF2B5EF4-FFF2-40B4-BE49-F238E27FC236}">
              <a16:creationId xmlns:a16="http://schemas.microsoft.com/office/drawing/2014/main" id="{EEA97C70-AC39-4FD8-BC1C-4A3FE7F11A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55" name="Text Box 19">
          <a:extLst>
            <a:ext uri="{FF2B5EF4-FFF2-40B4-BE49-F238E27FC236}">
              <a16:creationId xmlns:a16="http://schemas.microsoft.com/office/drawing/2014/main" id="{FD3469A3-D855-4C2F-8929-538B6285A7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24</xdr:row>
      <xdr:rowOff>504825</xdr:rowOff>
    </xdr:from>
    <xdr:ext cx="95250" cy="442269"/>
    <xdr:sp macro="" textlink="">
      <xdr:nvSpPr>
        <xdr:cNvPr id="2356" name="Text Box 15">
          <a:extLst>
            <a:ext uri="{FF2B5EF4-FFF2-40B4-BE49-F238E27FC236}">
              <a16:creationId xmlns:a16="http://schemas.microsoft.com/office/drawing/2014/main" id="{D773350C-2A2A-4357-9C48-BC37AC5FE0F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7" name="Text Box 16">
          <a:extLst>
            <a:ext uri="{FF2B5EF4-FFF2-40B4-BE49-F238E27FC236}">
              <a16:creationId xmlns:a16="http://schemas.microsoft.com/office/drawing/2014/main" id="{30F42E8D-DFB3-465C-9772-5485FA6F8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8" name="Text Box 17">
          <a:extLst>
            <a:ext uri="{FF2B5EF4-FFF2-40B4-BE49-F238E27FC236}">
              <a16:creationId xmlns:a16="http://schemas.microsoft.com/office/drawing/2014/main" id="{C5887CE5-52AE-4CA8-8A09-95992D6C4A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59" name="Text Box 18">
          <a:extLst>
            <a:ext uri="{FF2B5EF4-FFF2-40B4-BE49-F238E27FC236}">
              <a16:creationId xmlns:a16="http://schemas.microsoft.com/office/drawing/2014/main" id="{618C297D-3436-46C9-AA37-D100A54E7F5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0" name="Text Box 16">
          <a:extLst>
            <a:ext uri="{FF2B5EF4-FFF2-40B4-BE49-F238E27FC236}">
              <a16:creationId xmlns:a16="http://schemas.microsoft.com/office/drawing/2014/main" id="{CC388596-BA75-47A9-B47A-9FC761BF72A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1" name="Text Box 17">
          <a:extLst>
            <a:ext uri="{FF2B5EF4-FFF2-40B4-BE49-F238E27FC236}">
              <a16:creationId xmlns:a16="http://schemas.microsoft.com/office/drawing/2014/main" id="{80328C89-F919-42EE-ACCC-F7457E88704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2" name="Text Box 18">
          <a:extLst>
            <a:ext uri="{FF2B5EF4-FFF2-40B4-BE49-F238E27FC236}">
              <a16:creationId xmlns:a16="http://schemas.microsoft.com/office/drawing/2014/main" id="{9B1F2124-F180-44FA-AA3F-41B13DC7D91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3" name="Text Box 19">
          <a:extLst>
            <a:ext uri="{FF2B5EF4-FFF2-40B4-BE49-F238E27FC236}">
              <a16:creationId xmlns:a16="http://schemas.microsoft.com/office/drawing/2014/main" id="{C898B742-7FD7-47AF-96BD-7E98FC5D26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4" name="Text Box 16">
          <a:extLst>
            <a:ext uri="{FF2B5EF4-FFF2-40B4-BE49-F238E27FC236}">
              <a16:creationId xmlns:a16="http://schemas.microsoft.com/office/drawing/2014/main" id="{0C9EF1F3-4BB9-4A79-9ECC-E44ED8C3E43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5" name="Text Box 17">
          <a:extLst>
            <a:ext uri="{FF2B5EF4-FFF2-40B4-BE49-F238E27FC236}">
              <a16:creationId xmlns:a16="http://schemas.microsoft.com/office/drawing/2014/main" id="{26EC42D1-D1F7-42B9-B4D5-6D843BF8F2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66" name="Text Box 18">
          <a:extLst>
            <a:ext uri="{FF2B5EF4-FFF2-40B4-BE49-F238E27FC236}">
              <a16:creationId xmlns:a16="http://schemas.microsoft.com/office/drawing/2014/main" id="{53D2419F-CAB2-4E30-8318-BAE5F95173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67" name="Text Box 15">
          <a:extLst>
            <a:ext uri="{FF2B5EF4-FFF2-40B4-BE49-F238E27FC236}">
              <a16:creationId xmlns:a16="http://schemas.microsoft.com/office/drawing/2014/main" id="{0FE5F72F-942C-47D7-A096-94A4363DB27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8" name="Text Box 16">
          <a:extLst>
            <a:ext uri="{FF2B5EF4-FFF2-40B4-BE49-F238E27FC236}">
              <a16:creationId xmlns:a16="http://schemas.microsoft.com/office/drawing/2014/main" id="{5AAD82C1-73D9-4CC2-AD4E-842BA2DA92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69" name="Text Box 17">
          <a:extLst>
            <a:ext uri="{FF2B5EF4-FFF2-40B4-BE49-F238E27FC236}">
              <a16:creationId xmlns:a16="http://schemas.microsoft.com/office/drawing/2014/main" id="{86C29675-26FB-45EB-B63D-8647D0D30F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0" name="Text Box 18">
          <a:extLst>
            <a:ext uri="{FF2B5EF4-FFF2-40B4-BE49-F238E27FC236}">
              <a16:creationId xmlns:a16="http://schemas.microsoft.com/office/drawing/2014/main" id="{1C4FF183-3C31-4BE0-905D-FF17AE5F2F3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71" name="Text Box 19">
          <a:extLst>
            <a:ext uri="{FF2B5EF4-FFF2-40B4-BE49-F238E27FC236}">
              <a16:creationId xmlns:a16="http://schemas.microsoft.com/office/drawing/2014/main" id="{717FBAA9-09A6-4471-B1AC-5544DA3B95F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2" name="Text Box 16">
          <a:extLst>
            <a:ext uri="{FF2B5EF4-FFF2-40B4-BE49-F238E27FC236}">
              <a16:creationId xmlns:a16="http://schemas.microsoft.com/office/drawing/2014/main" id="{553DE6A5-E93B-4CC5-8742-B6178D76FC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3" name="Text Box 17">
          <a:extLst>
            <a:ext uri="{FF2B5EF4-FFF2-40B4-BE49-F238E27FC236}">
              <a16:creationId xmlns:a16="http://schemas.microsoft.com/office/drawing/2014/main" id="{6702548E-5998-4AAC-858A-103598A40B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4" name="Text Box 18">
          <a:extLst>
            <a:ext uri="{FF2B5EF4-FFF2-40B4-BE49-F238E27FC236}">
              <a16:creationId xmlns:a16="http://schemas.microsoft.com/office/drawing/2014/main" id="{17F6BE8A-8A40-40A9-B47F-78CED2BF13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75" name="Text Box 19">
          <a:extLst>
            <a:ext uri="{FF2B5EF4-FFF2-40B4-BE49-F238E27FC236}">
              <a16:creationId xmlns:a16="http://schemas.microsoft.com/office/drawing/2014/main" id="{B1D47953-98CF-45CF-926E-E2117DF618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6" name="Text Box 16">
          <a:extLst>
            <a:ext uri="{FF2B5EF4-FFF2-40B4-BE49-F238E27FC236}">
              <a16:creationId xmlns:a16="http://schemas.microsoft.com/office/drawing/2014/main" id="{F1760B68-B09A-477B-85A9-5242F9FC6F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7" name="Text Box 17">
          <a:extLst>
            <a:ext uri="{FF2B5EF4-FFF2-40B4-BE49-F238E27FC236}">
              <a16:creationId xmlns:a16="http://schemas.microsoft.com/office/drawing/2014/main" id="{48C65881-C045-4E6D-8986-01180ECAA1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8" name="Text Box 18">
          <a:extLst>
            <a:ext uri="{FF2B5EF4-FFF2-40B4-BE49-F238E27FC236}">
              <a16:creationId xmlns:a16="http://schemas.microsoft.com/office/drawing/2014/main" id="{4449A35D-4DFF-4A1F-9494-4A24DA714AA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23</xdr:row>
      <xdr:rowOff>0</xdr:rowOff>
    </xdr:from>
    <xdr:ext cx="95250" cy="171450"/>
    <xdr:sp macro="" textlink="">
      <xdr:nvSpPr>
        <xdr:cNvPr id="2379" name="Text Box 19">
          <a:extLst>
            <a:ext uri="{FF2B5EF4-FFF2-40B4-BE49-F238E27FC236}">
              <a16:creationId xmlns:a16="http://schemas.microsoft.com/office/drawing/2014/main" id="{ED4301E1-BB26-4DE2-95EE-C9F353DB977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24</xdr:row>
      <xdr:rowOff>504825</xdr:rowOff>
    </xdr:from>
    <xdr:ext cx="95250" cy="444014"/>
    <xdr:sp macro="" textlink="">
      <xdr:nvSpPr>
        <xdr:cNvPr id="2380" name="Text Box 15">
          <a:extLst>
            <a:ext uri="{FF2B5EF4-FFF2-40B4-BE49-F238E27FC236}">
              <a16:creationId xmlns:a16="http://schemas.microsoft.com/office/drawing/2014/main" id="{41C23B6E-5713-459D-A300-ECC6C74F29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1" name="Text Box 16">
          <a:extLst>
            <a:ext uri="{FF2B5EF4-FFF2-40B4-BE49-F238E27FC236}">
              <a16:creationId xmlns:a16="http://schemas.microsoft.com/office/drawing/2014/main" id="{1BA4E24E-7073-4DE0-B382-31A314AF1C6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2" name="Text Box 17">
          <a:extLst>
            <a:ext uri="{FF2B5EF4-FFF2-40B4-BE49-F238E27FC236}">
              <a16:creationId xmlns:a16="http://schemas.microsoft.com/office/drawing/2014/main" id="{01258DC1-8922-4771-8B67-3178CF83318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3" name="Text Box 18">
          <a:extLst>
            <a:ext uri="{FF2B5EF4-FFF2-40B4-BE49-F238E27FC236}">
              <a16:creationId xmlns:a16="http://schemas.microsoft.com/office/drawing/2014/main" id="{561B8912-17F6-4C23-AAA7-F0BD6C106F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0</xdr:rowOff>
    </xdr:from>
    <xdr:ext cx="95250" cy="171450"/>
    <xdr:sp macro="" textlink="">
      <xdr:nvSpPr>
        <xdr:cNvPr id="2384" name="Text Box 19">
          <a:extLst>
            <a:ext uri="{FF2B5EF4-FFF2-40B4-BE49-F238E27FC236}">
              <a16:creationId xmlns:a16="http://schemas.microsoft.com/office/drawing/2014/main" id="{DB291158-0C90-47B7-A3A7-A0E26CC9E81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5" name="Text Box 16">
          <a:extLst>
            <a:ext uri="{FF2B5EF4-FFF2-40B4-BE49-F238E27FC236}">
              <a16:creationId xmlns:a16="http://schemas.microsoft.com/office/drawing/2014/main" id="{DB1DEE4E-CCA5-4D45-9A95-86476DB3DC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0</xdr:rowOff>
    </xdr:from>
    <xdr:ext cx="95250" cy="171450"/>
    <xdr:sp macro="" textlink="">
      <xdr:nvSpPr>
        <xdr:cNvPr id="2386" name="Text Box 17">
          <a:extLst>
            <a:ext uri="{FF2B5EF4-FFF2-40B4-BE49-F238E27FC236}">
              <a16:creationId xmlns:a16="http://schemas.microsoft.com/office/drawing/2014/main" id="{52DE060D-68B7-4245-B7B3-AEEF96F77D7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26</xdr:row>
      <xdr:rowOff>15875</xdr:rowOff>
    </xdr:from>
    <xdr:ext cx="95250" cy="171450"/>
    <xdr:sp macro="" textlink="">
      <xdr:nvSpPr>
        <xdr:cNvPr id="2387" name="Text Box 18">
          <a:extLst>
            <a:ext uri="{FF2B5EF4-FFF2-40B4-BE49-F238E27FC236}">
              <a16:creationId xmlns:a16="http://schemas.microsoft.com/office/drawing/2014/main" id="{9B5209EB-F18A-45F8-BE99-ACF76045876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8" name="Text Box 16">
          <a:extLst>
            <a:ext uri="{FF2B5EF4-FFF2-40B4-BE49-F238E27FC236}">
              <a16:creationId xmlns:a16="http://schemas.microsoft.com/office/drawing/2014/main" id="{F917C15F-F7C9-4B8D-8A5B-8E3EB663AB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89" name="Text Box 17">
          <a:extLst>
            <a:ext uri="{FF2B5EF4-FFF2-40B4-BE49-F238E27FC236}">
              <a16:creationId xmlns:a16="http://schemas.microsoft.com/office/drawing/2014/main" id="{6F4107DA-211A-42A5-BD9B-DAA20C775FB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0" name="Text Box 18">
          <a:extLst>
            <a:ext uri="{FF2B5EF4-FFF2-40B4-BE49-F238E27FC236}">
              <a16:creationId xmlns:a16="http://schemas.microsoft.com/office/drawing/2014/main" id="{EB385E68-1DFC-4180-9769-6A73DC9143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1" name="Text Box 19">
          <a:extLst>
            <a:ext uri="{FF2B5EF4-FFF2-40B4-BE49-F238E27FC236}">
              <a16:creationId xmlns:a16="http://schemas.microsoft.com/office/drawing/2014/main" id="{08023D75-0436-4E74-B55A-39FEBD87869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26</xdr:row>
      <xdr:rowOff>0</xdr:rowOff>
    </xdr:from>
    <xdr:ext cx="95250" cy="171450"/>
    <xdr:sp macro="" textlink="">
      <xdr:nvSpPr>
        <xdr:cNvPr id="2392" name="Text Box 16">
          <a:extLst>
            <a:ext uri="{FF2B5EF4-FFF2-40B4-BE49-F238E27FC236}">
              <a16:creationId xmlns:a16="http://schemas.microsoft.com/office/drawing/2014/main" id="{9C43E67E-399C-4E8F-A648-7707F816BE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3" name="Text Box 15">
          <a:extLst>
            <a:ext uri="{FF2B5EF4-FFF2-40B4-BE49-F238E27FC236}">
              <a16:creationId xmlns:a16="http://schemas.microsoft.com/office/drawing/2014/main" id="{2D359EF0-1B51-4133-8C22-F0E7575F4C38}"/>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8496"/>
    <xdr:sp macro="" textlink="">
      <xdr:nvSpPr>
        <xdr:cNvPr id="2394" name="Text Box 15">
          <a:extLst>
            <a:ext uri="{FF2B5EF4-FFF2-40B4-BE49-F238E27FC236}">
              <a16:creationId xmlns:a16="http://schemas.microsoft.com/office/drawing/2014/main" id="{4EE380D2-570E-47F2-AFEA-36A80AB066D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395" name="Text Box 15">
          <a:extLst>
            <a:ext uri="{FF2B5EF4-FFF2-40B4-BE49-F238E27FC236}">
              <a16:creationId xmlns:a16="http://schemas.microsoft.com/office/drawing/2014/main" id="{CEA17625-500A-4D20-91EB-A551A12636E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396" name="Text Box 15">
          <a:extLst>
            <a:ext uri="{FF2B5EF4-FFF2-40B4-BE49-F238E27FC236}">
              <a16:creationId xmlns:a16="http://schemas.microsoft.com/office/drawing/2014/main" id="{DAB42BA6-3AC0-4E5E-ABCA-56DE9BD8286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397" name="Text Box 15">
          <a:extLst>
            <a:ext uri="{FF2B5EF4-FFF2-40B4-BE49-F238E27FC236}">
              <a16:creationId xmlns:a16="http://schemas.microsoft.com/office/drawing/2014/main" id="{3FFD8709-6F5D-4C3D-BD11-10A3E9CD4C6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398" name="Text Box 15">
          <a:extLst>
            <a:ext uri="{FF2B5EF4-FFF2-40B4-BE49-F238E27FC236}">
              <a16:creationId xmlns:a16="http://schemas.microsoft.com/office/drawing/2014/main" id="{B964FACF-2F0B-4291-B0A6-2C81014A51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26</xdr:row>
      <xdr:rowOff>170392</xdr:rowOff>
    </xdr:from>
    <xdr:ext cx="95250" cy="213632"/>
    <xdr:sp macro="" textlink="">
      <xdr:nvSpPr>
        <xdr:cNvPr id="2399" name="Text Box 15">
          <a:extLst>
            <a:ext uri="{FF2B5EF4-FFF2-40B4-BE49-F238E27FC236}">
              <a16:creationId xmlns:a16="http://schemas.microsoft.com/office/drawing/2014/main" id="{9EADE018-BA5B-4AFE-9DA4-1560007DCDB7}"/>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0" name="Text Box 16">
          <a:extLst>
            <a:ext uri="{FF2B5EF4-FFF2-40B4-BE49-F238E27FC236}">
              <a16:creationId xmlns:a16="http://schemas.microsoft.com/office/drawing/2014/main" id="{856CE4F2-02B2-4698-9470-AEBD4101B44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1" name="Text Box 17">
          <a:extLst>
            <a:ext uri="{FF2B5EF4-FFF2-40B4-BE49-F238E27FC236}">
              <a16:creationId xmlns:a16="http://schemas.microsoft.com/office/drawing/2014/main" id="{8E5D5646-86D1-4267-A7D0-790AB647E7A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2" name="Text Box 18">
          <a:extLst>
            <a:ext uri="{FF2B5EF4-FFF2-40B4-BE49-F238E27FC236}">
              <a16:creationId xmlns:a16="http://schemas.microsoft.com/office/drawing/2014/main" id="{43F6B48B-3760-4687-AB6C-8A819BD4CFC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03" name="Text Box 19">
          <a:extLst>
            <a:ext uri="{FF2B5EF4-FFF2-40B4-BE49-F238E27FC236}">
              <a16:creationId xmlns:a16="http://schemas.microsoft.com/office/drawing/2014/main" id="{70D5748A-1040-4421-840B-12F31733AA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4" name="Text Box 16">
          <a:extLst>
            <a:ext uri="{FF2B5EF4-FFF2-40B4-BE49-F238E27FC236}">
              <a16:creationId xmlns:a16="http://schemas.microsoft.com/office/drawing/2014/main" id="{0F8191EB-9E73-4AE4-95A7-DFED0C239F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5" name="Text Box 17">
          <a:extLst>
            <a:ext uri="{FF2B5EF4-FFF2-40B4-BE49-F238E27FC236}">
              <a16:creationId xmlns:a16="http://schemas.microsoft.com/office/drawing/2014/main" id="{F43826EC-9F23-4337-9FAB-3D0915C2C6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6" name="Text Box 18">
          <a:extLst>
            <a:ext uri="{FF2B5EF4-FFF2-40B4-BE49-F238E27FC236}">
              <a16:creationId xmlns:a16="http://schemas.microsoft.com/office/drawing/2014/main" id="{3D62663D-AAA6-4E87-9AB1-0DE5A803238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07" name="Text Box 19">
          <a:extLst>
            <a:ext uri="{FF2B5EF4-FFF2-40B4-BE49-F238E27FC236}">
              <a16:creationId xmlns:a16="http://schemas.microsoft.com/office/drawing/2014/main" id="{32AC2C35-036C-41CF-8419-366920962E5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8" name="Text Box 16">
          <a:extLst>
            <a:ext uri="{FF2B5EF4-FFF2-40B4-BE49-F238E27FC236}">
              <a16:creationId xmlns:a16="http://schemas.microsoft.com/office/drawing/2014/main" id="{D41D3ABA-740C-4578-89B4-01055C96947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09" name="Text Box 17">
          <a:extLst>
            <a:ext uri="{FF2B5EF4-FFF2-40B4-BE49-F238E27FC236}">
              <a16:creationId xmlns:a16="http://schemas.microsoft.com/office/drawing/2014/main" id="{1580A92D-7029-4C55-953E-751A3FB6B7B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0" name="Text Box 18">
          <a:extLst>
            <a:ext uri="{FF2B5EF4-FFF2-40B4-BE49-F238E27FC236}">
              <a16:creationId xmlns:a16="http://schemas.microsoft.com/office/drawing/2014/main" id="{0F26CC78-5134-4124-84CF-B99489898F6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11" name="Text Box 19">
          <a:extLst>
            <a:ext uri="{FF2B5EF4-FFF2-40B4-BE49-F238E27FC236}">
              <a16:creationId xmlns:a16="http://schemas.microsoft.com/office/drawing/2014/main" id="{BD2B843D-7296-49C2-A940-2E11546CB0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12" name="Text Box 15">
          <a:extLst>
            <a:ext uri="{FF2B5EF4-FFF2-40B4-BE49-F238E27FC236}">
              <a16:creationId xmlns:a16="http://schemas.microsoft.com/office/drawing/2014/main" id="{14B031DC-2F86-4731-89CE-F169F40F5CD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3" name="Text Box 16">
          <a:extLst>
            <a:ext uri="{FF2B5EF4-FFF2-40B4-BE49-F238E27FC236}">
              <a16:creationId xmlns:a16="http://schemas.microsoft.com/office/drawing/2014/main" id="{6DEE609D-CCC7-4FC4-8170-8950ABE7A04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4" name="Text Box 17">
          <a:extLst>
            <a:ext uri="{FF2B5EF4-FFF2-40B4-BE49-F238E27FC236}">
              <a16:creationId xmlns:a16="http://schemas.microsoft.com/office/drawing/2014/main" id="{51D7FA59-8FBB-415D-A92F-3FAD90FB3B8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5" name="Text Box 18">
          <a:extLst>
            <a:ext uri="{FF2B5EF4-FFF2-40B4-BE49-F238E27FC236}">
              <a16:creationId xmlns:a16="http://schemas.microsoft.com/office/drawing/2014/main" id="{BFF3833E-5AF4-48BD-9310-728EEAA387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16" name="Text Box 19">
          <a:extLst>
            <a:ext uri="{FF2B5EF4-FFF2-40B4-BE49-F238E27FC236}">
              <a16:creationId xmlns:a16="http://schemas.microsoft.com/office/drawing/2014/main" id="{77EB61D4-E9F7-4B3B-BF8F-C90857E2DB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7" name="Text Box 16">
          <a:extLst>
            <a:ext uri="{FF2B5EF4-FFF2-40B4-BE49-F238E27FC236}">
              <a16:creationId xmlns:a16="http://schemas.microsoft.com/office/drawing/2014/main" id="{7342C143-FFD3-4F6D-9CEC-D858230E64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8" name="Text Box 17">
          <a:extLst>
            <a:ext uri="{FF2B5EF4-FFF2-40B4-BE49-F238E27FC236}">
              <a16:creationId xmlns:a16="http://schemas.microsoft.com/office/drawing/2014/main" id="{F7059628-4600-42C2-9723-70D30C3597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19" name="Text Box 18">
          <a:extLst>
            <a:ext uri="{FF2B5EF4-FFF2-40B4-BE49-F238E27FC236}">
              <a16:creationId xmlns:a16="http://schemas.microsoft.com/office/drawing/2014/main" id="{7AF2C1BE-6E9D-43C3-B7E6-447126BA8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0" name="Text Box 16">
          <a:extLst>
            <a:ext uri="{FF2B5EF4-FFF2-40B4-BE49-F238E27FC236}">
              <a16:creationId xmlns:a16="http://schemas.microsoft.com/office/drawing/2014/main" id="{8434DB14-8968-4B79-9530-C460F94793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1" name="Text Box 17">
          <a:extLst>
            <a:ext uri="{FF2B5EF4-FFF2-40B4-BE49-F238E27FC236}">
              <a16:creationId xmlns:a16="http://schemas.microsoft.com/office/drawing/2014/main" id="{E6230483-6AAC-4116-AEDB-106EA94E05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2" name="Text Box 18">
          <a:extLst>
            <a:ext uri="{FF2B5EF4-FFF2-40B4-BE49-F238E27FC236}">
              <a16:creationId xmlns:a16="http://schemas.microsoft.com/office/drawing/2014/main" id="{A564BBF4-5518-4A71-89C3-018843C872F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3" name="Text Box 19">
          <a:extLst>
            <a:ext uri="{FF2B5EF4-FFF2-40B4-BE49-F238E27FC236}">
              <a16:creationId xmlns:a16="http://schemas.microsoft.com/office/drawing/2014/main" id="{1325116D-6722-4AE1-AC6C-8ED9B475C9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4" name="Text Box 16">
          <a:extLst>
            <a:ext uri="{FF2B5EF4-FFF2-40B4-BE49-F238E27FC236}">
              <a16:creationId xmlns:a16="http://schemas.microsoft.com/office/drawing/2014/main" id="{1CCCF8FC-3311-45C4-9567-7FDE4BF76D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5" name="Text Box 17">
          <a:extLst>
            <a:ext uri="{FF2B5EF4-FFF2-40B4-BE49-F238E27FC236}">
              <a16:creationId xmlns:a16="http://schemas.microsoft.com/office/drawing/2014/main" id="{DE9992E5-DDD4-4A00-9AD7-FC6E9875411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6" name="Text Box 18">
          <a:extLst>
            <a:ext uri="{FF2B5EF4-FFF2-40B4-BE49-F238E27FC236}">
              <a16:creationId xmlns:a16="http://schemas.microsoft.com/office/drawing/2014/main" id="{8BF9F18E-A55F-4312-A861-F91CE8DF16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27" name="Text Box 19">
          <a:extLst>
            <a:ext uri="{FF2B5EF4-FFF2-40B4-BE49-F238E27FC236}">
              <a16:creationId xmlns:a16="http://schemas.microsoft.com/office/drawing/2014/main" id="{812DFFE5-2149-4459-8EA8-BE813146E2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56743"/>
    <xdr:sp macro="" textlink="">
      <xdr:nvSpPr>
        <xdr:cNvPr id="2428" name="Text Box 15">
          <a:extLst>
            <a:ext uri="{FF2B5EF4-FFF2-40B4-BE49-F238E27FC236}">
              <a16:creationId xmlns:a16="http://schemas.microsoft.com/office/drawing/2014/main" id="{AF22FE06-528C-4200-9D0F-E5F47F950EFE}"/>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442269"/>
    <xdr:sp macro="" textlink="">
      <xdr:nvSpPr>
        <xdr:cNvPr id="2429" name="Text Box 15">
          <a:extLst>
            <a:ext uri="{FF2B5EF4-FFF2-40B4-BE49-F238E27FC236}">
              <a16:creationId xmlns:a16="http://schemas.microsoft.com/office/drawing/2014/main" id="{EF75B6C2-AAA6-41AA-B75D-4495DFD3A0A0}"/>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26</xdr:row>
      <xdr:rowOff>504825</xdr:rowOff>
    </xdr:from>
    <xdr:ext cx="95250" cy="442269"/>
    <xdr:sp macro="" textlink="">
      <xdr:nvSpPr>
        <xdr:cNvPr id="2430" name="Text Box 15">
          <a:extLst>
            <a:ext uri="{FF2B5EF4-FFF2-40B4-BE49-F238E27FC236}">
              <a16:creationId xmlns:a16="http://schemas.microsoft.com/office/drawing/2014/main" id="{BBF84823-F776-4B0A-B755-ED2A11B07FD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213632"/>
    <xdr:sp macro="" textlink="">
      <xdr:nvSpPr>
        <xdr:cNvPr id="2431" name="Text Box 15">
          <a:extLst>
            <a:ext uri="{FF2B5EF4-FFF2-40B4-BE49-F238E27FC236}">
              <a16:creationId xmlns:a16="http://schemas.microsoft.com/office/drawing/2014/main" id="{66001E70-822D-4D29-8E43-88E7F740A1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26</xdr:row>
      <xdr:rowOff>504825</xdr:rowOff>
    </xdr:from>
    <xdr:ext cx="95250" cy="444331"/>
    <xdr:sp macro="" textlink="">
      <xdr:nvSpPr>
        <xdr:cNvPr id="2432" name="Text Box 15">
          <a:extLst>
            <a:ext uri="{FF2B5EF4-FFF2-40B4-BE49-F238E27FC236}">
              <a16:creationId xmlns:a16="http://schemas.microsoft.com/office/drawing/2014/main" id="{CD2CF708-C09F-422A-80E2-38144D50DA1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26</xdr:row>
      <xdr:rowOff>504825</xdr:rowOff>
    </xdr:from>
    <xdr:ext cx="95250" cy="213632"/>
    <xdr:sp macro="" textlink="">
      <xdr:nvSpPr>
        <xdr:cNvPr id="2433" name="Text Box 15">
          <a:extLst>
            <a:ext uri="{FF2B5EF4-FFF2-40B4-BE49-F238E27FC236}">
              <a16:creationId xmlns:a16="http://schemas.microsoft.com/office/drawing/2014/main" id="{147226A2-E95A-46BC-BAEA-4ADB335FC7B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4" name="Text Box 16">
          <a:extLst>
            <a:ext uri="{FF2B5EF4-FFF2-40B4-BE49-F238E27FC236}">
              <a16:creationId xmlns:a16="http://schemas.microsoft.com/office/drawing/2014/main" id="{7C0F592F-5F0C-41B0-A78B-166BA43F8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5" name="Text Box 17">
          <a:extLst>
            <a:ext uri="{FF2B5EF4-FFF2-40B4-BE49-F238E27FC236}">
              <a16:creationId xmlns:a16="http://schemas.microsoft.com/office/drawing/2014/main" id="{C0992608-06F5-494C-A90F-D44B59948D6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6" name="Text Box 18">
          <a:extLst>
            <a:ext uri="{FF2B5EF4-FFF2-40B4-BE49-F238E27FC236}">
              <a16:creationId xmlns:a16="http://schemas.microsoft.com/office/drawing/2014/main" id="{6BCAEE7C-7F5E-4327-B285-49DD17DA52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37" name="Text Box 19">
          <a:extLst>
            <a:ext uri="{FF2B5EF4-FFF2-40B4-BE49-F238E27FC236}">
              <a16:creationId xmlns:a16="http://schemas.microsoft.com/office/drawing/2014/main" id="{51E7A403-310D-4DEA-9EC1-F7DBF2E461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8" name="Text Box 16">
          <a:extLst>
            <a:ext uri="{FF2B5EF4-FFF2-40B4-BE49-F238E27FC236}">
              <a16:creationId xmlns:a16="http://schemas.microsoft.com/office/drawing/2014/main" id="{18F717D6-23C1-45F9-8321-D2684BF567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39" name="Text Box 17">
          <a:extLst>
            <a:ext uri="{FF2B5EF4-FFF2-40B4-BE49-F238E27FC236}">
              <a16:creationId xmlns:a16="http://schemas.microsoft.com/office/drawing/2014/main" id="{85E4125D-BBDE-42A1-8077-10E8D69D80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0" name="Text Box 18">
          <a:extLst>
            <a:ext uri="{FF2B5EF4-FFF2-40B4-BE49-F238E27FC236}">
              <a16:creationId xmlns:a16="http://schemas.microsoft.com/office/drawing/2014/main" id="{836C9DB2-5E88-4C38-A85B-85E95586E88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41" name="Text Box 19">
          <a:extLst>
            <a:ext uri="{FF2B5EF4-FFF2-40B4-BE49-F238E27FC236}">
              <a16:creationId xmlns:a16="http://schemas.microsoft.com/office/drawing/2014/main" id="{1AB1B282-F35E-400F-8E43-4738239609B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2" name="Text Box 16">
          <a:extLst>
            <a:ext uri="{FF2B5EF4-FFF2-40B4-BE49-F238E27FC236}">
              <a16:creationId xmlns:a16="http://schemas.microsoft.com/office/drawing/2014/main" id="{9FEC8522-08D6-47D3-9042-E733F65C93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3" name="Text Box 17">
          <a:extLst>
            <a:ext uri="{FF2B5EF4-FFF2-40B4-BE49-F238E27FC236}">
              <a16:creationId xmlns:a16="http://schemas.microsoft.com/office/drawing/2014/main" id="{B72DA6C9-564B-454A-A520-BA0C32B698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4" name="Text Box 18">
          <a:extLst>
            <a:ext uri="{FF2B5EF4-FFF2-40B4-BE49-F238E27FC236}">
              <a16:creationId xmlns:a16="http://schemas.microsoft.com/office/drawing/2014/main" id="{C97729F1-DC53-464E-B76F-7482D9B1DBE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0</xdr:rowOff>
    </xdr:from>
    <xdr:ext cx="95250" cy="171450"/>
    <xdr:sp macro="" textlink="">
      <xdr:nvSpPr>
        <xdr:cNvPr id="2445" name="Text Box 19">
          <a:extLst>
            <a:ext uri="{FF2B5EF4-FFF2-40B4-BE49-F238E27FC236}">
              <a16:creationId xmlns:a16="http://schemas.microsoft.com/office/drawing/2014/main" id="{8B2789FF-BFF0-4298-8EDD-6C93E539C32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46" name="Text Box 15">
          <a:extLst>
            <a:ext uri="{FF2B5EF4-FFF2-40B4-BE49-F238E27FC236}">
              <a16:creationId xmlns:a16="http://schemas.microsoft.com/office/drawing/2014/main" id="{4FD600DD-194B-4EB4-93CC-D209F0112A6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7" name="Text Box 16">
          <a:extLst>
            <a:ext uri="{FF2B5EF4-FFF2-40B4-BE49-F238E27FC236}">
              <a16:creationId xmlns:a16="http://schemas.microsoft.com/office/drawing/2014/main" id="{3AB6DE8F-77ED-4EB2-9036-6272613C78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8" name="Text Box 17">
          <a:extLst>
            <a:ext uri="{FF2B5EF4-FFF2-40B4-BE49-F238E27FC236}">
              <a16:creationId xmlns:a16="http://schemas.microsoft.com/office/drawing/2014/main" id="{2AAA9FD4-7A67-411E-9723-AFFB00C57FD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49" name="Text Box 18">
          <a:extLst>
            <a:ext uri="{FF2B5EF4-FFF2-40B4-BE49-F238E27FC236}">
              <a16:creationId xmlns:a16="http://schemas.microsoft.com/office/drawing/2014/main" id="{947723FB-10DC-49B2-8524-00B1740CD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50" name="Text Box 19">
          <a:extLst>
            <a:ext uri="{FF2B5EF4-FFF2-40B4-BE49-F238E27FC236}">
              <a16:creationId xmlns:a16="http://schemas.microsoft.com/office/drawing/2014/main" id="{C631B1E6-F207-4A2E-9C56-E0B457076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28</xdr:row>
      <xdr:rowOff>504825</xdr:rowOff>
    </xdr:from>
    <xdr:ext cx="95250" cy="442269"/>
    <xdr:sp macro="" textlink="">
      <xdr:nvSpPr>
        <xdr:cNvPr id="2451" name="Text Box 15">
          <a:extLst>
            <a:ext uri="{FF2B5EF4-FFF2-40B4-BE49-F238E27FC236}">
              <a16:creationId xmlns:a16="http://schemas.microsoft.com/office/drawing/2014/main" id="{E56BC250-E521-427F-844B-E1F0F338225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2" name="Text Box 16">
          <a:extLst>
            <a:ext uri="{FF2B5EF4-FFF2-40B4-BE49-F238E27FC236}">
              <a16:creationId xmlns:a16="http://schemas.microsoft.com/office/drawing/2014/main" id="{3033EFF0-8382-4AAE-B3FE-2823DB81A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3" name="Text Box 17">
          <a:extLst>
            <a:ext uri="{FF2B5EF4-FFF2-40B4-BE49-F238E27FC236}">
              <a16:creationId xmlns:a16="http://schemas.microsoft.com/office/drawing/2014/main" id="{88FCE368-F1A2-4E5C-868B-F908C0FD56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54" name="Text Box 18">
          <a:extLst>
            <a:ext uri="{FF2B5EF4-FFF2-40B4-BE49-F238E27FC236}">
              <a16:creationId xmlns:a16="http://schemas.microsoft.com/office/drawing/2014/main" id="{522328DB-0635-4D21-A44A-89DC4F71A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5" name="Text Box 16">
          <a:extLst>
            <a:ext uri="{FF2B5EF4-FFF2-40B4-BE49-F238E27FC236}">
              <a16:creationId xmlns:a16="http://schemas.microsoft.com/office/drawing/2014/main" id="{BCEDBD44-9819-4CD1-9559-BB77937DCE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6" name="Text Box 17">
          <a:extLst>
            <a:ext uri="{FF2B5EF4-FFF2-40B4-BE49-F238E27FC236}">
              <a16:creationId xmlns:a16="http://schemas.microsoft.com/office/drawing/2014/main" id="{59F824D6-E0E7-4745-87D9-5878C1E827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7" name="Text Box 18">
          <a:extLst>
            <a:ext uri="{FF2B5EF4-FFF2-40B4-BE49-F238E27FC236}">
              <a16:creationId xmlns:a16="http://schemas.microsoft.com/office/drawing/2014/main" id="{184E5C8B-CE7E-4C89-ACDE-5A42D907E0A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8" name="Text Box 19">
          <a:extLst>
            <a:ext uri="{FF2B5EF4-FFF2-40B4-BE49-F238E27FC236}">
              <a16:creationId xmlns:a16="http://schemas.microsoft.com/office/drawing/2014/main" id="{CF7E5A73-7625-4C45-9969-B074AA5EA9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59" name="Text Box 16">
          <a:extLst>
            <a:ext uri="{FF2B5EF4-FFF2-40B4-BE49-F238E27FC236}">
              <a16:creationId xmlns:a16="http://schemas.microsoft.com/office/drawing/2014/main" id="{B3DC66D0-10F4-4026-8F88-1A0A1A47276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0" name="Text Box 17">
          <a:extLst>
            <a:ext uri="{FF2B5EF4-FFF2-40B4-BE49-F238E27FC236}">
              <a16:creationId xmlns:a16="http://schemas.microsoft.com/office/drawing/2014/main" id="{071B7B28-B2E2-4E56-9B1A-F901679D2D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61" name="Text Box 18">
          <a:extLst>
            <a:ext uri="{FF2B5EF4-FFF2-40B4-BE49-F238E27FC236}">
              <a16:creationId xmlns:a16="http://schemas.microsoft.com/office/drawing/2014/main" id="{B55F9FCD-2263-44D6-8954-C1BF6A633A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62" name="Text Box 15">
          <a:extLst>
            <a:ext uri="{FF2B5EF4-FFF2-40B4-BE49-F238E27FC236}">
              <a16:creationId xmlns:a16="http://schemas.microsoft.com/office/drawing/2014/main" id="{E8CC9B9B-12C3-41B6-AE80-66735B3EA02D}"/>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3" name="Text Box 16">
          <a:extLst>
            <a:ext uri="{FF2B5EF4-FFF2-40B4-BE49-F238E27FC236}">
              <a16:creationId xmlns:a16="http://schemas.microsoft.com/office/drawing/2014/main" id="{BEBACE22-2C3C-454B-B265-C2D55CCACC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4" name="Text Box 17">
          <a:extLst>
            <a:ext uri="{FF2B5EF4-FFF2-40B4-BE49-F238E27FC236}">
              <a16:creationId xmlns:a16="http://schemas.microsoft.com/office/drawing/2014/main" id="{878ABEE7-C3BC-4C58-BA7E-3F75521C51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5" name="Text Box 18">
          <a:extLst>
            <a:ext uri="{FF2B5EF4-FFF2-40B4-BE49-F238E27FC236}">
              <a16:creationId xmlns:a16="http://schemas.microsoft.com/office/drawing/2014/main" id="{369D912B-3E0A-4BCC-AAD9-99D71042C1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66" name="Text Box 19">
          <a:extLst>
            <a:ext uri="{FF2B5EF4-FFF2-40B4-BE49-F238E27FC236}">
              <a16:creationId xmlns:a16="http://schemas.microsoft.com/office/drawing/2014/main" id="{652C2721-39D0-4F0B-A612-8EF63955D8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7" name="Text Box 16">
          <a:extLst>
            <a:ext uri="{FF2B5EF4-FFF2-40B4-BE49-F238E27FC236}">
              <a16:creationId xmlns:a16="http://schemas.microsoft.com/office/drawing/2014/main" id="{16C652E7-A140-4849-A4EE-0F859B4CFD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8" name="Text Box 17">
          <a:extLst>
            <a:ext uri="{FF2B5EF4-FFF2-40B4-BE49-F238E27FC236}">
              <a16:creationId xmlns:a16="http://schemas.microsoft.com/office/drawing/2014/main" id="{D1C83C9A-F9F8-4757-8191-1B3981ECC2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69" name="Text Box 18">
          <a:extLst>
            <a:ext uri="{FF2B5EF4-FFF2-40B4-BE49-F238E27FC236}">
              <a16:creationId xmlns:a16="http://schemas.microsoft.com/office/drawing/2014/main" id="{4AAC5BC8-1F3C-448F-8CCF-9E419F81706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70" name="Text Box 19">
          <a:extLst>
            <a:ext uri="{FF2B5EF4-FFF2-40B4-BE49-F238E27FC236}">
              <a16:creationId xmlns:a16="http://schemas.microsoft.com/office/drawing/2014/main" id="{6DA41BD4-3013-4533-BB49-D8A0960D21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1" name="Text Box 16">
          <a:extLst>
            <a:ext uri="{FF2B5EF4-FFF2-40B4-BE49-F238E27FC236}">
              <a16:creationId xmlns:a16="http://schemas.microsoft.com/office/drawing/2014/main" id="{09845176-E0E5-4137-8BC4-E20CA05005E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2" name="Text Box 17">
          <a:extLst>
            <a:ext uri="{FF2B5EF4-FFF2-40B4-BE49-F238E27FC236}">
              <a16:creationId xmlns:a16="http://schemas.microsoft.com/office/drawing/2014/main" id="{B47E946D-E1E1-46E4-A9C4-E26C7990F8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3" name="Text Box 18">
          <a:extLst>
            <a:ext uri="{FF2B5EF4-FFF2-40B4-BE49-F238E27FC236}">
              <a16:creationId xmlns:a16="http://schemas.microsoft.com/office/drawing/2014/main" id="{579CF9F3-5357-46CF-8B5C-32032E8850A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27</xdr:row>
      <xdr:rowOff>0</xdr:rowOff>
    </xdr:from>
    <xdr:ext cx="95250" cy="171450"/>
    <xdr:sp macro="" textlink="">
      <xdr:nvSpPr>
        <xdr:cNvPr id="2474" name="Text Box 19">
          <a:extLst>
            <a:ext uri="{FF2B5EF4-FFF2-40B4-BE49-F238E27FC236}">
              <a16:creationId xmlns:a16="http://schemas.microsoft.com/office/drawing/2014/main" id="{D96549C8-0AD9-4F49-924A-1D3A56A30E5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28</xdr:row>
      <xdr:rowOff>504825</xdr:rowOff>
    </xdr:from>
    <xdr:ext cx="95250" cy="444014"/>
    <xdr:sp macro="" textlink="">
      <xdr:nvSpPr>
        <xdr:cNvPr id="2475" name="Text Box 15">
          <a:extLst>
            <a:ext uri="{FF2B5EF4-FFF2-40B4-BE49-F238E27FC236}">
              <a16:creationId xmlns:a16="http://schemas.microsoft.com/office/drawing/2014/main" id="{C6192FD2-A78F-4002-A563-4B29398F029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6" name="Text Box 16">
          <a:extLst>
            <a:ext uri="{FF2B5EF4-FFF2-40B4-BE49-F238E27FC236}">
              <a16:creationId xmlns:a16="http://schemas.microsoft.com/office/drawing/2014/main" id="{8C45A1E0-F107-425B-9D5C-0CC94EC178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7" name="Text Box 17">
          <a:extLst>
            <a:ext uri="{FF2B5EF4-FFF2-40B4-BE49-F238E27FC236}">
              <a16:creationId xmlns:a16="http://schemas.microsoft.com/office/drawing/2014/main" id="{18261EEF-0816-47C6-A6DA-9293DA0720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8" name="Text Box 18">
          <a:extLst>
            <a:ext uri="{FF2B5EF4-FFF2-40B4-BE49-F238E27FC236}">
              <a16:creationId xmlns:a16="http://schemas.microsoft.com/office/drawing/2014/main" id="{61FAAB4A-B122-431E-B1B4-C5F7BF511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0</xdr:rowOff>
    </xdr:from>
    <xdr:ext cx="95250" cy="171450"/>
    <xdr:sp macro="" textlink="">
      <xdr:nvSpPr>
        <xdr:cNvPr id="2479" name="Text Box 19">
          <a:extLst>
            <a:ext uri="{FF2B5EF4-FFF2-40B4-BE49-F238E27FC236}">
              <a16:creationId xmlns:a16="http://schemas.microsoft.com/office/drawing/2014/main" id="{AD2859ED-8F95-460E-97EE-E10EE9B948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0" name="Text Box 16">
          <a:extLst>
            <a:ext uri="{FF2B5EF4-FFF2-40B4-BE49-F238E27FC236}">
              <a16:creationId xmlns:a16="http://schemas.microsoft.com/office/drawing/2014/main" id="{6E3E1B3E-DE9D-43C5-B8E3-DAD07C523BB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0</xdr:rowOff>
    </xdr:from>
    <xdr:ext cx="95250" cy="171450"/>
    <xdr:sp macro="" textlink="">
      <xdr:nvSpPr>
        <xdr:cNvPr id="2481" name="Text Box 17">
          <a:extLst>
            <a:ext uri="{FF2B5EF4-FFF2-40B4-BE49-F238E27FC236}">
              <a16:creationId xmlns:a16="http://schemas.microsoft.com/office/drawing/2014/main" id="{951DD8A4-6311-45CA-832F-0D856010BA0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30</xdr:row>
      <xdr:rowOff>15875</xdr:rowOff>
    </xdr:from>
    <xdr:ext cx="95250" cy="171450"/>
    <xdr:sp macro="" textlink="">
      <xdr:nvSpPr>
        <xdr:cNvPr id="2482" name="Text Box 18">
          <a:extLst>
            <a:ext uri="{FF2B5EF4-FFF2-40B4-BE49-F238E27FC236}">
              <a16:creationId xmlns:a16="http://schemas.microsoft.com/office/drawing/2014/main" id="{2106EE57-D8D7-4BC7-9F4E-D7EB9995B3D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3" name="Text Box 16">
          <a:extLst>
            <a:ext uri="{FF2B5EF4-FFF2-40B4-BE49-F238E27FC236}">
              <a16:creationId xmlns:a16="http://schemas.microsoft.com/office/drawing/2014/main" id="{BB8DCE25-4565-47DA-B207-E61ADEFFAE7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4" name="Text Box 17">
          <a:extLst>
            <a:ext uri="{FF2B5EF4-FFF2-40B4-BE49-F238E27FC236}">
              <a16:creationId xmlns:a16="http://schemas.microsoft.com/office/drawing/2014/main" id="{732FBB98-EF87-4ABD-90E5-3FA3C591A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5" name="Text Box 18">
          <a:extLst>
            <a:ext uri="{FF2B5EF4-FFF2-40B4-BE49-F238E27FC236}">
              <a16:creationId xmlns:a16="http://schemas.microsoft.com/office/drawing/2014/main" id="{843FA61D-205E-46C8-966F-E6E23EE3277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6" name="Text Box 19">
          <a:extLst>
            <a:ext uri="{FF2B5EF4-FFF2-40B4-BE49-F238E27FC236}">
              <a16:creationId xmlns:a16="http://schemas.microsoft.com/office/drawing/2014/main" id="{81E4D386-F34C-48C8-85B0-63E3DB72D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30</xdr:row>
      <xdr:rowOff>0</xdr:rowOff>
    </xdr:from>
    <xdr:ext cx="95250" cy="171450"/>
    <xdr:sp macro="" textlink="">
      <xdr:nvSpPr>
        <xdr:cNvPr id="2487" name="Text Box 16">
          <a:extLst>
            <a:ext uri="{FF2B5EF4-FFF2-40B4-BE49-F238E27FC236}">
              <a16:creationId xmlns:a16="http://schemas.microsoft.com/office/drawing/2014/main" id="{56DB96B2-57B1-430F-A388-859CEB437A0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88" name="Text Box 15">
          <a:extLst>
            <a:ext uri="{FF2B5EF4-FFF2-40B4-BE49-F238E27FC236}">
              <a16:creationId xmlns:a16="http://schemas.microsoft.com/office/drawing/2014/main" id="{A5C43B50-57BF-40E5-BEA6-0DF84F19BD9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8496"/>
    <xdr:sp macro="" textlink="">
      <xdr:nvSpPr>
        <xdr:cNvPr id="2489" name="Text Box 15">
          <a:extLst>
            <a:ext uri="{FF2B5EF4-FFF2-40B4-BE49-F238E27FC236}">
              <a16:creationId xmlns:a16="http://schemas.microsoft.com/office/drawing/2014/main" id="{C5870714-8AFF-4DF1-AE2D-1CDADB41877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490" name="Text Box 15">
          <a:extLst>
            <a:ext uri="{FF2B5EF4-FFF2-40B4-BE49-F238E27FC236}">
              <a16:creationId xmlns:a16="http://schemas.microsoft.com/office/drawing/2014/main" id="{DA7D4984-EC2F-4E02-A013-E8D824D8204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491" name="Text Box 15">
          <a:extLst>
            <a:ext uri="{FF2B5EF4-FFF2-40B4-BE49-F238E27FC236}">
              <a16:creationId xmlns:a16="http://schemas.microsoft.com/office/drawing/2014/main" id="{AE166C7F-ECFE-436F-8F60-8252A778EAE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492" name="Text Box 15">
          <a:extLst>
            <a:ext uri="{FF2B5EF4-FFF2-40B4-BE49-F238E27FC236}">
              <a16:creationId xmlns:a16="http://schemas.microsoft.com/office/drawing/2014/main" id="{1B8CE965-CC9C-41E1-98BD-5634D658B6A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493" name="Text Box 15">
          <a:extLst>
            <a:ext uri="{FF2B5EF4-FFF2-40B4-BE49-F238E27FC236}">
              <a16:creationId xmlns:a16="http://schemas.microsoft.com/office/drawing/2014/main" id="{07E77F61-B75B-4FF6-82F7-92A5F44009F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30</xdr:row>
      <xdr:rowOff>170392</xdr:rowOff>
    </xdr:from>
    <xdr:ext cx="95250" cy="213632"/>
    <xdr:sp macro="" textlink="">
      <xdr:nvSpPr>
        <xdr:cNvPr id="2494" name="Text Box 15">
          <a:extLst>
            <a:ext uri="{FF2B5EF4-FFF2-40B4-BE49-F238E27FC236}">
              <a16:creationId xmlns:a16="http://schemas.microsoft.com/office/drawing/2014/main" id="{E39FE762-1C94-4C85-93F9-7FCE952D3C05}"/>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5" name="Text Box 16">
          <a:extLst>
            <a:ext uri="{FF2B5EF4-FFF2-40B4-BE49-F238E27FC236}">
              <a16:creationId xmlns:a16="http://schemas.microsoft.com/office/drawing/2014/main" id="{CB32388B-AB4F-4FE9-80D7-EBE16F8FE2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6" name="Text Box 17">
          <a:extLst>
            <a:ext uri="{FF2B5EF4-FFF2-40B4-BE49-F238E27FC236}">
              <a16:creationId xmlns:a16="http://schemas.microsoft.com/office/drawing/2014/main" id="{C844F8E4-7FDA-4A97-8012-1712067AC9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7" name="Text Box 18">
          <a:extLst>
            <a:ext uri="{FF2B5EF4-FFF2-40B4-BE49-F238E27FC236}">
              <a16:creationId xmlns:a16="http://schemas.microsoft.com/office/drawing/2014/main" id="{0A5CACF8-D678-44EF-8C8F-CCEC90F119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498" name="Text Box 19">
          <a:extLst>
            <a:ext uri="{FF2B5EF4-FFF2-40B4-BE49-F238E27FC236}">
              <a16:creationId xmlns:a16="http://schemas.microsoft.com/office/drawing/2014/main" id="{5EC4C3B8-1184-4218-9700-E10D2D30566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499" name="Text Box 16">
          <a:extLst>
            <a:ext uri="{FF2B5EF4-FFF2-40B4-BE49-F238E27FC236}">
              <a16:creationId xmlns:a16="http://schemas.microsoft.com/office/drawing/2014/main" id="{C52E215B-01DB-498F-8CE1-318A66FD62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0" name="Text Box 17">
          <a:extLst>
            <a:ext uri="{FF2B5EF4-FFF2-40B4-BE49-F238E27FC236}">
              <a16:creationId xmlns:a16="http://schemas.microsoft.com/office/drawing/2014/main" id="{DD98C94F-4C60-42F5-A7CA-50C64107C0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1" name="Text Box 18">
          <a:extLst>
            <a:ext uri="{FF2B5EF4-FFF2-40B4-BE49-F238E27FC236}">
              <a16:creationId xmlns:a16="http://schemas.microsoft.com/office/drawing/2014/main" id="{DD2CE829-5C64-4B98-B64E-ADD6A8CBFAF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02" name="Text Box 19">
          <a:extLst>
            <a:ext uri="{FF2B5EF4-FFF2-40B4-BE49-F238E27FC236}">
              <a16:creationId xmlns:a16="http://schemas.microsoft.com/office/drawing/2014/main" id="{A0C5FC52-BA64-4252-82A4-BD3065AECF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3" name="Text Box 16">
          <a:extLst>
            <a:ext uri="{FF2B5EF4-FFF2-40B4-BE49-F238E27FC236}">
              <a16:creationId xmlns:a16="http://schemas.microsoft.com/office/drawing/2014/main" id="{603FCF3A-C87B-49BE-B356-DBDD72D100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4" name="Text Box 17">
          <a:extLst>
            <a:ext uri="{FF2B5EF4-FFF2-40B4-BE49-F238E27FC236}">
              <a16:creationId xmlns:a16="http://schemas.microsoft.com/office/drawing/2014/main" id="{BFD1A47A-C9CB-4A52-BA89-F50B51B1A8D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5" name="Text Box 18">
          <a:extLst>
            <a:ext uri="{FF2B5EF4-FFF2-40B4-BE49-F238E27FC236}">
              <a16:creationId xmlns:a16="http://schemas.microsoft.com/office/drawing/2014/main" id="{BAB159F1-F2D4-481E-BD44-51FE395285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06" name="Text Box 19">
          <a:extLst>
            <a:ext uri="{FF2B5EF4-FFF2-40B4-BE49-F238E27FC236}">
              <a16:creationId xmlns:a16="http://schemas.microsoft.com/office/drawing/2014/main" id="{49F9227A-E613-45ED-9397-8B7E543C48C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07" name="Text Box 15">
          <a:extLst>
            <a:ext uri="{FF2B5EF4-FFF2-40B4-BE49-F238E27FC236}">
              <a16:creationId xmlns:a16="http://schemas.microsoft.com/office/drawing/2014/main" id="{B4FA79C5-DFAE-4161-B392-116B5636769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8" name="Text Box 16">
          <a:extLst>
            <a:ext uri="{FF2B5EF4-FFF2-40B4-BE49-F238E27FC236}">
              <a16:creationId xmlns:a16="http://schemas.microsoft.com/office/drawing/2014/main" id="{F1A8DC32-E9C8-4C74-A563-C5CE3CE2AA6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09" name="Text Box 17">
          <a:extLst>
            <a:ext uri="{FF2B5EF4-FFF2-40B4-BE49-F238E27FC236}">
              <a16:creationId xmlns:a16="http://schemas.microsoft.com/office/drawing/2014/main" id="{5B15CD9C-888D-44D2-AAE7-D73F1CBBD7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0" name="Text Box 18">
          <a:extLst>
            <a:ext uri="{FF2B5EF4-FFF2-40B4-BE49-F238E27FC236}">
              <a16:creationId xmlns:a16="http://schemas.microsoft.com/office/drawing/2014/main" id="{EA7F89A5-18B5-4D41-9C77-036528D211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11" name="Text Box 19">
          <a:extLst>
            <a:ext uri="{FF2B5EF4-FFF2-40B4-BE49-F238E27FC236}">
              <a16:creationId xmlns:a16="http://schemas.microsoft.com/office/drawing/2014/main" id="{6AEEFD6D-4B4C-45B7-9CCB-ED53F8C5592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2" name="Text Box 16">
          <a:extLst>
            <a:ext uri="{FF2B5EF4-FFF2-40B4-BE49-F238E27FC236}">
              <a16:creationId xmlns:a16="http://schemas.microsoft.com/office/drawing/2014/main" id="{7245D792-B351-4400-B479-06AD630B217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3" name="Text Box 17">
          <a:extLst>
            <a:ext uri="{FF2B5EF4-FFF2-40B4-BE49-F238E27FC236}">
              <a16:creationId xmlns:a16="http://schemas.microsoft.com/office/drawing/2014/main" id="{43787AAB-3CB6-4A01-A2E2-B3E84DA69E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14" name="Text Box 18">
          <a:extLst>
            <a:ext uri="{FF2B5EF4-FFF2-40B4-BE49-F238E27FC236}">
              <a16:creationId xmlns:a16="http://schemas.microsoft.com/office/drawing/2014/main" id="{2CED88C3-B5E4-42E7-B900-4C0AF40F891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5" name="Text Box 16">
          <a:extLst>
            <a:ext uri="{FF2B5EF4-FFF2-40B4-BE49-F238E27FC236}">
              <a16:creationId xmlns:a16="http://schemas.microsoft.com/office/drawing/2014/main" id="{FB8CA26B-18E7-4FE9-B62C-120CB5D0A8E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6" name="Text Box 17">
          <a:extLst>
            <a:ext uri="{FF2B5EF4-FFF2-40B4-BE49-F238E27FC236}">
              <a16:creationId xmlns:a16="http://schemas.microsoft.com/office/drawing/2014/main" id="{38E0F28D-D819-4012-BD62-CB65F07EEF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7" name="Text Box 18">
          <a:extLst>
            <a:ext uri="{FF2B5EF4-FFF2-40B4-BE49-F238E27FC236}">
              <a16:creationId xmlns:a16="http://schemas.microsoft.com/office/drawing/2014/main" id="{1224D6B9-D7DF-4FBC-972D-0678A36CECA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8" name="Text Box 19">
          <a:extLst>
            <a:ext uri="{FF2B5EF4-FFF2-40B4-BE49-F238E27FC236}">
              <a16:creationId xmlns:a16="http://schemas.microsoft.com/office/drawing/2014/main" id="{CE396AD1-8B3E-4FBE-A1FD-C9EC6996F59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19" name="Text Box 16">
          <a:extLst>
            <a:ext uri="{FF2B5EF4-FFF2-40B4-BE49-F238E27FC236}">
              <a16:creationId xmlns:a16="http://schemas.microsoft.com/office/drawing/2014/main" id="{29A0F4D9-4BDE-4861-8319-2A3EF92053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0" name="Text Box 17">
          <a:extLst>
            <a:ext uri="{FF2B5EF4-FFF2-40B4-BE49-F238E27FC236}">
              <a16:creationId xmlns:a16="http://schemas.microsoft.com/office/drawing/2014/main" id="{F2CD0E18-21A7-4A9E-B690-C383987C5EB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1" name="Text Box 18">
          <a:extLst>
            <a:ext uri="{FF2B5EF4-FFF2-40B4-BE49-F238E27FC236}">
              <a16:creationId xmlns:a16="http://schemas.microsoft.com/office/drawing/2014/main" id="{01D2512B-DEF4-4601-8543-E549718137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22" name="Text Box 19">
          <a:extLst>
            <a:ext uri="{FF2B5EF4-FFF2-40B4-BE49-F238E27FC236}">
              <a16:creationId xmlns:a16="http://schemas.microsoft.com/office/drawing/2014/main" id="{1D6D1AAD-A13B-484B-9A29-7A132F016F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56743"/>
    <xdr:sp macro="" textlink="">
      <xdr:nvSpPr>
        <xdr:cNvPr id="2523" name="Text Box 15">
          <a:extLst>
            <a:ext uri="{FF2B5EF4-FFF2-40B4-BE49-F238E27FC236}">
              <a16:creationId xmlns:a16="http://schemas.microsoft.com/office/drawing/2014/main" id="{C7E72653-E706-4B3A-816E-425D4F521B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442269"/>
    <xdr:sp macro="" textlink="">
      <xdr:nvSpPr>
        <xdr:cNvPr id="2524" name="Text Box 15">
          <a:extLst>
            <a:ext uri="{FF2B5EF4-FFF2-40B4-BE49-F238E27FC236}">
              <a16:creationId xmlns:a16="http://schemas.microsoft.com/office/drawing/2014/main" id="{C96B1422-6B03-41E7-8A7E-948C1B4DE1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30</xdr:row>
      <xdr:rowOff>504825</xdr:rowOff>
    </xdr:from>
    <xdr:ext cx="95250" cy="442269"/>
    <xdr:sp macro="" textlink="">
      <xdr:nvSpPr>
        <xdr:cNvPr id="2525" name="Text Box 15">
          <a:extLst>
            <a:ext uri="{FF2B5EF4-FFF2-40B4-BE49-F238E27FC236}">
              <a16:creationId xmlns:a16="http://schemas.microsoft.com/office/drawing/2014/main" id="{251620E6-C47B-4387-AA2F-F2130F59C16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213632"/>
    <xdr:sp macro="" textlink="">
      <xdr:nvSpPr>
        <xdr:cNvPr id="2526" name="Text Box 15">
          <a:extLst>
            <a:ext uri="{FF2B5EF4-FFF2-40B4-BE49-F238E27FC236}">
              <a16:creationId xmlns:a16="http://schemas.microsoft.com/office/drawing/2014/main" id="{7B9E8176-FCC7-402F-A986-B01FAFCD045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30</xdr:row>
      <xdr:rowOff>504825</xdr:rowOff>
    </xdr:from>
    <xdr:ext cx="95250" cy="444331"/>
    <xdr:sp macro="" textlink="">
      <xdr:nvSpPr>
        <xdr:cNvPr id="2527" name="Text Box 15">
          <a:extLst>
            <a:ext uri="{FF2B5EF4-FFF2-40B4-BE49-F238E27FC236}">
              <a16:creationId xmlns:a16="http://schemas.microsoft.com/office/drawing/2014/main" id="{FB590EE7-0B97-4873-A798-9B879E8ED0F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30</xdr:row>
      <xdr:rowOff>504825</xdr:rowOff>
    </xdr:from>
    <xdr:ext cx="95250" cy="213632"/>
    <xdr:sp macro="" textlink="">
      <xdr:nvSpPr>
        <xdr:cNvPr id="2528" name="Text Box 15">
          <a:extLst>
            <a:ext uri="{FF2B5EF4-FFF2-40B4-BE49-F238E27FC236}">
              <a16:creationId xmlns:a16="http://schemas.microsoft.com/office/drawing/2014/main" id="{E3921091-0CC2-4934-9D61-216F4467A646}"/>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29" name="Text Box 16">
          <a:extLst>
            <a:ext uri="{FF2B5EF4-FFF2-40B4-BE49-F238E27FC236}">
              <a16:creationId xmlns:a16="http://schemas.microsoft.com/office/drawing/2014/main" id="{0BA0BDA2-1538-4D9E-8D86-0E5E92C71E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0" name="Text Box 17">
          <a:extLst>
            <a:ext uri="{FF2B5EF4-FFF2-40B4-BE49-F238E27FC236}">
              <a16:creationId xmlns:a16="http://schemas.microsoft.com/office/drawing/2014/main" id="{7B630F03-DE23-4B4B-ACE9-90111C4C0B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1" name="Text Box 18">
          <a:extLst>
            <a:ext uri="{FF2B5EF4-FFF2-40B4-BE49-F238E27FC236}">
              <a16:creationId xmlns:a16="http://schemas.microsoft.com/office/drawing/2014/main" id="{4BC4F2CD-6F6A-4F4B-9048-04D8424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32" name="Text Box 19">
          <a:extLst>
            <a:ext uri="{FF2B5EF4-FFF2-40B4-BE49-F238E27FC236}">
              <a16:creationId xmlns:a16="http://schemas.microsoft.com/office/drawing/2014/main" id="{6CC6EA94-AC01-4637-8EBB-036F107B00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3" name="Text Box 16">
          <a:extLst>
            <a:ext uri="{FF2B5EF4-FFF2-40B4-BE49-F238E27FC236}">
              <a16:creationId xmlns:a16="http://schemas.microsoft.com/office/drawing/2014/main" id="{C21841FA-4445-4EF7-BF78-D398D9EF21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4" name="Text Box 17">
          <a:extLst>
            <a:ext uri="{FF2B5EF4-FFF2-40B4-BE49-F238E27FC236}">
              <a16:creationId xmlns:a16="http://schemas.microsoft.com/office/drawing/2014/main" id="{0B6C5F2A-9726-47B2-A1AB-0A23580655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5" name="Text Box 18">
          <a:extLst>
            <a:ext uri="{FF2B5EF4-FFF2-40B4-BE49-F238E27FC236}">
              <a16:creationId xmlns:a16="http://schemas.microsoft.com/office/drawing/2014/main" id="{B1D49112-2955-4166-ABA1-87F7193A1D4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36" name="Text Box 19">
          <a:extLst>
            <a:ext uri="{FF2B5EF4-FFF2-40B4-BE49-F238E27FC236}">
              <a16:creationId xmlns:a16="http://schemas.microsoft.com/office/drawing/2014/main" id="{7226DC22-69EE-4210-9CB6-9662499922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7" name="Text Box 16">
          <a:extLst>
            <a:ext uri="{FF2B5EF4-FFF2-40B4-BE49-F238E27FC236}">
              <a16:creationId xmlns:a16="http://schemas.microsoft.com/office/drawing/2014/main" id="{F3525FFE-9F32-458B-94DC-68D2D64D901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8" name="Text Box 17">
          <a:extLst>
            <a:ext uri="{FF2B5EF4-FFF2-40B4-BE49-F238E27FC236}">
              <a16:creationId xmlns:a16="http://schemas.microsoft.com/office/drawing/2014/main" id="{31F4F03E-ECC0-4EFA-A74B-C70F56E5E39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39" name="Text Box 18">
          <a:extLst>
            <a:ext uri="{FF2B5EF4-FFF2-40B4-BE49-F238E27FC236}">
              <a16:creationId xmlns:a16="http://schemas.microsoft.com/office/drawing/2014/main" id="{EAE5CD6D-B043-48C8-8F1D-BC908CB18A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0</xdr:rowOff>
    </xdr:from>
    <xdr:ext cx="95250" cy="171450"/>
    <xdr:sp macro="" textlink="">
      <xdr:nvSpPr>
        <xdr:cNvPr id="2540" name="Text Box 19">
          <a:extLst>
            <a:ext uri="{FF2B5EF4-FFF2-40B4-BE49-F238E27FC236}">
              <a16:creationId xmlns:a16="http://schemas.microsoft.com/office/drawing/2014/main" id="{0263D295-BD52-4F1E-970D-817D6B4181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41" name="Text Box 15">
          <a:extLst>
            <a:ext uri="{FF2B5EF4-FFF2-40B4-BE49-F238E27FC236}">
              <a16:creationId xmlns:a16="http://schemas.microsoft.com/office/drawing/2014/main" id="{203005CB-6056-41EA-8D69-A603C33C3D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2" name="Text Box 16">
          <a:extLst>
            <a:ext uri="{FF2B5EF4-FFF2-40B4-BE49-F238E27FC236}">
              <a16:creationId xmlns:a16="http://schemas.microsoft.com/office/drawing/2014/main" id="{717725CC-348F-4EF3-A8CC-6F33B0CAD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3" name="Text Box 17">
          <a:extLst>
            <a:ext uri="{FF2B5EF4-FFF2-40B4-BE49-F238E27FC236}">
              <a16:creationId xmlns:a16="http://schemas.microsoft.com/office/drawing/2014/main" id="{6F877150-0E5A-4365-930E-DD2B5754D5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4" name="Text Box 18">
          <a:extLst>
            <a:ext uri="{FF2B5EF4-FFF2-40B4-BE49-F238E27FC236}">
              <a16:creationId xmlns:a16="http://schemas.microsoft.com/office/drawing/2014/main" id="{37793312-DD72-4362-ABBB-5CC29AC76B7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45" name="Text Box 19">
          <a:extLst>
            <a:ext uri="{FF2B5EF4-FFF2-40B4-BE49-F238E27FC236}">
              <a16:creationId xmlns:a16="http://schemas.microsoft.com/office/drawing/2014/main" id="{7ED67DF0-9071-4B4F-AC0C-0BF2C39741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32</xdr:row>
      <xdr:rowOff>504825</xdr:rowOff>
    </xdr:from>
    <xdr:ext cx="95250" cy="442269"/>
    <xdr:sp macro="" textlink="">
      <xdr:nvSpPr>
        <xdr:cNvPr id="2546" name="Text Box 15">
          <a:extLst>
            <a:ext uri="{FF2B5EF4-FFF2-40B4-BE49-F238E27FC236}">
              <a16:creationId xmlns:a16="http://schemas.microsoft.com/office/drawing/2014/main" id="{5EAF6086-2D43-4DA6-BCB5-5126A57265B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7" name="Text Box 16">
          <a:extLst>
            <a:ext uri="{FF2B5EF4-FFF2-40B4-BE49-F238E27FC236}">
              <a16:creationId xmlns:a16="http://schemas.microsoft.com/office/drawing/2014/main" id="{3056E5BD-6FF1-465A-8D5D-5F5EA0F4C4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8" name="Text Box 17">
          <a:extLst>
            <a:ext uri="{FF2B5EF4-FFF2-40B4-BE49-F238E27FC236}">
              <a16:creationId xmlns:a16="http://schemas.microsoft.com/office/drawing/2014/main" id="{1596BAF1-0D95-4573-9C49-E620B6EC0F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49" name="Text Box 18">
          <a:extLst>
            <a:ext uri="{FF2B5EF4-FFF2-40B4-BE49-F238E27FC236}">
              <a16:creationId xmlns:a16="http://schemas.microsoft.com/office/drawing/2014/main" id="{DCE28907-C58F-4101-A729-2E46EA785EB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0" name="Text Box 16">
          <a:extLst>
            <a:ext uri="{FF2B5EF4-FFF2-40B4-BE49-F238E27FC236}">
              <a16:creationId xmlns:a16="http://schemas.microsoft.com/office/drawing/2014/main" id="{DCADF11F-E12C-4FDF-8BC6-F505FDE6456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1" name="Text Box 17">
          <a:extLst>
            <a:ext uri="{FF2B5EF4-FFF2-40B4-BE49-F238E27FC236}">
              <a16:creationId xmlns:a16="http://schemas.microsoft.com/office/drawing/2014/main" id="{A8018998-9FB3-46E5-9798-72048ED527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2" name="Text Box 18">
          <a:extLst>
            <a:ext uri="{FF2B5EF4-FFF2-40B4-BE49-F238E27FC236}">
              <a16:creationId xmlns:a16="http://schemas.microsoft.com/office/drawing/2014/main" id="{F3A276F6-9855-48EC-B764-26C22E54AA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3" name="Text Box 19">
          <a:extLst>
            <a:ext uri="{FF2B5EF4-FFF2-40B4-BE49-F238E27FC236}">
              <a16:creationId xmlns:a16="http://schemas.microsoft.com/office/drawing/2014/main" id="{4113B32F-1780-455E-9ED1-42236328B3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4" name="Text Box 16">
          <a:extLst>
            <a:ext uri="{FF2B5EF4-FFF2-40B4-BE49-F238E27FC236}">
              <a16:creationId xmlns:a16="http://schemas.microsoft.com/office/drawing/2014/main" id="{4CE6E1C8-C7FC-497D-AEB7-0CFAF4A036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5" name="Text Box 17">
          <a:extLst>
            <a:ext uri="{FF2B5EF4-FFF2-40B4-BE49-F238E27FC236}">
              <a16:creationId xmlns:a16="http://schemas.microsoft.com/office/drawing/2014/main" id="{A3F00E51-BB4C-453D-8756-5EDBD5EC396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56" name="Text Box 18">
          <a:extLst>
            <a:ext uri="{FF2B5EF4-FFF2-40B4-BE49-F238E27FC236}">
              <a16:creationId xmlns:a16="http://schemas.microsoft.com/office/drawing/2014/main" id="{0E3251EC-7C22-4B50-867B-91FA1FA3E6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57" name="Text Box 15">
          <a:extLst>
            <a:ext uri="{FF2B5EF4-FFF2-40B4-BE49-F238E27FC236}">
              <a16:creationId xmlns:a16="http://schemas.microsoft.com/office/drawing/2014/main" id="{54807338-1CBD-46D0-8EE1-A06FD193CA0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8" name="Text Box 16">
          <a:extLst>
            <a:ext uri="{FF2B5EF4-FFF2-40B4-BE49-F238E27FC236}">
              <a16:creationId xmlns:a16="http://schemas.microsoft.com/office/drawing/2014/main" id="{F1BC5F28-78F5-454F-937D-5C0EB3D9463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59" name="Text Box 17">
          <a:extLst>
            <a:ext uri="{FF2B5EF4-FFF2-40B4-BE49-F238E27FC236}">
              <a16:creationId xmlns:a16="http://schemas.microsoft.com/office/drawing/2014/main" id="{06ABDF4A-83C2-4FA5-950F-0BC670F584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0" name="Text Box 18">
          <a:extLst>
            <a:ext uri="{FF2B5EF4-FFF2-40B4-BE49-F238E27FC236}">
              <a16:creationId xmlns:a16="http://schemas.microsoft.com/office/drawing/2014/main" id="{FB0F9477-890F-416B-9E8C-D0B3ACCDB1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61" name="Text Box 19">
          <a:extLst>
            <a:ext uri="{FF2B5EF4-FFF2-40B4-BE49-F238E27FC236}">
              <a16:creationId xmlns:a16="http://schemas.microsoft.com/office/drawing/2014/main" id="{9821E9F6-1EC4-48B1-A97C-4EFCE610F3A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2" name="Text Box 16">
          <a:extLst>
            <a:ext uri="{FF2B5EF4-FFF2-40B4-BE49-F238E27FC236}">
              <a16:creationId xmlns:a16="http://schemas.microsoft.com/office/drawing/2014/main" id="{88CD1AC6-6F10-4A34-8740-1B2771C104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3" name="Text Box 17">
          <a:extLst>
            <a:ext uri="{FF2B5EF4-FFF2-40B4-BE49-F238E27FC236}">
              <a16:creationId xmlns:a16="http://schemas.microsoft.com/office/drawing/2014/main" id="{37EDD550-426B-4378-B098-4A47B7D46C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4" name="Text Box 18">
          <a:extLst>
            <a:ext uri="{FF2B5EF4-FFF2-40B4-BE49-F238E27FC236}">
              <a16:creationId xmlns:a16="http://schemas.microsoft.com/office/drawing/2014/main" id="{E0966647-F5C5-4F7A-944F-72EF4DBA61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65" name="Text Box 19">
          <a:extLst>
            <a:ext uri="{FF2B5EF4-FFF2-40B4-BE49-F238E27FC236}">
              <a16:creationId xmlns:a16="http://schemas.microsoft.com/office/drawing/2014/main" id="{5B5CF1B8-9773-479D-975C-A5E1F40FFF0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6" name="Text Box 16">
          <a:extLst>
            <a:ext uri="{FF2B5EF4-FFF2-40B4-BE49-F238E27FC236}">
              <a16:creationId xmlns:a16="http://schemas.microsoft.com/office/drawing/2014/main" id="{5E815E23-EF8D-49FF-AB4F-2A0F5A63A9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7" name="Text Box 17">
          <a:extLst>
            <a:ext uri="{FF2B5EF4-FFF2-40B4-BE49-F238E27FC236}">
              <a16:creationId xmlns:a16="http://schemas.microsoft.com/office/drawing/2014/main" id="{FC041369-F051-4989-853E-408F3DE4DF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8" name="Text Box 18">
          <a:extLst>
            <a:ext uri="{FF2B5EF4-FFF2-40B4-BE49-F238E27FC236}">
              <a16:creationId xmlns:a16="http://schemas.microsoft.com/office/drawing/2014/main" id="{1A73A1F7-DE67-402C-ABBD-36E9660022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31</xdr:row>
      <xdr:rowOff>0</xdr:rowOff>
    </xdr:from>
    <xdr:ext cx="95250" cy="171450"/>
    <xdr:sp macro="" textlink="">
      <xdr:nvSpPr>
        <xdr:cNvPr id="2569" name="Text Box 19">
          <a:extLst>
            <a:ext uri="{FF2B5EF4-FFF2-40B4-BE49-F238E27FC236}">
              <a16:creationId xmlns:a16="http://schemas.microsoft.com/office/drawing/2014/main" id="{8B53DC2C-BC1C-4D0F-AB98-D8F96AE7AF4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32</xdr:row>
      <xdr:rowOff>504825</xdr:rowOff>
    </xdr:from>
    <xdr:ext cx="95250" cy="444014"/>
    <xdr:sp macro="" textlink="">
      <xdr:nvSpPr>
        <xdr:cNvPr id="2570" name="Text Box 15">
          <a:extLst>
            <a:ext uri="{FF2B5EF4-FFF2-40B4-BE49-F238E27FC236}">
              <a16:creationId xmlns:a16="http://schemas.microsoft.com/office/drawing/2014/main" id="{6741ED9B-5D25-4971-A054-DA02BEC442D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1" name="Text Box 16">
          <a:extLst>
            <a:ext uri="{FF2B5EF4-FFF2-40B4-BE49-F238E27FC236}">
              <a16:creationId xmlns:a16="http://schemas.microsoft.com/office/drawing/2014/main" id="{1E891369-11C2-4FAD-9866-ACDCE45A25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2" name="Text Box 17">
          <a:extLst>
            <a:ext uri="{FF2B5EF4-FFF2-40B4-BE49-F238E27FC236}">
              <a16:creationId xmlns:a16="http://schemas.microsoft.com/office/drawing/2014/main" id="{F35D75C6-48CF-4534-B58B-89323EE604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3" name="Text Box 18">
          <a:extLst>
            <a:ext uri="{FF2B5EF4-FFF2-40B4-BE49-F238E27FC236}">
              <a16:creationId xmlns:a16="http://schemas.microsoft.com/office/drawing/2014/main" id="{E423429A-0CDD-40FC-A820-DEE61352B4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0</xdr:rowOff>
    </xdr:from>
    <xdr:ext cx="95250" cy="171450"/>
    <xdr:sp macro="" textlink="">
      <xdr:nvSpPr>
        <xdr:cNvPr id="2574" name="Text Box 19">
          <a:extLst>
            <a:ext uri="{FF2B5EF4-FFF2-40B4-BE49-F238E27FC236}">
              <a16:creationId xmlns:a16="http://schemas.microsoft.com/office/drawing/2014/main" id="{60F18563-1568-494A-950D-807082D48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5" name="Text Box 16">
          <a:extLst>
            <a:ext uri="{FF2B5EF4-FFF2-40B4-BE49-F238E27FC236}">
              <a16:creationId xmlns:a16="http://schemas.microsoft.com/office/drawing/2014/main" id="{42BC96EE-DF7D-4BF1-B701-BBC970896BE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0</xdr:rowOff>
    </xdr:from>
    <xdr:ext cx="95250" cy="171450"/>
    <xdr:sp macro="" textlink="">
      <xdr:nvSpPr>
        <xdr:cNvPr id="2576" name="Text Box 17">
          <a:extLst>
            <a:ext uri="{FF2B5EF4-FFF2-40B4-BE49-F238E27FC236}">
              <a16:creationId xmlns:a16="http://schemas.microsoft.com/office/drawing/2014/main" id="{ED46B314-B1BB-43B8-9A58-E391E51590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34</xdr:row>
      <xdr:rowOff>15875</xdr:rowOff>
    </xdr:from>
    <xdr:ext cx="95250" cy="171450"/>
    <xdr:sp macro="" textlink="">
      <xdr:nvSpPr>
        <xdr:cNvPr id="2577" name="Text Box 18">
          <a:extLst>
            <a:ext uri="{FF2B5EF4-FFF2-40B4-BE49-F238E27FC236}">
              <a16:creationId xmlns:a16="http://schemas.microsoft.com/office/drawing/2014/main" id="{32AA57FB-C435-4177-A678-153557CC7DB2}"/>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8" name="Text Box 16">
          <a:extLst>
            <a:ext uri="{FF2B5EF4-FFF2-40B4-BE49-F238E27FC236}">
              <a16:creationId xmlns:a16="http://schemas.microsoft.com/office/drawing/2014/main" id="{AB25890E-A212-41FD-AAF7-6FEBF35B034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79" name="Text Box 17">
          <a:extLst>
            <a:ext uri="{FF2B5EF4-FFF2-40B4-BE49-F238E27FC236}">
              <a16:creationId xmlns:a16="http://schemas.microsoft.com/office/drawing/2014/main" id="{DC13ECFD-046F-4E2F-8F7E-6C01D64E28F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0" name="Text Box 18">
          <a:extLst>
            <a:ext uri="{FF2B5EF4-FFF2-40B4-BE49-F238E27FC236}">
              <a16:creationId xmlns:a16="http://schemas.microsoft.com/office/drawing/2014/main" id="{54F3B35F-87EC-4C25-B440-4E4C3E42E4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1" name="Text Box 19">
          <a:extLst>
            <a:ext uri="{FF2B5EF4-FFF2-40B4-BE49-F238E27FC236}">
              <a16:creationId xmlns:a16="http://schemas.microsoft.com/office/drawing/2014/main" id="{948B0B9E-4FA0-4901-91A3-CB2ABE097C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34</xdr:row>
      <xdr:rowOff>0</xdr:rowOff>
    </xdr:from>
    <xdr:ext cx="95250" cy="171450"/>
    <xdr:sp macro="" textlink="">
      <xdr:nvSpPr>
        <xdr:cNvPr id="2582" name="Text Box 16">
          <a:extLst>
            <a:ext uri="{FF2B5EF4-FFF2-40B4-BE49-F238E27FC236}">
              <a16:creationId xmlns:a16="http://schemas.microsoft.com/office/drawing/2014/main" id="{030F1200-DC30-4781-ABE0-424EE49582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3" name="Text Box 15">
          <a:extLst>
            <a:ext uri="{FF2B5EF4-FFF2-40B4-BE49-F238E27FC236}">
              <a16:creationId xmlns:a16="http://schemas.microsoft.com/office/drawing/2014/main" id="{91078C4B-ADA1-4BE4-A7CE-61FCADF86537}"/>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8496"/>
    <xdr:sp macro="" textlink="">
      <xdr:nvSpPr>
        <xdr:cNvPr id="2584" name="Text Box 15">
          <a:extLst>
            <a:ext uri="{FF2B5EF4-FFF2-40B4-BE49-F238E27FC236}">
              <a16:creationId xmlns:a16="http://schemas.microsoft.com/office/drawing/2014/main" id="{36B681BF-51A7-46F8-BCFF-A8AD75421429}"/>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585" name="Text Box 15">
          <a:extLst>
            <a:ext uri="{FF2B5EF4-FFF2-40B4-BE49-F238E27FC236}">
              <a16:creationId xmlns:a16="http://schemas.microsoft.com/office/drawing/2014/main" id="{A4AC8EA8-ECEC-48F3-9926-7DD8ED61BEB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586" name="Text Box 15">
          <a:extLst>
            <a:ext uri="{FF2B5EF4-FFF2-40B4-BE49-F238E27FC236}">
              <a16:creationId xmlns:a16="http://schemas.microsoft.com/office/drawing/2014/main" id="{D39E45EB-7C21-44DE-B6D0-05B36CF974F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587" name="Text Box 15">
          <a:extLst>
            <a:ext uri="{FF2B5EF4-FFF2-40B4-BE49-F238E27FC236}">
              <a16:creationId xmlns:a16="http://schemas.microsoft.com/office/drawing/2014/main" id="{D4676525-7C55-41A8-AC66-EAB82E4FCFD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588" name="Text Box 15">
          <a:extLst>
            <a:ext uri="{FF2B5EF4-FFF2-40B4-BE49-F238E27FC236}">
              <a16:creationId xmlns:a16="http://schemas.microsoft.com/office/drawing/2014/main" id="{1C931037-F664-4247-B49F-7F1B8A9BE66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34</xdr:row>
      <xdr:rowOff>170392</xdr:rowOff>
    </xdr:from>
    <xdr:ext cx="95250" cy="213632"/>
    <xdr:sp macro="" textlink="">
      <xdr:nvSpPr>
        <xdr:cNvPr id="2589" name="Text Box 15">
          <a:extLst>
            <a:ext uri="{FF2B5EF4-FFF2-40B4-BE49-F238E27FC236}">
              <a16:creationId xmlns:a16="http://schemas.microsoft.com/office/drawing/2014/main" id="{0DE3CF75-FF18-4A27-AFDE-60437A32840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0" name="Text Box 16">
          <a:extLst>
            <a:ext uri="{FF2B5EF4-FFF2-40B4-BE49-F238E27FC236}">
              <a16:creationId xmlns:a16="http://schemas.microsoft.com/office/drawing/2014/main" id="{380C496B-1C02-4BE5-A9E0-B53155068F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1" name="Text Box 17">
          <a:extLst>
            <a:ext uri="{FF2B5EF4-FFF2-40B4-BE49-F238E27FC236}">
              <a16:creationId xmlns:a16="http://schemas.microsoft.com/office/drawing/2014/main" id="{62B8386C-4EC5-4673-A9FD-BE0AE2B4CB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2" name="Text Box 18">
          <a:extLst>
            <a:ext uri="{FF2B5EF4-FFF2-40B4-BE49-F238E27FC236}">
              <a16:creationId xmlns:a16="http://schemas.microsoft.com/office/drawing/2014/main" id="{C16A8FBD-7C97-4F0C-954C-EB5F9378DF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593" name="Text Box 19">
          <a:extLst>
            <a:ext uri="{FF2B5EF4-FFF2-40B4-BE49-F238E27FC236}">
              <a16:creationId xmlns:a16="http://schemas.microsoft.com/office/drawing/2014/main" id="{DFDBEA3D-9A8B-4819-8A80-2751394242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4" name="Text Box 16">
          <a:extLst>
            <a:ext uri="{FF2B5EF4-FFF2-40B4-BE49-F238E27FC236}">
              <a16:creationId xmlns:a16="http://schemas.microsoft.com/office/drawing/2014/main" id="{F4A4CA38-E01F-45A3-88AB-229BCD788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5" name="Text Box 17">
          <a:extLst>
            <a:ext uri="{FF2B5EF4-FFF2-40B4-BE49-F238E27FC236}">
              <a16:creationId xmlns:a16="http://schemas.microsoft.com/office/drawing/2014/main" id="{09D734CD-A1A3-4120-B80F-11F23918FB4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6" name="Text Box 18">
          <a:extLst>
            <a:ext uri="{FF2B5EF4-FFF2-40B4-BE49-F238E27FC236}">
              <a16:creationId xmlns:a16="http://schemas.microsoft.com/office/drawing/2014/main" id="{42E13009-C004-4F5B-A9F2-4971F9A6412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597" name="Text Box 19">
          <a:extLst>
            <a:ext uri="{FF2B5EF4-FFF2-40B4-BE49-F238E27FC236}">
              <a16:creationId xmlns:a16="http://schemas.microsoft.com/office/drawing/2014/main" id="{59CB5CEF-57DF-46A8-AFD7-B4B171C91DA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8" name="Text Box 16">
          <a:extLst>
            <a:ext uri="{FF2B5EF4-FFF2-40B4-BE49-F238E27FC236}">
              <a16:creationId xmlns:a16="http://schemas.microsoft.com/office/drawing/2014/main" id="{C4680E58-42C9-4811-BC24-BE22295E6E5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599" name="Text Box 17">
          <a:extLst>
            <a:ext uri="{FF2B5EF4-FFF2-40B4-BE49-F238E27FC236}">
              <a16:creationId xmlns:a16="http://schemas.microsoft.com/office/drawing/2014/main" id="{CB15D5CB-D03D-4E8A-ADF8-AD24063059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0" name="Text Box 18">
          <a:extLst>
            <a:ext uri="{FF2B5EF4-FFF2-40B4-BE49-F238E27FC236}">
              <a16:creationId xmlns:a16="http://schemas.microsoft.com/office/drawing/2014/main" id="{DB7BBFBA-7DFA-429D-9FF8-79DFBEC7028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01" name="Text Box 19">
          <a:extLst>
            <a:ext uri="{FF2B5EF4-FFF2-40B4-BE49-F238E27FC236}">
              <a16:creationId xmlns:a16="http://schemas.microsoft.com/office/drawing/2014/main" id="{4B0059FC-4475-4E38-AACA-255456D61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02" name="Text Box 15">
          <a:extLst>
            <a:ext uri="{FF2B5EF4-FFF2-40B4-BE49-F238E27FC236}">
              <a16:creationId xmlns:a16="http://schemas.microsoft.com/office/drawing/2014/main" id="{30097EE6-F33E-47D2-881A-282A023578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3" name="Text Box 16">
          <a:extLst>
            <a:ext uri="{FF2B5EF4-FFF2-40B4-BE49-F238E27FC236}">
              <a16:creationId xmlns:a16="http://schemas.microsoft.com/office/drawing/2014/main" id="{6BF3B705-1BFB-48C3-90C9-5E9D3C0B3C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4" name="Text Box 17">
          <a:extLst>
            <a:ext uri="{FF2B5EF4-FFF2-40B4-BE49-F238E27FC236}">
              <a16:creationId xmlns:a16="http://schemas.microsoft.com/office/drawing/2014/main" id="{E7A39C8A-E00C-4C13-979E-9A5BA46E8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5" name="Text Box 18">
          <a:extLst>
            <a:ext uri="{FF2B5EF4-FFF2-40B4-BE49-F238E27FC236}">
              <a16:creationId xmlns:a16="http://schemas.microsoft.com/office/drawing/2014/main" id="{BEDA146E-0298-4AC7-88D9-1B0813B88FA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06" name="Text Box 19">
          <a:extLst>
            <a:ext uri="{FF2B5EF4-FFF2-40B4-BE49-F238E27FC236}">
              <a16:creationId xmlns:a16="http://schemas.microsoft.com/office/drawing/2014/main" id="{8213E026-2F1A-4962-9CCD-92EACDB067C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7" name="Text Box 16">
          <a:extLst>
            <a:ext uri="{FF2B5EF4-FFF2-40B4-BE49-F238E27FC236}">
              <a16:creationId xmlns:a16="http://schemas.microsoft.com/office/drawing/2014/main" id="{A58B29D9-CEFB-4049-A135-A18B0A5E80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8" name="Text Box 17">
          <a:extLst>
            <a:ext uri="{FF2B5EF4-FFF2-40B4-BE49-F238E27FC236}">
              <a16:creationId xmlns:a16="http://schemas.microsoft.com/office/drawing/2014/main" id="{AD8AE094-DDF1-445C-B778-6B0C16934F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09" name="Text Box 18">
          <a:extLst>
            <a:ext uri="{FF2B5EF4-FFF2-40B4-BE49-F238E27FC236}">
              <a16:creationId xmlns:a16="http://schemas.microsoft.com/office/drawing/2014/main" id="{145620FB-B4E9-4A6E-A459-3E198D2B81D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0" name="Text Box 16">
          <a:extLst>
            <a:ext uri="{FF2B5EF4-FFF2-40B4-BE49-F238E27FC236}">
              <a16:creationId xmlns:a16="http://schemas.microsoft.com/office/drawing/2014/main" id="{DA72BD8B-F494-4917-A8A6-99FA2F567F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1" name="Text Box 17">
          <a:extLst>
            <a:ext uri="{FF2B5EF4-FFF2-40B4-BE49-F238E27FC236}">
              <a16:creationId xmlns:a16="http://schemas.microsoft.com/office/drawing/2014/main" id="{FB400F92-DBC7-4543-AF01-B633825BC39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2" name="Text Box 18">
          <a:extLst>
            <a:ext uri="{FF2B5EF4-FFF2-40B4-BE49-F238E27FC236}">
              <a16:creationId xmlns:a16="http://schemas.microsoft.com/office/drawing/2014/main" id="{D5FE6735-67D1-47D0-825A-05589B74A1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3" name="Text Box 19">
          <a:extLst>
            <a:ext uri="{FF2B5EF4-FFF2-40B4-BE49-F238E27FC236}">
              <a16:creationId xmlns:a16="http://schemas.microsoft.com/office/drawing/2014/main" id="{767F8C43-3B5D-4322-835B-9117E86A24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4" name="Text Box 16">
          <a:extLst>
            <a:ext uri="{FF2B5EF4-FFF2-40B4-BE49-F238E27FC236}">
              <a16:creationId xmlns:a16="http://schemas.microsoft.com/office/drawing/2014/main" id="{A14AADDB-62E7-43A0-91C5-CF139D6A5A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5" name="Text Box 17">
          <a:extLst>
            <a:ext uri="{FF2B5EF4-FFF2-40B4-BE49-F238E27FC236}">
              <a16:creationId xmlns:a16="http://schemas.microsoft.com/office/drawing/2014/main" id="{A9F6C0E3-0FC8-45B2-801D-FD125654F6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6" name="Text Box 18">
          <a:extLst>
            <a:ext uri="{FF2B5EF4-FFF2-40B4-BE49-F238E27FC236}">
              <a16:creationId xmlns:a16="http://schemas.microsoft.com/office/drawing/2014/main" id="{9C7CCAC2-5DB5-4462-969F-515466EBA6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17" name="Text Box 19">
          <a:extLst>
            <a:ext uri="{FF2B5EF4-FFF2-40B4-BE49-F238E27FC236}">
              <a16:creationId xmlns:a16="http://schemas.microsoft.com/office/drawing/2014/main" id="{745DAE4C-BE10-4E30-8CF7-642B90187FB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56743"/>
    <xdr:sp macro="" textlink="">
      <xdr:nvSpPr>
        <xdr:cNvPr id="2618" name="Text Box 15">
          <a:extLst>
            <a:ext uri="{FF2B5EF4-FFF2-40B4-BE49-F238E27FC236}">
              <a16:creationId xmlns:a16="http://schemas.microsoft.com/office/drawing/2014/main" id="{97D475FB-73FF-4ABF-AA01-9DF8A5329937}"/>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442269"/>
    <xdr:sp macro="" textlink="">
      <xdr:nvSpPr>
        <xdr:cNvPr id="2619" name="Text Box 15">
          <a:extLst>
            <a:ext uri="{FF2B5EF4-FFF2-40B4-BE49-F238E27FC236}">
              <a16:creationId xmlns:a16="http://schemas.microsoft.com/office/drawing/2014/main" id="{18234D30-A47E-4C65-ACA5-BECE23F168E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34</xdr:row>
      <xdr:rowOff>504825</xdr:rowOff>
    </xdr:from>
    <xdr:ext cx="95250" cy="442269"/>
    <xdr:sp macro="" textlink="">
      <xdr:nvSpPr>
        <xdr:cNvPr id="2620" name="Text Box 15">
          <a:extLst>
            <a:ext uri="{FF2B5EF4-FFF2-40B4-BE49-F238E27FC236}">
              <a16:creationId xmlns:a16="http://schemas.microsoft.com/office/drawing/2014/main" id="{7D281450-CA39-4FF3-81C3-8256BC7AF0C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213632"/>
    <xdr:sp macro="" textlink="">
      <xdr:nvSpPr>
        <xdr:cNvPr id="2621" name="Text Box 15">
          <a:extLst>
            <a:ext uri="{FF2B5EF4-FFF2-40B4-BE49-F238E27FC236}">
              <a16:creationId xmlns:a16="http://schemas.microsoft.com/office/drawing/2014/main" id="{78B166BF-1F24-481E-9FBC-D9E8F21D895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34</xdr:row>
      <xdr:rowOff>504825</xdr:rowOff>
    </xdr:from>
    <xdr:ext cx="95250" cy="444331"/>
    <xdr:sp macro="" textlink="">
      <xdr:nvSpPr>
        <xdr:cNvPr id="2622" name="Text Box 15">
          <a:extLst>
            <a:ext uri="{FF2B5EF4-FFF2-40B4-BE49-F238E27FC236}">
              <a16:creationId xmlns:a16="http://schemas.microsoft.com/office/drawing/2014/main" id="{9E444D67-D966-4DCD-9716-59EF6394E99C}"/>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34</xdr:row>
      <xdr:rowOff>504825</xdr:rowOff>
    </xdr:from>
    <xdr:ext cx="95250" cy="213632"/>
    <xdr:sp macro="" textlink="">
      <xdr:nvSpPr>
        <xdr:cNvPr id="2623" name="Text Box 15">
          <a:extLst>
            <a:ext uri="{FF2B5EF4-FFF2-40B4-BE49-F238E27FC236}">
              <a16:creationId xmlns:a16="http://schemas.microsoft.com/office/drawing/2014/main" id="{0568D20B-8046-4943-801F-E16ACB5B9A1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4" name="Text Box 16">
          <a:extLst>
            <a:ext uri="{FF2B5EF4-FFF2-40B4-BE49-F238E27FC236}">
              <a16:creationId xmlns:a16="http://schemas.microsoft.com/office/drawing/2014/main" id="{729D03FA-A19A-473C-A1C5-4CEA29CC7C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5" name="Text Box 17">
          <a:extLst>
            <a:ext uri="{FF2B5EF4-FFF2-40B4-BE49-F238E27FC236}">
              <a16:creationId xmlns:a16="http://schemas.microsoft.com/office/drawing/2014/main" id="{1F90CB33-C941-4162-A358-95E4A613093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6" name="Text Box 18">
          <a:extLst>
            <a:ext uri="{FF2B5EF4-FFF2-40B4-BE49-F238E27FC236}">
              <a16:creationId xmlns:a16="http://schemas.microsoft.com/office/drawing/2014/main" id="{AED43804-2821-48C5-8C3D-818D602588B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27" name="Text Box 19">
          <a:extLst>
            <a:ext uri="{FF2B5EF4-FFF2-40B4-BE49-F238E27FC236}">
              <a16:creationId xmlns:a16="http://schemas.microsoft.com/office/drawing/2014/main" id="{7293F6F9-2373-461E-B84D-818D08671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8" name="Text Box 16">
          <a:extLst>
            <a:ext uri="{FF2B5EF4-FFF2-40B4-BE49-F238E27FC236}">
              <a16:creationId xmlns:a16="http://schemas.microsoft.com/office/drawing/2014/main" id="{73E0C653-8F66-49D9-A6FE-D41FF00356C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29" name="Text Box 17">
          <a:extLst>
            <a:ext uri="{FF2B5EF4-FFF2-40B4-BE49-F238E27FC236}">
              <a16:creationId xmlns:a16="http://schemas.microsoft.com/office/drawing/2014/main" id="{9B354AC8-92C6-4788-A9C3-BB1CA4DD8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0" name="Text Box 18">
          <a:extLst>
            <a:ext uri="{FF2B5EF4-FFF2-40B4-BE49-F238E27FC236}">
              <a16:creationId xmlns:a16="http://schemas.microsoft.com/office/drawing/2014/main" id="{3EE182D8-91DD-4060-8E85-BC1520368B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31" name="Text Box 19">
          <a:extLst>
            <a:ext uri="{FF2B5EF4-FFF2-40B4-BE49-F238E27FC236}">
              <a16:creationId xmlns:a16="http://schemas.microsoft.com/office/drawing/2014/main" id="{8A86D8F8-2FF0-409D-A733-122F81059D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2" name="Text Box 16">
          <a:extLst>
            <a:ext uri="{FF2B5EF4-FFF2-40B4-BE49-F238E27FC236}">
              <a16:creationId xmlns:a16="http://schemas.microsoft.com/office/drawing/2014/main" id="{BBC3B9A7-6C7B-4CE4-BD71-2CF119B8F68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3" name="Text Box 17">
          <a:extLst>
            <a:ext uri="{FF2B5EF4-FFF2-40B4-BE49-F238E27FC236}">
              <a16:creationId xmlns:a16="http://schemas.microsoft.com/office/drawing/2014/main" id="{F921DFB6-D014-4CCF-A1C7-8161475B8B3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4" name="Text Box 18">
          <a:extLst>
            <a:ext uri="{FF2B5EF4-FFF2-40B4-BE49-F238E27FC236}">
              <a16:creationId xmlns:a16="http://schemas.microsoft.com/office/drawing/2014/main" id="{4ABCA292-B6B7-4FB4-8A6B-DD75273CCF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0</xdr:rowOff>
    </xdr:from>
    <xdr:ext cx="95250" cy="171450"/>
    <xdr:sp macro="" textlink="">
      <xdr:nvSpPr>
        <xdr:cNvPr id="2635" name="Text Box 19">
          <a:extLst>
            <a:ext uri="{FF2B5EF4-FFF2-40B4-BE49-F238E27FC236}">
              <a16:creationId xmlns:a16="http://schemas.microsoft.com/office/drawing/2014/main" id="{3638AB30-955B-4300-8F71-B4159950F97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36" name="Text Box 15">
          <a:extLst>
            <a:ext uri="{FF2B5EF4-FFF2-40B4-BE49-F238E27FC236}">
              <a16:creationId xmlns:a16="http://schemas.microsoft.com/office/drawing/2014/main" id="{6AEC20F3-9615-437B-8988-D08968DB9B2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7" name="Text Box 16">
          <a:extLst>
            <a:ext uri="{FF2B5EF4-FFF2-40B4-BE49-F238E27FC236}">
              <a16:creationId xmlns:a16="http://schemas.microsoft.com/office/drawing/2014/main" id="{B5A18003-B809-4F75-A825-B7BEF2146AC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8" name="Text Box 17">
          <a:extLst>
            <a:ext uri="{FF2B5EF4-FFF2-40B4-BE49-F238E27FC236}">
              <a16:creationId xmlns:a16="http://schemas.microsoft.com/office/drawing/2014/main" id="{4C392BFD-A43B-4D5F-80CC-1F0DE91006C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39" name="Text Box 18">
          <a:extLst>
            <a:ext uri="{FF2B5EF4-FFF2-40B4-BE49-F238E27FC236}">
              <a16:creationId xmlns:a16="http://schemas.microsoft.com/office/drawing/2014/main" id="{C4BCB883-FEB5-4D70-9B94-A00EC59E2B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40" name="Text Box 19">
          <a:extLst>
            <a:ext uri="{FF2B5EF4-FFF2-40B4-BE49-F238E27FC236}">
              <a16:creationId xmlns:a16="http://schemas.microsoft.com/office/drawing/2014/main" id="{8DFE8D78-9BB6-4CC4-A5B7-420585599EF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36</xdr:row>
      <xdr:rowOff>504825</xdr:rowOff>
    </xdr:from>
    <xdr:ext cx="95250" cy="442269"/>
    <xdr:sp macro="" textlink="">
      <xdr:nvSpPr>
        <xdr:cNvPr id="2641" name="Text Box 15">
          <a:extLst>
            <a:ext uri="{FF2B5EF4-FFF2-40B4-BE49-F238E27FC236}">
              <a16:creationId xmlns:a16="http://schemas.microsoft.com/office/drawing/2014/main" id="{963B4BFD-7280-4B87-9C37-AD3CC945F8B4}"/>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2" name="Text Box 16">
          <a:extLst>
            <a:ext uri="{FF2B5EF4-FFF2-40B4-BE49-F238E27FC236}">
              <a16:creationId xmlns:a16="http://schemas.microsoft.com/office/drawing/2014/main" id="{1027AC25-1BE0-48E9-A0A9-A2DA4993FB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3" name="Text Box 17">
          <a:extLst>
            <a:ext uri="{FF2B5EF4-FFF2-40B4-BE49-F238E27FC236}">
              <a16:creationId xmlns:a16="http://schemas.microsoft.com/office/drawing/2014/main" id="{5C7429F7-A945-40E5-BB05-478D240A494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44" name="Text Box 18">
          <a:extLst>
            <a:ext uri="{FF2B5EF4-FFF2-40B4-BE49-F238E27FC236}">
              <a16:creationId xmlns:a16="http://schemas.microsoft.com/office/drawing/2014/main" id="{C6E2AC5A-E62F-434F-A01D-2AC4E4F03B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5" name="Text Box 16">
          <a:extLst>
            <a:ext uri="{FF2B5EF4-FFF2-40B4-BE49-F238E27FC236}">
              <a16:creationId xmlns:a16="http://schemas.microsoft.com/office/drawing/2014/main" id="{F70BD09B-BE5A-4A58-BE8A-0E8BDCAD40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6" name="Text Box 17">
          <a:extLst>
            <a:ext uri="{FF2B5EF4-FFF2-40B4-BE49-F238E27FC236}">
              <a16:creationId xmlns:a16="http://schemas.microsoft.com/office/drawing/2014/main" id="{8F7FD432-E211-4167-9E65-0703576400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7" name="Text Box 18">
          <a:extLst>
            <a:ext uri="{FF2B5EF4-FFF2-40B4-BE49-F238E27FC236}">
              <a16:creationId xmlns:a16="http://schemas.microsoft.com/office/drawing/2014/main" id="{0FFC003C-25B5-4FB2-8CBF-21D04A7B94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8" name="Text Box 19">
          <a:extLst>
            <a:ext uri="{FF2B5EF4-FFF2-40B4-BE49-F238E27FC236}">
              <a16:creationId xmlns:a16="http://schemas.microsoft.com/office/drawing/2014/main" id="{055D50F0-A9B5-4DB5-8262-FA3733DE951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49" name="Text Box 16">
          <a:extLst>
            <a:ext uri="{FF2B5EF4-FFF2-40B4-BE49-F238E27FC236}">
              <a16:creationId xmlns:a16="http://schemas.microsoft.com/office/drawing/2014/main" id="{C8E7BC7F-A86F-4A74-B912-11C60AC257D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0" name="Text Box 17">
          <a:extLst>
            <a:ext uri="{FF2B5EF4-FFF2-40B4-BE49-F238E27FC236}">
              <a16:creationId xmlns:a16="http://schemas.microsoft.com/office/drawing/2014/main" id="{CF42D97F-3136-4E60-9408-9D3406BFB77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51" name="Text Box 18">
          <a:extLst>
            <a:ext uri="{FF2B5EF4-FFF2-40B4-BE49-F238E27FC236}">
              <a16:creationId xmlns:a16="http://schemas.microsoft.com/office/drawing/2014/main" id="{90C595C0-31E0-4D22-AEB3-65518CD886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52" name="Text Box 15">
          <a:extLst>
            <a:ext uri="{FF2B5EF4-FFF2-40B4-BE49-F238E27FC236}">
              <a16:creationId xmlns:a16="http://schemas.microsoft.com/office/drawing/2014/main" id="{C91BE9F3-E80D-4192-A787-2E8CC0CF82B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3" name="Text Box 16">
          <a:extLst>
            <a:ext uri="{FF2B5EF4-FFF2-40B4-BE49-F238E27FC236}">
              <a16:creationId xmlns:a16="http://schemas.microsoft.com/office/drawing/2014/main" id="{FF076C2A-1EA4-4AEA-9734-AE3E6581B9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4" name="Text Box 17">
          <a:extLst>
            <a:ext uri="{FF2B5EF4-FFF2-40B4-BE49-F238E27FC236}">
              <a16:creationId xmlns:a16="http://schemas.microsoft.com/office/drawing/2014/main" id="{79BA1849-C040-4004-9E8D-CAA86443E4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5" name="Text Box 18">
          <a:extLst>
            <a:ext uri="{FF2B5EF4-FFF2-40B4-BE49-F238E27FC236}">
              <a16:creationId xmlns:a16="http://schemas.microsoft.com/office/drawing/2014/main" id="{F6E5E48D-ED68-41EA-BC91-9A3FF3B728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56" name="Text Box 19">
          <a:extLst>
            <a:ext uri="{FF2B5EF4-FFF2-40B4-BE49-F238E27FC236}">
              <a16:creationId xmlns:a16="http://schemas.microsoft.com/office/drawing/2014/main" id="{2DDB3E8A-FA2A-4688-82A9-13364550B3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7" name="Text Box 16">
          <a:extLst>
            <a:ext uri="{FF2B5EF4-FFF2-40B4-BE49-F238E27FC236}">
              <a16:creationId xmlns:a16="http://schemas.microsoft.com/office/drawing/2014/main" id="{F78F7BE2-CAA4-4F72-BD77-3D22006AB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8" name="Text Box 17">
          <a:extLst>
            <a:ext uri="{FF2B5EF4-FFF2-40B4-BE49-F238E27FC236}">
              <a16:creationId xmlns:a16="http://schemas.microsoft.com/office/drawing/2014/main" id="{00568E68-BA3B-43F2-98F9-E5CD98D7CB6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59" name="Text Box 18">
          <a:extLst>
            <a:ext uri="{FF2B5EF4-FFF2-40B4-BE49-F238E27FC236}">
              <a16:creationId xmlns:a16="http://schemas.microsoft.com/office/drawing/2014/main" id="{9EE0829D-316C-45AE-B832-8EBCBF5BAD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60" name="Text Box 19">
          <a:extLst>
            <a:ext uri="{FF2B5EF4-FFF2-40B4-BE49-F238E27FC236}">
              <a16:creationId xmlns:a16="http://schemas.microsoft.com/office/drawing/2014/main" id="{5E9C82A6-7B59-4475-8268-25E513D2FE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1" name="Text Box 16">
          <a:extLst>
            <a:ext uri="{FF2B5EF4-FFF2-40B4-BE49-F238E27FC236}">
              <a16:creationId xmlns:a16="http://schemas.microsoft.com/office/drawing/2014/main" id="{7C4281AE-2B93-47EB-B788-2D122B716F0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2" name="Text Box 17">
          <a:extLst>
            <a:ext uri="{FF2B5EF4-FFF2-40B4-BE49-F238E27FC236}">
              <a16:creationId xmlns:a16="http://schemas.microsoft.com/office/drawing/2014/main" id="{84AF8213-D524-4CFB-8136-CA202C82662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3" name="Text Box 18">
          <a:extLst>
            <a:ext uri="{FF2B5EF4-FFF2-40B4-BE49-F238E27FC236}">
              <a16:creationId xmlns:a16="http://schemas.microsoft.com/office/drawing/2014/main" id="{09885D82-B59A-4724-8D77-A519E16B9E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35</xdr:row>
      <xdr:rowOff>0</xdr:rowOff>
    </xdr:from>
    <xdr:ext cx="95250" cy="171450"/>
    <xdr:sp macro="" textlink="">
      <xdr:nvSpPr>
        <xdr:cNvPr id="2664" name="Text Box 19">
          <a:extLst>
            <a:ext uri="{FF2B5EF4-FFF2-40B4-BE49-F238E27FC236}">
              <a16:creationId xmlns:a16="http://schemas.microsoft.com/office/drawing/2014/main" id="{C1269595-A4F0-456C-A7CD-28379C6E83B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36</xdr:row>
      <xdr:rowOff>504825</xdr:rowOff>
    </xdr:from>
    <xdr:ext cx="95250" cy="444014"/>
    <xdr:sp macro="" textlink="">
      <xdr:nvSpPr>
        <xdr:cNvPr id="2665" name="Text Box 15">
          <a:extLst>
            <a:ext uri="{FF2B5EF4-FFF2-40B4-BE49-F238E27FC236}">
              <a16:creationId xmlns:a16="http://schemas.microsoft.com/office/drawing/2014/main" id="{4E22EAD1-4A4F-469B-B8EC-7058063BE05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6" name="Text Box 16">
          <a:extLst>
            <a:ext uri="{FF2B5EF4-FFF2-40B4-BE49-F238E27FC236}">
              <a16:creationId xmlns:a16="http://schemas.microsoft.com/office/drawing/2014/main" id="{8E8C3CE8-1BEB-4BBD-9BC3-55BD29E33C7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7" name="Text Box 17">
          <a:extLst>
            <a:ext uri="{FF2B5EF4-FFF2-40B4-BE49-F238E27FC236}">
              <a16:creationId xmlns:a16="http://schemas.microsoft.com/office/drawing/2014/main" id="{B4E7DF71-F979-4C98-AC10-7CE8E1FC73E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8" name="Text Box 18">
          <a:extLst>
            <a:ext uri="{FF2B5EF4-FFF2-40B4-BE49-F238E27FC236}">
              <a16:creationId xmlns:a16="http://schemas.microsoft.com/office/drawing/2014/main" id="{5DA9130E-A1D6-4F97-A680-F8A0AA67EE3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0</xdr:rowOff>
    </xdr:from>
    <xdr:ext cx="95250" cy="171450"/>
    <xdr:sp macro="" textlink="">
      <xdr:nvSpPr>
        <xdr:cNvPr id="2669" name="Text Box 19">
          <a:extLst>
            <a:ext uri="{FF2B5EF4-FFF2-40B4-BE49-F238E27FC236}">
              <a16:creationId xmlns:a16="http://schemas.microsoft.com/office/drawing/2014/main" id="{3D8B161F-D7A4-406B-AD30-570ABBFA84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0" name="Text Box 16">
          <a:extLst>
            <a:ext uri="{FF2B5EF4-FFF2-40B4-BE49-F238E27FC236}">
              <a16:creationId xmlns:a16="http://schemas.microsoft.com/office/drawing/2014/main" id="{6E73EC7F-D365-4E89-B99D-B68A6DF9AAD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0</xdr:rowOff>
    </xdr:from>
    <xdr:ext cx="95250" cy="171450"/>
    <xdr:sp macro="" textlink="">
      <xdr:nvSpPr>
        <xdr:cNvPr id="2671" name="Text Box 17">
          <a:extLst>
            <a:ext uri="{FF2B5EF4-FFF2-40B4-BE49-F238E27FC236}">
              <a16:creationId xmlns:a16="http://schemas.microsoft.com/office/drawing/2014/main" id="{134FFAF2-7A72-4750-84D1-D022A23175A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38</xdr:row>
      <xdr:rowOff>15875</xdr:rowOff>
    </xdr:from>
    <xdr:ext cx="95250" cy="171450"/>
    <xdr:sp macro="" textlink="">
      <xdr:nvSpPr>
        <xdr:cNvPr id="2672" name="Text Box 18">
          <a:extLst>
            <a:ext uri="{FF2B5EF4-FFF2-40B4-BE49-F238E27FC236}">
              <a16:creationId xmlns:a16="http://schemas.microsoft.com/office/drawing/2014/main" id="{612F5939-24B4-4DDC-95D6-9BD26CA2177A}"/>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3" name="Text Box 16">
          <a:extLst>
            <a:ext uri="{FF2B5EF4-FFF2-40B4-BE49-F238E27FC236}">
              <a16:creationId xmlns:a16="http://schemas.microsoft.com/office/drawing/2014/main" id="{FB0A910F-3352-41A6-8F57-4421A5B4D6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4" name="Text Box 17">
          <a:extLst>
            <a:ext uri="{FF2B5EF4-FFF2-40B4-BE49-F238E27FC236}">
              <a16:creationId xmlns:a16="http://schemas.microsoft.com/office/drawing/2014/main" id="{7F4A7FBD-F71D-4C37-A616-946D6B96BF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5" name="Text Box 18">
          <a:extLst>
            <a:ext uri="{FF2B5EF4-FFF2-40B4-BE49-F238E27FC236}">
              <a16:creationId xmlns:a16="http://schemas.microsoft.com/office/drawing/2014/main" id="{E5BD7DD5-711D-4890-9D92-AF9107C0CCF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6" name="Text Box 19">
          <a:extLst>
            <a:ext uri="{FF2B5EF4-FFF2-40B4-BE49-F238E27FC236}">
              <a16:creationId xmlns:a16="http://schemas.microsoft.com/office/drawing/2014/main" id="{4EF3D72A-224D-4087-8E1A-F5E721106D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38</xdr:row>
      <xdr:rowOff>0</xdr:rowOff>
    </xdr:from>
    <xdr:ext cx="95250" cy="171450"/>
    <xdr:sp macro="" textlink="">
      <xdr:nvSpPr>
        <xdr:cNvPr id="2677" name="Text Box 16">
          <a:extLst>
            <a:ext uri="{FF2B5EF4-FFF2-40B4-BE49-F238E27FC236}">
              <a16:creationId xmlns:a16="http://schemas.microsoft.com/office/drawing/2014/main" id="{C915B8EC-1BAF-4636-A63D-DBF109948A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78" name="Text Box 15">
          <a:extLst>
            <a:ext uri="{FF2B5EF4-FFF2-40B4-BE49-F238E27FC236}">
              <a16:creationId xmlns:a16="http://schemas.microsoft.com/office/drawing/2014/main" id="{4E5D9C65-1005-4003-9A62-F591F1ED5B7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8496"/>
    <xdr:sp macro="" textlink="">
      <xdr:nvSpPr>
        <xdr:cNvPr id="2679" name="Text Box 15">
          <a:extLst>
            <a:ext uri="{FF2B5EF4-FFF2-40B4-BE49-F238E27FC236}">
              <a16:creationId xmlns:a16="http://schemas.microsoft.com/office/drawing/2014/main" id="{8511F78D-F366-4419-AFA4-824B9B2E067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680" name="Text Box 15">
          <a:extLst>
            <a:ext uri="{FF2B5EF4-FFF2-40B4-BE49-F238E27FC236}">
              <a16:creationId xmlns:a16="http://schemas.microsoft.com/office/drawing/2014/main" id="{CE87F8C3-207B-4205-BB80-266F76A28C7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681" name="Text Box 15">
          <a:extLst>
            <a:ext uri="{FF2B5EF4-FFF2-40B4-BE49-F238E27FC236}">
              <a16:creationId xmlns:a16="http://schemas.microsoft.com/office/drawing/2014/main" id="{4BAC2287-EA25-4C38-BA8E-162B728F8CF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682" name="Text Box 15">
          <a:extLst>
            <a:ext uri="{FF2B5EF4-FFF2-40B4-BE49-F238E27FC236}">
              <a16:creationId xmlns:a16="http://schemas.microsoft.com/office/drawing/2014/main" id="{4F8F6CF0-F228-46DF-9F93-7E21A67C217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683" name="Text Box 15">
          <a:extLst>
            <a:ext uri="{FF2B5EF4-FFF2-40B4-BE49-F238E27FC236}">
              <a16:creationId xmlns:a16="http://schemas.microsoft.com/office/drawing/2014/main" id="{D123ED7F-089C-4F1A-A3F4-D87D0D865BC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38</xdr:row>
      <xdr:rowOff>170392</xdr:rowOff>
    </xdr:from>
    <xdr:ext cx="95250" cy="213632"/>
    <xdr:sp macro="" textlink="">
      <xdr:nvSpPr>
        <xdr:cNvPr id="2684" name="Text Box 15">
          <a:extLst>
            <a:ext uri="{FF2B5EF4-FFF2-40B4-BE49-F238E27FC236}">
              <a16:creationId xmlns:a16="http://schemas.microsoft.com/office/drawing/2014/main" id="{C17CA207-69FD-4F42-9757-4FE952AB42D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5" name="Text Box 16">
          <a:extLst>
            <a:ext uri="{FF2B5EF4-FFF2-40B4-BE49-F238E27FC236}">
              <a16:creationId xmlns:a16="http://schemas.microsoft.com/office/drawing/2014/main" id="{546D87F2-88D0-427D-9B9C-3B7F4806D28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6" name="Text Box 17">
          <a:extLst>
            <a:ext uri="{FF2B5EF4-FFF2-40B4-BE49-F238E27FC236}">
              <a16:creationId xmlns:a16="http://schemas.microsoft.com/office/drawing/2014/main" id="{44EDB9DD-C6BB-4BDF-9DA8-F1259E5FE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7" name="Text Box 18">
          <a:extLst>
            <a:ext uri="{FF2B5EF4-FFF2-40B4-BE49-F238E27FC236}">
              <a16:creationId xmlns:a16="http://schemas.microsoft.com/office/drawing/2014/main" id="{F0E38515-820C-407A-810F-F56B14A919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88" name="Text Box 19">
          <a:extLst>
            <a:ext uri="{FF2B5EF4-FFF2-40B4-BE49-F238E27FC236}">
              <a16:creationId xmlns:a16="http://schemas.microsoft.com/office/drawing/2014/main" id="{99004E3D-414D-43E0-960C-7A480674371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89" name="Text Box 16">
          <a:extLst>
            <a:ext uri="{FF2B5EF4-FFF2-40B4-BE49-F238E27FC236}">
              <a16:creationId xmlns:a16="http://schemas.microsoft.com/office/drawing/2014/main" id="{FD2C4FBF-F963-4ACE-BA0A-0DAFA23F57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0" name="Text Box 17">
          <a:extLst>
            <a:ext uri="{FF2B5EF4-FFF2-40B4-BE49-F238E27FC236}">
              <a16:creationId xmlns:a16="http://schemas.microsoft.com/office/drawing/2014/main" id="{ECAE160A-9091-4BA7-B7BB-2D877DB7DA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1" name="Text Box 18">
          <a:extLst>
            <a:ext uri="{FF2B5EF4-FFF2-40B4-BE49-F238E27FC236}">
              <a16:creationId xmlns:a16="http://schemas.microsoft.com/office/drawing/2014/main" id="{8FA432B4-A9AC-4989-8191-CB4DE1F5E9E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692" name="Text Box 19">
          <a:extLst>
            <a:ext uri="{FF2B5EF4-FFF2-40B4-BE49-F238E27FC236}">
              <a16:creationId xmlns:a16="http://schemas.microsoft.com/office/drawing/2014/main" id="{CFC81269-924A-4BAB-99E6-A52110A395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3" name="Text Box 16">
          <a:extLst>
            <a:ext uri="{FF2B5EF4-FFF2-40B4-BE49-F238E27FC236}">
              <a16:creationId xmlns:a16="http://schemas.microsoft.com/office/drawing/2014/main" id="{E6BAB2EC-F6DE-4491-81CD-836E115478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4" name="Text Box 17">
          <a:extLst>
            <a:ext uri="{FF2B5EF4-FFF2-40B4-BE49-F238E27FC236}">
              <a16:creationId xmlns:a16="http://schemas.microsoft.com/office/drawing/2014/main" id="{6DBE44F3-9FFC-49D0-BD66-08D5C526F81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5" name="Text Box 18">
          <a:extLst>
            <a:ext uri="{FF2B5EF4-FFF2-40B4-BE49-F238E27FC236}">
              <a16:creationId xmlns:a16="http://schemas.microsoft.com/office/drawing/2014/main" id="{BEC3606C-ADBE-48E9-875A-005A3B30F68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696" name="Text Box 19">
          <a:extLst>
            <a:ext uri="{FF2B5EF4-FFF2-40B4-BE49-F238E27FC236}">
              <a16:creationId xmlns:a16="http://schemas.microsoft.com/office/drawing/2014/main" id="{87F5856A-058F-4CC7-90DC-BB7365549B0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697" name="Text Box 15">
          <a:extLst>
            <a:ext uri="{FF2B5EF4-FFF2-40B4-BE49-F238E27FC236}">
              <a16:creationId xmlns:a16="http://schemas.microsoft.com/office/drawing/2014/main" id="{4C3E2809-417F-4D59-A643-BA3334BB1F4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8" name="Text Box 16">
          <a:extLst>
            <a:ext uri="{FF2B5EF4-FFF2-40B4-BE49-F238E27FC236}">
              <a16:creationId xmlns:a16="http://schemas.microsoft.com/office/drawing/2014/main" id="{AB905C9C-7258-4C96-B363-5B3E82736B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699" name="Text Box 17">
          <a:extLst>
            <a:ext uri="{FF2B5EF4-FFF2-40B4-BE49-F238E27FC236}">
              <a16:creationId xmlns:a16="http://schemas.microsoft.com/office/drawing/2014/main" id="{90825C06-DFF9-439D-8720-9724E9CAC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0" name="Text Box 18">
          <a:extLst>
            <a:ext uri="{FF2B5EF4-FFF2-40B4-BE49-F238E27FC236}">
              <a16:creationId xmlns:a16="http://schemas.microsoft.com/office/drawing/2014/main" id="{11FF6F19-E047-4858-8EB7-2202B20D2D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01" name="Text Box 19">
          <a:extLst>
            <a:ext uri="{FF2B5EF4-FFF2-40B4-BE49-F238E27FC236}">
              <a16:creationId xmlns:a16="http://schemas.microsoft.com/office/drawing/2014/main" id="{F71777B8-1084-476F-A712-8678016228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2" name="Text Box 16">
          <a:extLst>
            <a:ext uri="{FF2B5EF4-FFF2-40B4-BE49-F238E27FC236}">
              <a16:creationId xmlns:a16="http://schemas.microsoft.com/office/drawing/2014/main" id="{BAA0A486-B659-4B19-8340-501E321DD7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3" name="Text Box 17">
          <a:extLst>
            <a:ext uri="{FF2B5EF4-FFF2-40B4-BE49-F238E27FC236}">
              <a16:creationId xmlns:a16="http://schemas.microsoft.com/office/drawing/2014/main" id="{E0408D2B-51FD-4C10-8CD8-AD8710E46B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04" name="Text Box 18">
          <a:extLst>
            <a:ext uri="{FF2B5EF4-FFF2-40B4-BE49-F238E27FC236}">
              <a16:creationId xmlns:a16="http://schemas.microsoft.com/office/drawing/2014/main" id="{7A993A80-98ED-4F15-A89A-820297EA76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5" name="Text Box 16">
          <a:extLst>
            <a:ext uri="{FF2B5EF4-FFF2-40B4-BE49-F238E27FC236}">
              <a16:creationId xmlns:a16="http://schemas.microsoft.com/office/drawing/2014/main" id="{021DBD65-298B-4544-9CD2-DE2B4154D94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6" name="Text Box 17">
          <a:extLst>
            <a:ext uri="{FF2B5EF4-FFF2-40B4-BE49-F238E27FC236}">
              <a16:creationId xmlns:a16="http://schemas.microsoft.com/office/drawing/2014/main" id="{AFA8462C-7A79-405B-807D-6EA2ACCFEA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7" name="Text Box 18">
          <a:extLst>
            <a:ext uri="{FF2B5EF4-FFF2-40B4-BE49-F238E27FC236}">
              <a16:creationId xmlns:a16="http://schemas.microsoft.com/office/drawing/2014/main" id="{B8EAB939-A63E-4FCD-9953-42588E41414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8" name="Text Box 19">
          <a:extLst>
            <a:ext uri="{FF2B5EF4-FFF2-40B4-BE49-F238E27FC236}">
              <a16:creationId xmlns:a16="http://schemas.microsoft.com/office/drawing/2014/main" id="{7B36C622-9AC1-4219-8444-CF51712DC25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09" name="Text Box 16">
          <a:extLst>
            <a:ext uri="{FF2B5EF4-FFF2-40B4-BE49-F238E27FC236}">
              <a16:creationId xmlns:a16="http://schemas.microsoft.com/office/drawing/2014/main" id="{B3727848-8991-4C58-A15B-4024DC3016A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0" name="Text Box 17">
          <a:extLst>
            <a:ext uri="{FF2B5EF4-FFF2-40B4-BE49-F238E27FC236}">
              <a16:creationId xmlns:a16="http://schemas.microsoft.com/office/drawing/2014/main" id="{AEEF6393-00A6-4226-B52F-F33DC43B2E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1" name="Text Box 18">
          <a:extLst>
            <a:ext uri="{FF2B5EF4-FFF2-40B4-BE49-F238E27FC236}">
              <a16:creationId xmlns:a16="http://schemas.microsoft.com/office/drawing/2014/main" id="{16A1E27D-C104-4D83-9E2A-BC1E269674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12" name="Text Box 19">
          <a:extLst>
            <a:ext uri="{FF2B5EF4-FFF2-40B4-BE49-F238E27FC236}">
              <a16:creationId xmlns:a16="http://schemas.microsoft.com/office/drawing/2014/main" id="{4B92C1F7-15A3-43D2-ACD4-5EA1A3B006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56743"/>
    <xdr:sp macro="" textlink="">
      <xdr:nvSpPr>
        <xdr:cNvPr id="2713" name="Text Box 15">
          <a:extLst>
            <a:ext uri="{FF2B5EF4-FFF2-40B4-BE49-F238E27FC236}">
              <a16:creationId xmlns:a16="http://schemas.microsoft.com/office/drawing/2014/main" id="{B7A50176-BCE5-4F2D-9488-EC74E89C62AA}"/>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442269"/>
    <xdr:sp macro="" textlink="">
      <xdr:nvSpPr>
        <xdr:cNvPr id="2714" name="Text Box 15">
          <a:extLst>
            <a:ext uri="{FF2B5EF4-FFF2-40B4-BE49-F238E27FC236}">
              <a16:creationId xmlns:a16="http://schemas.microsoft.com/office/drawing/2014/main" id="{58B64812-3374-4A55-BBBA-F186454E92E7}"/>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38</xdr:row>
      <xdr:rowOff>504825</xdr:rowOff>
    </xdr:from>
    <xdr:ext cx="95250" cy="442269"/>
    <xdr:sp macro="" textlink="">
      <xdr:nvSpPr>
        <xdr:cNvPr id="2715" name="Text Box 15">
          <a:extLst>
            <a:ext uri="{FF2B5EF4-FFF2-40B4-BE49-F238E27FC236}">
              <a16:creationId xmlns:a16="http://schemas.microsoft.com/office/drawing/2014/main" id="{E4CA91C3-7B89-4096-BFD5-A359D080D402}"/>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213632"/>
    <xdr:sp macro="" textlink="">
      <xdr:nvSpPr>
        <xdr:cNvPr id="2716" name="Text Box 15">
          <a:extLst>
            <a:ext uri="{FF2B5EF4-FFF2-40B4-BE49-F238E27FC236}">
              <a16:creationId xmlns:a16="http://schemas.microsoft.com/office/drawing/2014/main" id="{89726DA6-E092-428D-A0A5-FE12313F10D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38</xdr:row>
      <xdr:rowOff>504825</xdr:rowOff>
    </xdr:from>
    <xdr:ext cx="95250" cy="444331"/>
    <xdr:sp macro="" textlink="">
      <xdr:nvSpPr>
        <xdr:cNvPr id="2717" name="Text Box 15">
          <a:extLst>
            <a:ext uri="{FF2B5EF4-FFF2-40B4-BE49-F238E27FC236}">
              <a16:creationId xmlns:a16="http://schemas.microsoft.com/office/drawing/2014/main" id="{B0229B05-7CE4-4A3E-958F-C1422D0C6B9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38</xdr:row>
      <xdr:rowOff>504825</xdr:rowOff>
    </xdr:from>
    <xdr:ext cx="95250" cy="213632"/>
    <xdr:sp macro="" textlink="">
      <xdr:nvSpPr>
        <xdr:cNvPr id="2718" name="Text Box 15">
          <a:extLst>
            <a:ext uri="{FF2B5EF4-FFF2-40B4-BE49-F238E27FC236}">
              <a16:creationId xmlns:a16="http://schemas.microsoft.com/office/drawing/2014/main" id="{6B163965-7868-4282-B834-57AC52D8F922}"/>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19" name="Text Box 16">
          <a:extLst>
            <a:ext uri="{FF2B5EF4-FFF2-40B4-BE49-F238E27FC236}">
              <a16:creationId xmlns:a16="http://schemas.microsoft.com/office/drawing/2014/main" id="{DCFD0E3F-9910-4457-9DC8-6D12CBE793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0" name="Text Box 17">
          <a:extLst>
            <a:ext uri="{FF2B5EF4-FFF2-40B4-BE49-F238E27FC236}">
              <a16:creationId xmlns:a16="http://schemas.microsoft.com/office/drawing/2014/main" id="{9364E9B6-B696-4FB9-9365-201824DC5C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1" name="Text Box 18">
          <a:extLst>
            <a:ext uri="{FF2B5EF4-FFF2-40B4-BE49-F238E27FC236}">
              <a16:creationId xmlns:a16="http://schemas.microsoft.com/office/drawing/2014/main" id="{06776CD8-214D-471A-BC9D-C24D514DE7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22" name="Text Box 19">
          <a:extLst>
            <a:ext uri="{FF2B5EF4-FFF2-40B4-BE49-F238E27FC236}">
              <a16:creationId xmlns:a16="http://schemas.microsoft.com/office/drawing/2014/main" id="{779F28FE-7C99-4E5C-A379-A5490F6E45A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3" name="Text Box 16">
          <a:extLst>
            <a:ext uri="{FF2B5EF4-FFF2-40B4-BE49-F238E27FC236}">
              <a16:creationId xmlns:a16="http://schemas.microsoft.com/office/drawing/2014/main" id="{C93F5A89-7CBA-4AD1-B8BA-A8400657DC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4" name="Text Box 17">
          <a:extLst>
            <a:ext uri="{FF2B5EF4-FFF2-40B4-BE49-F238E27FC236}">
              <a16:creationId xmlns:a16="http://schemas.microsoft.com/office/drawing/2014/main" id="{7C1CE767-93F3-4351-B02B-54350E6531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5" name="Text Box 18">
          <a:extLst>
            <a:ext uri="{FF2B5EF4-FFF2-40B4-BE49-F238E27FC236}">
              <a16:creationId xmlns:a16="http://schemas.microsoft.com/office/drawing/2014/main" id="{8E97FAEF-2008-4EA6-8639-338E35E783C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26" name="Text Box 19">
          <a:extLst>
            <a:ext uri="{FF2B5EF4-FFF2-40B4-BE49-F238E27FC236}">
              <a16:creationId xmlns:a16="http://schemas.microsoft.com/office/drawing/2014/main" id="{0CABD05E-EFAB-4307-88F4-5AB8C661A97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7" name="Text Box 16">
          <a:extLst>
            <a:ext uri="{FF2B5EF4-FFF2-40B4-BE49-F238E27FC236}">
              <a16:creationId xmlns:a16="http://schemas.microsoft.com/office/drawing/2014/main" id="{179D6724-3369-447F-8F3F-D302BBFC79C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8" name="Text Box 17">
          <a:extLst>
            <a:ext uri="{FF2B5EF4-FFF2-40B4-BE49-F238E27FC236}">
              <a16:creationId xmlns:a16="http://schemas.microsoft.com/office/drawing/2014/main" id="{5A18391A-2DF2-420E-8C88-0D7C04D9CA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29" name="Text Box 18">
          <a:extLst>
            <a:ext uri="{FF2B5EF4-FFF2-40B4-BE49-F238E27FC236}">
              <a16:creationId xmlns:a16="http://schemas.microsoft.com/office/drawing/2014/main" id="{0CB145CE-0D63-49AF-A0C1-76BD48CDD2C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0</xdr:rowOff>
    </xdr:from>
    <xdr:ext cx="95250" cy="171450"/>
    <xdr:sp macro="" textlink="">
      <xdr:nvSpPr>
        <xdr:cNvPr id="2730" name="Text Box 19">
          <a:extLst>
            <a:ext uri="{FF2B5EF4-FFF2-40B4-BE49-F238E27FC236}">
              <a16:creationId xmlns:a16="http://schemas.microsoft.com/office/drawing/2014/main" id="{2979A023-F7E2-4C6D-A344-F49A37A14DB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31" name="Text Box 15">
          <a:extLst>
            <a:ext uri="{FF2B5EF4-FFF2-40B4-BE49-F238E27FC236}">
              <a16:creationId xmlns:a16="http://schemas.microsoft.com/office/drawing/2014/main" id="{BC4399CF-2E07-4126-805F-B6EDB3A3C61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2" name="Text Box 16">
          <a:extLst>
            <a:ext uri="{FF2B5EF4-FFF2-40B4-BE49-F238E27FC236}">
              <a16:creationId xmlns:a16="http://schemas.microsoft.com/office/drawing/2014/main" id="{E926C60A-73C0-4AE2-BE0F-D32CEC221C4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3" name="Text Box 17">
          <a:extLst>
            <a:ext uri="{FF2B5EF4-FFF2-40B4-BE49-F238E27FC236}">
              <a16:creationId xmlns:a16="http://schemas.microsoft.com/office/drawing/2014/main" id="{2DED00CB-B383-47CC-8F22-E2260258ED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4" name="Text Box 18">
          <a:extLst>
            <a:ext uri="{FF2B5EF4-FFF2-40B4-BE49-F238E27FC236}">
              <a16:creationId xmlns:a16="http://schemas.microsoft.com/office/drawing/2014/main" id="{E7915292-14FD-43E5-81FE-4649D07619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35" name="Text Box 19">
          <a:extLst>
            <a:ext uri="{FF2B5EF4-FFF2-40B4-BE49-F238E27FC236}">
              <a16:creationId xmlns:a16="http://schemas.microsoft.com/office/drawing/2014/main" id="{EABD1965-7E71-4805-BBAD-D869C41BD02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40</xdr:row>
      <xdr:rowOff>504825</xdr:rowOff>
    </xdr:from>
    <xdr:ext cx="95250" cy="442269"/>
    <xdr:sp macro="" textlink="">
      <xdr:nvSpPr>
        <xdr:cNvPr id="2736" name="Text Box 15">
          <a:extLst>
            <a:ext uri="{FF2B5EF4-FFF2-40B4-BE49-F238E27FC236}">
              <a16:creationId xmlns:a16="http://schemas.microsoft.com/office/drawing/2014/main" id="{CFBF7122-7DAD-43FF-9441-AE9084AD6ECC}"/>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7" name="Text Box 16">
          <a:extLst>
            <a:ext uri="{FF2B5EF4-FFF2-40B4-BE49-F238E27FC236}">
              <a16:creationId xmlns:a16="http://schemas.microsoft.com/office/drawing/2014/main" id="{397F0833-83A4-473A-911E-C6811102D15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8" name="Text Box 17">
          <a:extLst>
            <a:ext uri="{FF2B5EF4-FFF2-40B4-BE49-F238E27FC236}">
              <a16:creationId xmlns:a16="http://schemas.microsoft.com/office/drawing/2014/main" id="{DE9C5E95-632A-4C17-9E1C-875FB588D1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39" name="Text Box 18">
          <a:extLst>
            <a:ext uri="{FF2B5EF4-FFF2-40B4-BE49-F238E27FC236}">
              <a16:creationId xmlns:a16="http://schemas.microsoft.com/office/drawing/2014/main" id="{8A018176-1B09-4C26-86A5-76ED844FA0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0" name="Text Box 16">
          <a:extLst>
            <a:ext uri="{FF2B5EF4-FFF2-40B4-BE49-F238E27FC236}">
              <a16:creationId xmlns:a16="http://schemas.microsoft.com/office/drawing/2014/main" id="{79F14742-2316-49A9-B010-31BCC39A15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1" name="Text Box 17">
          <a:extLst>
            <a:ext uri="{FF2B5EF4-FFF2-40B4-BE49-F238E27FC236}">
              <a16:creationId xmlns:a16="http://schemas.microsoft.com/office/drawing/2014/main" id="{E6F9E6B8-265A-4FEC-B5CA-E8B0B704EF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2" name="Text Box 18">
          <a:extLst>
            <a:ext uri="{FF2B5EF4-FFF2-40B4-BE49-F238E27FC236}">
              <a16:creationId xmlns:a16="http://schemas.microsoft.com/office/drawing/2014/main" id="{9EF0AE0D-FC25-4079-9F49-9AB2B13799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3" name="Text Box 19">
          <a:extLst>
            <a:ext uri="{FF2B5EF4-FFF2-40B4-BE49-F238E27FC236}">
              <a16:creationId xmlns:a16="http://schemas.microsoft.com/office/drawing/2014/main" id="{DE31B77C-9941-486E-8062-9A9F7F6D86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4" name="Text Box 16">
          <a:extLst>
            <a:ext uri="{FF2B5EF4-FFF2-40B4-BE49-F238E27FC236}">
              <a16:creationId xmlns:a16="http://schemas.microsoft.com/office/drawing/2014/main" id="{11EAB210-5871-434A-BDAA-318DA57BF0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5" name="Text Box 17">
          <a:extLst>
            <a:ext uri="{FF2B5EF4-FFF2-40B4-BE49-F238E27FC236}">
              <a16:creationId xmlns:a16="http://schemas.microsoft.com/office/drawing/2014/main" id="{0572CC8D-AF7E-4CFF-ACF1-8C7AAB7103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46" name="Text Box 18">
          <a:extLst>
            <a:ext uri="{FF2B5EF4-FFF2-40B4-BE49-F238E27FC236}">
              <a16:creationId xmlns:a16="http://schemas.microsoft.com/office/drawing/2014/main" id="{558C9B18-431B-402D-AE59-29355F8876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47" name="Text Box 15">
          <a:extLst>
            <a:ext uri="{FF2B5EF4-FFF2-40B4-BE49-F238E27FC236}">
              <a16:creationId xmlns:a16="http://schemas.microsoft.com/office/drawing/2014/main" id="{3DDB0D32-ACB1-4EF8-B115-E4ADEAB5BE0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8" name="Text Box 16">
          <a:extLst>
            <a:ext uri="{FF2B5EF4-FFF2-40B4-BE49-F238E27FC236}">
              <a16:creationId xmlns:a16="http://schemas.microsoft.com/office/drawing/2014/main" id="{C1F2A08F-D154-4B97-B567-47C6254D5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49" name="Text Box 17">
          <a:extLst>
            <a:ext uri="{FF2B5EF4-FFF2-40B4-BE49-F238E27FC236}">
              <a16:creationId xmlns:a16="http://schemas.microsoft.com/office/drawing/2014/main" id="{7CE92245-13ED-47B2-BCBE-3252AA8CBF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0" name="Text Box 18">
          <a:extLst>
            <a:ext uri="{FF2B5EF4-FFF2-40B4-BE49-F238E27FC236}">
              <a16:creationId xmlns:a16="http://schemas.microsoft.com/office/drawing/2014/main" id="{E1A29A6E-0F6B-4BEE-8782-D3866151FF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51" name="Text Box 19">
          <a:extLst>
            <a:ext uri="{FF2B5EF4-FFF2-40B4-BE49-F238E27FC236}">
              <a16:creationId xmlns:a16="http://schemas.microsoft.com/office/drawing/2014/main" id="{AA06832A-E755-4F17-81D2-811B4B4024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2" name="Text Box 16">
          <a:extLst>
            <a:ext uri="{FF2B5EF4-FFF2-40B4-BE49-F238E27FC236}">
              <a16:creationId xmlns:a16="http://schemas.microsoft.com/office/drawing/2014/main" id="{4E89A8BD-E8CE-4AC8-9D1D-EE203AFC9FC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3" name="Text Box 17">
          <a:extLst>
            <a:ext uri="{FF2B5EF4-FFF2-40B4-BE49-F238E27FC236}">
              <a16:creationId xmlns:a16="http://schemas.microsoft.com/office/drawing/2014/main" id="{BA0DF1D9-DAF7-403E-9D80-C3A1C1208B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4" name="Text Box 18">
          <a:extLst>
            <a:ext uri="{FF2B5EF4-FFF2-40B4-BE49-F238E27FC236}">
              <a16:creationId xmlns:a16="http://schemas.microsoft.com/office/drawing/2014/main" id="{9E98B76A-14CF-4034-AEF7-7681ACAC76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55" name="Text Box 19">
          <a:extLst>
            <a:ext uri="{FF2B5EF4-FFF2-40B4-BE49-F238E27FC236}">
              <a16:creationId xmlns:a16="http://schemas.microsoft.com/office/drawing/2014/main" id="{B2FB2A2D-048B-48DC-A7A7-31CC1FAB6B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6" name="Text Box 16">
          <a:extLst>
            <a:ext uri="{FF2B5EF4-FFF2-40B4-BE49-F238E27FC236}">
              <a16:creationId xmlns:a16="http://schemas.microsoft.com/office/drawing/2014/main" id="{2087220D-22FB-4A8C-AE7E-156D655433FA}"/>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7" name="Text Box 17">
          <a:extLst>
            <a:ext uri="{FF2B5EF4-FFF2-40B4-BE49-F238E27FC236}">
              <a16:creationId xmlns:a16="http://schemas.microsoft.com/office/drawing/2014/main" id="{E86E229B-75A1-43B2-9552-6B75AC46E2D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8" name="Text Box 18">
          <a:extLst>
            <a:ext uri="{FF2B5EF4-FFF2-40B4-BE49-F238E27FC236}">
              <a16:creationId xmlns:a16="http://schemas.microsoft.com/office/drawing/2014/main" id="{8939DE92-E1BD-4666-9981-689FE60FC01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39</xdr:row>
      <xdr:rowOff>0</xdr:rowOff>
    </xdr:from>
    <xdr:ext cx="95250" cy="171450"/>
    <xdr:sp macro="" textlink="">
      <xdr:nvSpPr>
        <xdr:cNvPr id="2759" name="Text Box 19">
          <a:extLst>
            <a:ext uri="{FF2B5EF4-FFF2-40B4-BE49-F238E27FC236}">
              <a16:creationId xmlns:a16="http://schemas.microsoft.com/office/drawing/2014/main" id="{9692BE4A-2B4C-4565-B8B9-3AC2F8D1169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40</xdr:row>
      <xdr:rowOff>504825</xdr:rowOff>
    </xdr:from>
    <xdr:ext cx="95250" cy="444014"/>
    <xdr:sp macro="" textlink="">
      <xdr:nvSpPr>
        <xdr:cNvPr id="2760" name="Text Box 15">
          <a:extLst>
            <a:ext uri="{FF2B5EF4-FFF2-40B4-BE49-F238E27FC236}">
              <a16:creationId xmlns:a16="http://schemas.microsoft.com/office/drawing/2014/main" id="{70DD5C0B-2348-4D68-8A98-DA3471E6E072}"/>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1" name="Text Box 16">
          <a:extLst>
            <a:ext uri="{FF2B5EF4-FFF2-40B4-BE49-F238E27FC236}">
              <a16:creationId xmlns:a16="http://schemas.microsoft.com/office/drawing/2014/main" id="{B98D1299-FF38-4D70-9E7D-0054FF36F9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2" name="Text Box 17">
          <a:extLst>
            <a:ext uri="{FF2B5EF4-FFF2-40B4-BE49-F238E27FC236}">
              <a16:creationId xmlns:a16="http://schemas.microsoft.com/office/drawing/2014/main" id="{3B6C27B9-A90D-4FAB-AB9F-0047B84A809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3" name="Text Box 18">
          <a:extLst>
            <a:ext uri="{FF2B5EF4-FFF2-40B4-BE49-F238E27FC236}">
              <a16:creationId xmlns:a16="http://schemas.microsoft.com/office/drawing/2014/main" id="{D505FB3A-BE23-4130-B2AB-6A8EFBB773C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0</xdr:rowOff>
    </xdr:from>
    <xdr:ext cx="95250" cy="171450"/>
    <xdr:sp macro="" textlink="">
      <xdr:nvSpPr>
        <xdr:cNvPr id="2764" name="Text Box 19">
          <a:extLst>
            <a:ext uri="{FF2B5EF4-FFF2-40B4-BE49-F238E27FC236}">
              <a16:creationId xmlns:a16="http://schemas.microsoft.com/office/drawing/2014/main" id="{C762FFA1-D2EC-4C9D-A59F-6D7F74D64D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5" name="Text Box 16">
          <a:extLst>
            <a:ext uri="{FF2B5EF4-FFF2-40B4-BE49-F238E27FC236}">
              <a16:creationId xmlns:a16="http://schemas.microsoft.com/office/drawing/2014/main" id="{0564CAE7-8F80-4AB2-92B5-2C82A5D298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0</xdr:rowOff>
    </xdr:from>
    <xdr:ext cx="95250" cy="171450"/>
    <xdr:sp macro="" textlink="">
      <xdr:nvSpPr>
        <xdr:cNvPr id="2766" name="Text Box 17">
          <a:extLst>
            <a:ext uri="{FF2B5EF4-FFF2-40B4-BE49-F238E27FC236}">
              <a16:creationId xmlns:a16="http://schemas.microsoft.com/office/drawing/2014/main" id="{E42CD800-75DD-420B-AD4B-FA5D96D8DC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42</xdr:row>
      <xdr:rowOff>15875</xdr:rowOff>
    </xdr:from>
    <xdr:ext cx="95250" cy="171450"/>
    <xdr:sp macro="" textlink="">
      <xdr:nvSpPr>
        <xdr:cNvPr id="2767" name="Text Box 18">
          <a:extLst>
            <a:ext uri="{FF2B5EF4-FFF2-40B4-BE49-F238E27FC236}">
              <a16:creationId xmlns:a16="http://schemas.microsoft.com/office/drawing/2014/main" id="{62F335A8-DE6C-4305-A16C-CE511E7F4D4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8" name="Text Box 16">
          <a:extLst>
            <a:ext uri="{FF2B5EF4-FFF2-40B4-BE49-F238E27FC236}">
              <a16:creationId xmlns:a16="http://schemas.microsoft.com/office/drawing/2014/main" id="{7E36769B-0180-4B08-AB32-58802DD1C9D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69" name="Text Box 17">
          <a:extLst>
            <a:ext uri="{FF2B5EF4-FFF2-40B4-BE49-F238E27FC236}">
              <a16:creationId xmlns:a16="http://schemas.microsoft.com/office/drawing/2014/main" id="{D6FF7CCC-48C8-4AA7-ABD8-95D0F4E1AC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0" name="Text Box 18">
          <a:extLst>
            <a:ext uri="{FF2B5EF4-FFF2-40B4-BE49-F238E27FC236}">
              <a16:creationId xmlns:a16="http://schemas.microsoft.com/office/drawing/2014/main" id="{6995809B-C568-44F2-B924-BDCB12DCD08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1" name="Text Box 19">
          <a:extLst>
            <a:ext uri="{FF2B5EF4-FFF2-40B4-BE49-F238E27FC236}">
              <a16:creationId xmlns:a16="http://schemas.microsoft.com/office/drawing/2014/main" id="{977B2DB1-253F-4EFD-9C27-8816B6EB85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42</xdr:row>
      <xdr:rowOff>0</xdr:rowOff>
    </xdr:from>
    <xdr:ext cx="95250" cy="171450"/>
    <xdr:sp macro="" textlink="">
      <xdr:nvSpPr>
        <xdr:cNvPr id="2772" name="Text Box 16">
          <a:extLst>
            <a:ext uri="{FF2B5EF4-FFF2-40B4-BE49-F238E27FC236}">
              <a16:creationId xmlns:a16="http://schemas.microsoft.com/office/drawing/2014/main" id="{744ADC8A-FD11-4418-A9A0-6F5656A747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3" name="Text Box 15">
          <a:extLst>
            <a:ext uri="{FF2B5EF4-FFF2-40B4-BE49-F238E27FC236}">
              <a16:creationId xmlns:a16="http://schemas.microsoft.com/office/drawing/2014/main" id="{DA6241DC-DB71-4714-875B-8540D4F908E1}"/>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8496"/>
    <xdr:sp macro="" textlink="">
      <xdr:nvSpPr>
        <xdr:cNvPr id="2774" name="Text Box 15">
          <a:extLst>
            <a:ext uri="{FF2B5EF4-FFF2-40B4-BE49-F238E27FC236}">
              <a16:creationId xmlns:a16="http://schemas.microsoft.com/office/drawing/2014/main" id="{B71684B8-C1A0-438E-93FB-B06BFB18272F}"/>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775" name="Text Box 15">
          <a:extLst>
            <a:ext uri="{FF2B5EF4-FFF2-40B4-BE49-F238E27FC236}">
              <a16:creationId xmlns:a16="http://schemas.microsoft.com/office/drawing/2014/main" id="{1F25F833-F0E8-48ED-AA3D-5E32E2C3234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776" name="Text Box 15">
          <a:extLst>
            <a:ext uri="{FF2B5EF4-FFF2-40B4-BE49-F238E27FC236}">
              <a16:creationId xmlns:a16="http://schemas.microsoft.com/office/drawing/2014/main" id="{310A7F38-DD00-4A1B-A630-CC123A2F807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777" name="Text Box 15">
          <a:extLst>
            <a:ext uri="{FF2B5EF4-FFF2-40B4-BE49-F238E27FC236}">
              <a16:creationId xmlns:a16="http://schemas.microsoft.com/office/drawing/2014/main" id="{0FB69D71-2747-4F48-9AA7-55E0506200CD}"/>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778" name="Text Box 15">
          <a:extLst>
            <a:ext uri="{FF2B5EF4-FFF2-40B4-BE49-F238E27FC236}">
              <a16:creationId xmlns:a16="http://schemas.microsoft.com/office/drawing/2014/main" id="{517C63EA-0295-4B64-9171-2C63EFC0A5E9}"/>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42</xdr:row>
      <xdr:rowOff>170392</xdr:rowOff>
    </xdr:from>
    <xdr:ext cx="95250" cy="213632"/>
    <xdr:sp macro="" textlink="">
      <xdr:nvSpPr>
        <xdr:cNvPr id="2779" name="Text Box 15">
          <a:extLst>
            <a:ext uri="{FF2B5EF4-FFF2-40B4-BE49-F238E27FC236}">
              <a16:creationId xmlns:a16="http://schemas.microsoft.com/office/drawing/2014/main" id="{5A313F17-D1FD-44C1-B18F-58D62C2D1D9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0" name="Text Box 16">
          <a:extLst>
            <a:ext uri="{FF2B5EF4-FFF2-40B4-BE49-F238E27FC236}">
              <a16:creationId xmlns:a16="http://schemas.microsoft.com/office/drawing/2014/main" id="{4B8F285F-B70A-4E73-BED4-A04E9C3AD6B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1" name="Text Box 17">
          <a:extLst>
            <a:ext uri="{FF2B5EF4-FFF2-40B4-BE49-F238E27FC236}">
              <a16:creationId xmlns:a16="http://schemas.microsoft.com/office/drawing/2014/main" id="{AAE73DD7-D378-4157-81E1-9AF3770E4C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2" name="Text Box 18">
          <a:extLst>
            <a:ext uri="{FF2B5EF4-FFF2-40B4-BE49-F238E27FC236}">
              <a16:creationId xmlns:a16="http://schemas.microsoft.com/office/drawing/2014/main" id="{BF29F94C-AA33-4B63-8E06-ADD40F383B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83" name="Text Box 19">
          <a:extLst>
            <a:ext uri="{FF2B5EF4-FFF2-40B4-BE49-F238E27FC236}">
              <a16:creationId xmlns:a16="http://schemas.microsoft.com/office/drawing/2014/main" id="{24127D01-D534-44E2-83A4-0D6E591F4B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4" name="Text Box 16">
          <a:extLst>
            <a:ext uri="{FF2B5EF4-FFF2-40B4-BE49-F238E27FC236}">
              <a16:creationId xmlns:a16="http://schemas.microsoft.com/office/drawing/2014/main" id="{85732863-E4C7-41C1-BFAE-176F74D0326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5" name="Text Box 17">
          <a:extLst>
            <a:ext uri="{FF2B5EF4-FFF2-40B4-BE49-F238E27FC236}">
              <a16:creationId xmlns:a16="http://schemas.microsoft.com/office/drawing/2014/main" id="{72A546AC-3014-418E-9881-CDADD61803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6" name="Text Box 18">
          <a:extLst>
            <a:ext uri="{FF2B5EF4-FFF2-40B4-BE49-F238E27FC236}">
              <a16:creationId xmlns:a16="http://schemas.microsoft.com/office/drawing/2014/main" id="{F083041F-DE9C-44C9-A1D5-DA9277B9C1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87" name="Text Box 19">
          <a:extLst>
            <a:ext uri="{FF2B5EF4-FFF2-40B4-BE49-F238E27FC236}">
              <a16:creationId xmlns:a16="http://schemas.microsoft.com/office/drawing/2014/main" id="{7C53BA28-EC24-4478-89D7-93D85E49EF8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8" name="Text Box 16">
          <a:extLst>
            <a:ext uri="{FF2B5EF4-FFF2-40B4-BE49-F238E27FC236}">
              <a16:creationId xmlns:a16="http://schemas.microsoft.com/office/drawing/2014/main" id="{2D84B712-5062-42DB-84C2-F5D603779FF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89" name="Text Box 17">
          <a:extLst>
            <a:ext uri="{FF2B5EF4-FFF2-40B4-BE49-F238E27FC236}">
              <a16:creationId xmlns:a16="http://schemas.microsoft.com/office/drawing/2014/main" id="{09411808-584F-4CC2-BEED-F8F44FF2F81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0" name="Text Box 18">
          <a:extLst>
            <a:ext uri="{FF2B5EF4-FFF2-40B4-BE49-F238E27FC236}">
              <a16:creationId xmlns:a16="http://schemas.microsoft.com/office/drawing/2014/main" id="{6426E4C1-4FC0-4BF1-A14F-D8A4CBC29AA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791" name="Text Box 19">
          <a:extLst>
            <a:ext uri="{FF2B5EF4-FFF2-40B4-BE49-F238E27FC236}">
              <a16:creationId xmlns:a16="http://schemas.microsoft.com/office/drawing/2014/main" id="{67539081-EA85-4DBD-965E-E13864CFC6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792" name="Text Box 15">
          <a:extLst>
            <a:ext uri="{FF2B5EF4-FFF2-40B4-BE49-F238E27FC236}">
              <a16:creationId xmlns:a16="http://schemas.microsoft.com/office/drawing/2014/main" id="{F8011CBA-A7E6-4F68-83CF-176196CCD36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3" name="Text Box 16">
          <a:extLst>
            <a:ext uri="{FF2B5EF4-FFF2-40B4-BE49-F238E27FC236}">
              <a16:creationId xmlns:a16="http://schemas.microsoft.com/office/drawing/2014/main" id="{42D0E925-BC46-45CB-A096-5DB68DCAD85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4" name="Text Box 17">
          <a:extLst>
            <a:ext uri="{FF2B5EF4-FFF2-40B4-BE49-F238E27FC236}">
              <a16:creationId xmlns:a16="http://schemas.microsoft.com/office/drawing/2014/main" id="{05E2F152-61B4-435F-B1D1-10921321CFA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5" name="Text Box 18">
          <a:extLst>
            <a:ext uri="{FF2B5EF4-FFF2-40B4-BE49-F238E27FC236}">
              <a16:creationId xmlns:a16="http://schemas.microsoft.com/office/drawing/2014/main" id="{4E54D32F-ADC5-4CB0-A38D-A7D51A137F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796" name="Text Box 19">
          <a:extLst>
            <a:ext uri="{FF2B5EF4-FFF2-40B4-BE49-F238E27FC236}">
              <a16:creationId xmlns:a16="http://schemas.microsoft.com/office/drawing/2014/main" id="{A9B05BC7-3D70-4502-BBBE-C97A367C5D0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7" name="Text Box 16">
          <a:extLst>
            <a:ext uri="{FF2B5EF4-FFF2-40B4-BE49-F238E27FC236}">
              <a16:creationId xmlns:a16="http://schemas.microsoft.com/office/drawing/2014/main" id="{58C8B268-3E72-4F5B-84C8-52BD9CDB7A9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8" name="Text Box 17">
          <a:extLst>
            <a:ext uri="{FF2B5EF4-FFF2-40B4-BE49-F238E27FC236}">
              <a16:creationId xmlns:a16="http://schemas.microsoft.com/office/drawing/2014/main" id="{823EC8AB-6FCE-48C3-B9BB-38EC274F583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799" name="Text Box 18">
          <a:extLst>
            <a:ext uri="{FF2B5EF4-FFF2-40B4-BE49-F238E27FC236}">
              <a16:creationId xmlns:a16="http://schemas.microsoft.com/office/drawing/2014/main" id="{B84A8924-DCFF-4B5B-8E33-18A0222A2C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0" name="Text Box 16">
          <a:extLst>
            <a:ext uri="{FF2B5EF4-FFF2-40B4-BE49-F238E27FC236}">
              <a16:creationId xmlns:a16="http://schemas.microsoft.com/office/drawing/2014/main" id="{EA700D8D-604D-4B30-B45F-DBFBC47B4F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1" name="Text Box 17">
          <a:extLst>
            <a:ext uri="{FF2B5EF4-FFF2-40B4-BE49-F238E27FC236}">
              <a16:creationId xmlns:a16="http://schemas.microsoft.com/office/drawing/2014/main" id="{CD356793-379D-4B01-AB82-198E30F0DA8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2" name="Text Box 18">
          <a:extLst>
            <a:ext uri="{FF2B5EF4-FFF2-40B4-BE49-F238E27FC236}">
              <a16:creationId xmlns:a16="http://schemas.microsoft.com/office/drawing/2014/main" id="{FC810D8F-0B9F-457A-BCEF-BA907C592C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3" name="Text Box 19">
          <a:extLst>
            <a:ext uri="{FF2B5EF4-FFF2-40B4-BE49-F238E27FC236}">
              <a16:creationId xmlns:a16="http://schemas.microsoft.com/office/drawing/2014/main" id="{D1E4DC2B-6294-46B1-BEEC-94948B5B81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4" name="Text Box 16">
          <a:extLst>
            <a:ext uri="{FF2B5EF4-FFF2-40B4-BE49-F238E27FC236}">
              <a16:creationId xmlns:a16="http://schemas.microsoft.com/office/drawing/2014/main" id="{567C5A12-6B8D-4224-AFB9-02A519B2B7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5" name="Text Box 17">
          <a:extLst>
            <a:ext uri="{FF2B5EF4-FFF2-40B4-BE49-F238E27FC236}">
              <a16:creationId xmlns:a16="http://schemas.microsoft.com/office/drawing/2014/main" id="{0C4FEC1E-F7A1-4D70-BF23-7A4FA6D6BE1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6" name="Text Box 18">
          <a:extLst>
            <a:ext uri="{FF2B5EF4-FFF2-40B4-BE49-F238E27FC236}">
              <a16:creationId xmlns:a16="http://schemas.microsoft.com/office/drawing/2014/main" id="{E81E92A4-E4A2-434C-BAC2-6DE9C428EC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07" name="Text Box 19">
          <a:extLst>
            <a:ext uri="{FF2B5EF4-FFF2-40B4-BE49-F238E27FC236}">
              <a16:creationId xmlns:a16="http://schemas.microsoft.com/office/drawing/2014/main" id="{B2D277C5-8825-4E1F-9BAA-624CE64B4D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56743"/>
    <xdr:sp macro="" textlink="">
      <xdr:nvSpPr>
        <xdr:cNvPr id="2808" name="Text Box 15">
          <a:extLst>
            <a:ext uri="{FF2B5EF4-FFF2-40B4-BE49-F238E27FC236}">
              <a16:creationId xmlns:a16="http://schemas.microsoft.com/office/drawing/2014/main" id="{AD7FFCE6-9D99-4DE4-A104-B1B331E20486}"/>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442269"/>
    <xdr:sp macro="" textlink="">
      <xdr:nvSpPr>
        <xdr:cNvPr id="2809" name="Text Box 15">
          <a:extLst>
            <a:ext uri="{FF2B5EF4-FFF2-40B4-BE49-F238E27FC236}">
              <a16:creationId xmlns:a16="http://schemas.microsoft.com/office/drawing/2014/main" id="{002CFAFA-2329-430A-A6D8-536569D997F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42</xdr:row>
      <xdr:rowOff>504825</xdr:rowOff>
    </xdr:from>
    <xdr:ext cx="95250" cy="442269"/>
    <xdr:sp macro="" textlink="">
      <xdr:nvSpPr>
        <xdr:cNvPr id="2810" name="Text Box 15">
          <a:extLst>
            <a:ext uri="{FF2B5EF4-FFF2-40B4-BE49-F238E27FC236}">
              <a16:creationId xmlns:a16="http://schemas.microsoft.com/office/drawing/2014/main" id="{47136320-8EF1-4190-B429-4990FA3011DC}"/>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213632"/>
    <xdr:sp macro="" textlink="">
      <xdr:nvSpPr>
        <xdr:cNvPr id="2811" name="Text Box 15">
          <a:extLst>
            <a:ext uri="{FF2B5EF4-FFF2-40B4-BE49-F238E27FC236}">
              <a16:creationId xmlns:a16="http://schemas.microsoft.com/office/drawing/2014/main" id="{65A44950-1162-4AD1-A1CA-A7C2395C8EF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42</xdr:row>
      <xdr:rowOff>504825</xdr:rowOff>
    </xdr:from>
    <xdr:ext cx="95250" cy="444331"/>
    <xdr:sp macro="" textlink="">
      <xdr:nvSpPr>
        <xdr:cNvPr id="2812" name="Text Box 15">
          <a:extLst>
            <a:ext uri="{FF2B5EF4-FFF2-40B4-BE49-F238E27FC236}">
              <a16:creationId xmlns:a16="http://schemas.microsoft.com/office/drawing/2014/main" id="{DD1AD90E-FC8B-476B-B564-4FCE63446CDF}"/>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42</xdr:row>
      <xdr:rowOff>504825</xdr:rowOff>
    </xdr:from>
    <xdr:ext cx="95250" cy="213632"/>
    <xdr:sp macro="" textlink="">
      <xdr:nvSpPr>
        <xdr:cNvPr id="2813" name="Text Box 15">
          <a:extLst>
            <a:ext uri="{FF2B5EF4-FFF2-40B4-BE49-F238E27FC236}">
              <a16:creationId xmlns:a16="http://schemas.microsoft.com/office/drawing/2014/main" id="{599B8BDC-62C0-49C8-BEF4-DC29A4DA7EA7}"/>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4" name="Text Box 16">
          <a:extLst>
            <a:ext uri="{FF2B5EF4-FFF2-40B4-BE49-F238E27FC236}">
              <a16:creationId xmlns:a16="http://schemas.microsoft.com/office/drawing/2014/main" id="{3AF0EBD9-5D6E-40A1-9E74-AAD7F805B6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5" name="Text Box 17">
          <a:extLst>
            <a:ext uri="{FF2B5EF4-FFF2-40B4-BE49-F238E27FC236}">
              <a16:creationId xmlns:a16="http://schemas.microsoft.com/office/drawing/2014/main" id="{93F75A0C-84C5-4B59-A0E4-5D408327C99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6" name="Text Box 18">
          <a:extLst>
            <a:ext uri="{FF2B5EF4-FFF2-40B4-BE49-F238E27FC236}">
              <a16:creationId xmlns:a16="http://schemas.microsoft.com/office/drawing/2014/main" id="{5D98FF1B-34D6-41D2-B341-2799360944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17" name="Text Box 19">
          <a:extLst>
            <a:ext uri="{FF2B5EF4-FFF2-40B4-BE49-F238E27FC236}">
              <a16:creationId xmlns:a16="http://schemas.microsoft.com/office/drawing/2014/main" id="{153CEADB-C5DC-48D5-BB2E-FD15392ADC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8" name="Text Box 16">
          <a:extLst>
            <a:ext uri="{FF2B5EF4-FFF2-40B4-BE49-F238E27FC236}">
              <a16:creationId xmlns:a16="http://schemas.microsoft.com/office/drawing/2014/main" id="{491EE480-249F-4C59-99A0-919F447003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19" name="Text Box 17">
          <a:extLst>
            <a:ext uri="{FF2B5EF4-FFF2-40B4-BE49-F238E27FC236}">
              <a16:creationId xmlns:a16="http://schemas.microsoft.com/office/drawing/2014/main" id="{D486C07E-C10F-4AFD-9B6A-1E75381E2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0" name="Text Box 18">
          <a:extLst>
            <a:ext uri="{FF2B5EF4-FFF2-40B4-BE49-F238E27FC236}">
              <a16:creationId xmlns:a16="http://schemas.microsoft.com/office/drawing/2014/main" id="{F41162CE-314E-40C7-80E9-291C8126E2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21" name="Text Box 19">
          <a:extLst>
            <a:ext uri="{FF2B5EF4-FFF2-40B4-BE49-F238E27FC236}">
              <a16:creationId xmlns:a16="http://schemas.microsoft.com/office/drawing/2014/main" id="{D884D22F-49CA-489A-9802-E097A504C04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2" name="Text Box 16">
          <a:extLst>
            <a:ext uri="{FF2B5EF4-FFF2-40B4-BE49-F238E27FC236}">
              <a16:creationId xmlns:a16="http://schemas.microsoft.com/office/drawing/2014/main" id="{B19A58AC-8B8B-4450-99D0-B730A4C4218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3" name="Text Box 17">
          <a:extLst>
            <a:ext uri="{FF2B5EF4-FFF2-40B4-BE49-F238E27FC236}">
              <a16:creationId xmlns:a16="http://schemas.microsoft.com/office/drawing/2014/main" id="{AC03FD42-B211-4316-AB5D-B0632E01AEC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4" name="Text Box 18">
          <a:extLst>
            <a:ext uri="{FF2B5EF4-FFF2-40B4-BE49-F238E27FC236}">
              <a16:creationId xmlns:a16="http://schemas.microsoft.com/office/drawing/2014/main" id="{4D9858AD-C340-4329-93A2-022F9256E3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0</xdr:rowOff>
    </xdr:from>
    <xdr:ext cx="95250" cy="171450"/>
    <xdr:sp macro="" textlink="">
      <xdr:nvSpPr>
        <xdr:cNvPr id="2825" name="Text Box 19">
          <a:extLst>
            <a:ext uri="{FF2B5EF4-FFF2-40B4-BE49-F238E27FC236}">
              <a16:creationId xmlns:a16="http://schemas.microsoft.com/office/drawing/2014/main" id="{C4CA7200-1B61-4462-933D-CD162193619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26" name="Text Box 15">
          <a:extLst>
            <a:ext uri="{FF2B5EF4-FFF2-40B4-BE49-F238E27FC236}">
              <a16:creationId xmlns:a16="http://schemas.microsoft.com/office/drawing/2014/main" id="{56480626-D716-4D88-BD57-ACFE2236632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7" name="Text Box 16">
          <a:extLst>
            <a:ext uri="{FF2B5EF4-FFF2-40B4-BE49-F238E27FC236}">
              <a16:creationId xmlns:a16="http://schemas.microsoft.com/office/drawing/2014/main" id="{A5A56C07-FF21-4E1D-9451-2D86C8D417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8" name="Text Box 17">
          <a:extLst>
            <a:ext uri="{FF2B5EF4-FFF2-40B4-BE49-F238E27FC236}">
              <a16:creationId xmlns:a16="http://schemas.microsoft.com/office/drawing/2014/main" id="{367F0471-6037-48D3-B836-BE243D1946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29" name="Text Box 18">
          <a:extLst>
            <a:ext uri="{FF2B5EF4-FFF2-40B4-BE49-F238E27FC236}">
              <a16:creationId xmlns:a16="http://schemas.microsoft.com/office/drawing/2014/main" id="{FB648CAE-163D-45EE-862B-61170EA765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30" name="Text Box 19">
          <a:extLst>
            <a:ext uri="{FF2B5EF4-FFF2-40B4-BE49-F238E27FC236}">
              <a16:creationId xmlns:a16="http://schemas.microsoft.com/office/drawing/2014/main" id="{A93E09D1-6352-4075-BB9D-C80D8E4477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44</xdr:row>
      <xdr:rowOff>504825</xdr:rowOff>
    </xdr:from>
    <xdr:ext cx="95250" cy="442269"/>
    <xdr:sp macro="" textlink="">
      <xdr:nvSpPr>
        <xdr:cNvPr id="2831" name="Text Box 15">
          <a:extLst>
            <a:ext uri="{FF2B5EF4-FFF2-40B4-BE49-F238E27FC236}">
              <a16:creationId xmlns:a16="http://schemas.microsoft.com/office/drawing/2014/main" id="{F2FA7A70-EEBF-4E04-A377-7C54F745E94E}"/>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2" name="Text Box 16">
          <a:extLst>
            <a:ext uri="{FF2B5EF4-FFF2-40B4-BE49-F238E27FC236}">
              <a16:creationId xmlns:a16="http://schemas.microsoft.com/office/drawing/2014/main" id="{F098900C-F7E3-4A05-B380-50F6C35D78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3" name="Text Box 17">
          <a:extLst>
            <a:ext uri="{FF2B5EF4-FFF2-40B4-BE49-F238E27FC236}">
              <a16:creationId xmlns:a16="http://schemas.microsoft.com/office/drawing/2014/main" id="{C7265244-8945-4CA3-BAC8-A3313FAECA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34" name="Text Box 18">
          <a:extLst>
            <a:ext uri="{FF2B5EF4-FFF2-40B4-BE49-F238E27FC236}">
              <a16:creationId xmlns:a16="http://schemas.microsoft.com/office/drawing/2014/main" id="{5CE46923-DD54-45DB-891C-A6A37C9C34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5" name="Text Box 16">
          <a:extLst>
            <a:ext uri="{FF2B5EF4-FFF2-40B4-BE49-F238E27FC236}">
              <a16:creationId xmlns:a16="http://schemas.microsoft.com/office/drawing/2014/main" id="{979D00C5-B3F0-43FB-80E3-A0D9ACE09B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6" name="Text Box 17">
          <a:extLst>
            <a:ext uri="{FF2B5EF4-FFF2-40B4-BE49-F238E27FC236}">
              <a16:creationId xmlns:a16="http://schemas.microsoft.com/office/drawing/2014/main" id="{E96B9E07-2E50-441B-B070-483168642D4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7" name="Text Box 18">
          <a:extLst>
            <a:ext uri="{FF2B5EF4-FFF2-40B4-BE49-F238E27FC236}">
              <a16:creationId xmlns:a16="http://schemas.microsoft.com/office/drawing/2014/main" id="{65F7ECA6-5003-4B58-8F6F-2C659FA786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8" name="Text Box 19">
          <a:extLst>
            <a:ext uri="{FF2B5EF4-FFF2-40B4-BE49-F238E27FC236}">
              <a16:creationId xmlns:a16="http://schemas.microsoft.com/office/drawing/2014/main" id="{4BA17647-44D7-40F7-B3D3-978E8DECF99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39" name="Text Box 16">
          <a:extLst>
            <a:ext uri="{FF2B5EF4-FFF2-40B4-BE49-F238E27FC236}">
              <a16:creationId xmlns:a16="http://schemas.microsoft.com/office/drawing/2014/main" id="{A50A6B9B-FF86-48E7-9A99-C4A9272B7C8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0" name="Text Box 17">
          <a:extLst>
            <a:ext uri="{FF2B5EF4-FFF2-40B4-BE49-F238E27FC236}">
              <a16:creationId xmlns:a16="http://schemas.microsoft.com/office/drawing/2014/main" id="{1A449208-272D-48C0-ABBA-6221D2EE76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41" name="Text Box 18">
          <a:extLst>
            <a:ext uri="{FF2B5EF4-FFF2-40B4-BE49-F238E27FC236}">
              <a16:creationId xmlns:a16="http://schemas.microsoft.com/office/drawing/2014/main" id="{3EEACE26-C85A-4D22-BF31-31BDF60C3E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42" name="Text Box 15">
          <a:extLst>
            <a:ext uri="{FF2B5EF4-FFF2-40B4-BE49-F238E27FC236}">
              <a16:creationId xmlns:a16="http://schemas.microsoft.com/office/drawing/2014/main" id="{AEB3F171-C214-4AFC-BDB0-FE2D2B0B0FD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3" name="Text Box 16">
          <a:extLst>
            <a:ext uri="{FF2B5EF4-FFF2-40B4-BE49-F238E27FC236}">
              <a16:creationId xmlns:a16="http://schemas.microsoft.com/office/drawing/2014/main" id="{5FB2B342-4A1B-4047-8BFE-2167CF79BE7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4" name="Text Box 17">
          <a:extLst>
            <a:ext uri="{FF2B5EF4-FFF2-40B4-BE49-F238E27FC236}">
              <a16:creationId xmlns:a16="http://schemas.microsoft.com/office/drawing/2014/main" id="{4BCDF5A3-56E9-4397-8C0F-95752003E38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5" name="Text Box 18">
          <a:extLst>
            <a:ext uri="{FF2B5EF4-FFF2-40B4-BE49-F238E27FC236}">
              <a16:creationId xmlns:a16="http://schemas.microsoft.com/office/drawing/2014/main" id="{3E5BB214-7905-4715-88E9-C92E1679C4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46" name="Text Box 19">
          <a:extLst>
            <a:ext uri="{FF2B5EF4-FFF2-40B4-BE49-F238E27FC236}">
              <a16:creationId xmlns:a16="http://schemas.microsoft.com/office/drawing/2014/main" id="{7A6BBD48-7799-44E3-9627-BE4159E7F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7" name="Text Box 16">
          <a:extLst>
            <a:ext uri="{FF2B5EF4-FFF2-40B4-BE49-F238E27FC236}">
              <a16:creationId xmlns:a16="http://schemas.microsoft.com/office/drawing/2014/main" id="{85410CA5-917A-4C2B-A16D-B80324037F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8" name="Text Box 17">
          <a:extLst>
            <a:ext uri="{FF2B5EF4-FFF2-40B4-BE49-F238E27FC236}">
              <a16:creationId xmlns:a16="http://schemas.microsoft.com/office/drawing/2014/main" id="{853BC0D2-3CC9-47B0-8BDC-C0EEEBEB4C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49" name="Text Box 18">
          <a:extLst>
            <a:ext uri="{FF2B5EF4-FFF2-40B4-BE49-F238E27FC236}">
              <a16:creationId xmlns:a16="http://schemas.microsoft.com/office/drawing/2014/main" id="{9A347872-D25D-4D24-8D51-9398A1F182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50" name="Text Box 19">
          <a:extLst>
            <a:ext uri="{FF2B5EF4-FFF2-40B4-BE49-F238E27FC236}">
              <a16:creationId xmlns:a16="http://schemas.microsoft.com/office/drawing/2014/main" id="{31E497B0-9D69-4931-B2FD-264EA51D3D5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1" name="Text Box 16">
          <a:extLst>
            <a:ext uri="{FF2B5EF4-FFF2-40B4-BE49-F238E27FC236}">
              <a16:creationId xmlns:a16="http://schemas.microsoft.com/office/drawing/2014/main" id="{B4116085-AAA1-4B74-90D1-4EABEA14F02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2" name="Text Box 17">
          <a:extLst>
            <a:ext uri="{FF2B5EF4-FFF2-40B4-BE49-F238E27FC236}">
              <a16:creationId xmlns:a16="http://schemas.microsoft.com/office/drawing/2014/main" id="{A584C490-3D7B-4139-BC38-254E7F6A95D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3" name="Text Box 18">
          <a:extLst>
            <a:ext uri="{FF2B5EF4-FFF2-40B4-BE49-F238E27FC236}">
              <a16:creationId xmlns:a16="http://schemas.microsoft.com/office/drawing/2014/main" id="{9572B1DB-4A0C-4942-8720-50261741471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43</xdr:row>
      <xdr:rowOff>0</xdr:rowOff>
    </xdr:from>
    <xdr:ext cx="95250" cy="171450"/>
    <xdr:sp macro="" textlink="">
      <xdr:nvSpPr>
        <xdr:cNvPr id="2854" name="Text Box 19">
          <a:extLst>
            <a:ext uri="{FF2B5EF4-FFF2-40B4-BE49-F238E27FC236}">
              <a16:creationId xmlns:a16="http://schemas.microsoft.com/office/drawing/2014/main" id="{334311D2-E6D2-4B07-BD61-A25833BF9A0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44</xdr:row>
      <xdr:rowOff>504825</xdr:rowOff>
    </xdr:from>
    <xdr:ext cx="95250" cy="444014"/>
    <xdr:sp macro="" textlink="">
      <xdr:nvSpPr>
        <xdr:cNvPr id="2855" name="Text Box 15">
          <a:extLst>
            <a:ext uri="{FF2B5EF4-FFF2-40B4-BE49-F238E27FC236}">
              <a16:creationId xmlns:a16="http://schemas.microsoft.com/office/drawing/2014/main" id="{267DE68C-0242-43AB-9B2F-E7C510222F6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6" name="Text Box 16">
          <a:extLst>
            <a:ext uri="{FF2B5EF4-FFF2-40B4-BE49-F238E27FC236}">
              <a16:creationId xmlns:a16="http://schemas.microsoft.com/office/drawing/2014/main" id="{DE7F601A-947B-4C84-B589-2429AFD3DF6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7" name="Text Box 17">
          <a:extLst>
            <a:ext uri="{FF2B5EF4-FFF2-40B4-BE49-F238E27FC236}">
              <a16:creationId xmlns:a16="http://schemas.microsoft.com/office/drawing/2014/main" id="{FDA95DBA-BD1A-453D-9F6D-91748DE10F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8" name="Text Box 18">
          <a:extLst>
            <a:ext uri="{FF2B5EF4-FFF2-40B4-BE49-F238E27FC236}">
              <a16:creationId xmlns:a16="http://schemas.microsoft.com/office/drawing/2014/main" id="{F50C2326-C843-414E-84A4-C51B12E40B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0</xdr:rowOff>
    </xdr:from>
    <xdr:ext cx="95250" cy="171450"/>
    <xdr:sp macro="" textlink="">
      <xdr:nvSpPr>
        <xdr:cNvPr id="2859" name="Text Box 19">
          <a:extLst>
            <a:ext uri="{FF2B5EF4-FFF2-40B4-BE49-F238E27FC236}">
              <a16:creationId xmlns:a16="http://schemas.microsoft.com/office/drawing/2014/main" id="{9C741AAC-B45C-4E01-AE27-22202A341A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0" name="Text Box 16">
          <a:extLst>
            <a:ext uri="{FF2B5EF4-FFF2-40B4-BE49-F238E27FC236}">
              <a16:creationId xmlns:a16="http://schemas.microsoft.com/office/drawing/2014/main" id="{ED43533A-7D48-4082-B8FF-05ED42F790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0</xdr:rowOff>
    </xdr:from>
    <xdr:ext cx="95250" cy="171450"/>
    <xdr:sp macro="" textlink="">
      <xdr:nvSpPr>
        <xdr:cNvPr id="2861" name="Text Box 17">
          <a:extLst>
            <a:ext uri="{FF2B5EF4-FFF2-40B4-BE49-F238E27FC236}">
              <a16:creationId xmlns:a16="http://schemas.microsoft.com/office/drawing/2014/main" id="{F432460B-CF5E-4169-9E75-FCD1229C61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46</xdr:row>
      <xdr:rowOff>15875</xdr:rowOff>
    </xdr:from>
    <xdr:ext cx="95250" cy="171450"/>
    <xdr:sp macro="" textlink="">
      <xdr:nvSpPr>
        <xdr:cNvPr id="2862" name="Text Box 18">
          <a:extLst>
            <a:ext uri="{FF2B5EF4-FFF2-40B4-BE49-F238E27FC236}">
              <a16:creationId xmlns:a16="http://schemas.microsoft.com/office/drawing/2014/main" id="{08DBFA39-E708-453D-B0B6-4DB44FE6F45D}"/>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3" name="Text Box 16">
          <a:extLst>
            <a:ext uri="{FF2B5EF4-FFF2-40B4-BE49-F238E27FC236}">
              <a16:creationId xmlns:a16="http://schemas.microsoft.com/office/drawing/2014/main" id="{1969233D-4CFD-4B2A-BAEF-2968F2A616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4" name="Text Box 17">
          <a:extLst>
            <a:ext uri="{FF2B5EF4-FFF2-40B4-BE49-F238E27FC236}">
              <a16:creationId xmlns:a16="http://schemas.microsoft.com/office/drawing/2014/main" id="{9510CC1A-CA6F-497B-97CA-27E7EE9FBF1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5" name="Text Box 18">
          <a:extLst>
            <a:ext uri="{FF2B5EF4-FFF2-40B4-BE49-F238E27FC236}">
              <a16:creationId xmlns:a16="http://schemas.microsoft.com/office/drawing/2014/main" id="{1362AF0C-B8E8-4A90-B8F8-01B856ACF0C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6" name="Text Box 19">
          <a:extLst>
            <a:ext uri="{FF2B5EF4-FFF2-40B4-BE49-F238E27FC236}">
              <a16:creationId xmlns:a16="http://schemas.microsoft.com/office/drawing/2014/main" id="{6A8A5A1B-2711-4F5C-AD4E-6D19FDC4DC5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46</xdr:row>
      <xdr:rowOff>0</xdr:rowOff>
    </xdr:from>
    <xdr:ext cx="95250" cy="171450"/>
    <xdr:sp macro="" textlink="">
      <xdr:nvSpPr>
        <xdr:cNvPr id="2867" name="Text Box 16">
          <a:extLst>
            <a:ext uri="{FF2B5EF4-FFF2-40B4-BE49-F238E27FC236}">
              <a16:creationId xmlns:a16="http://schemas.microsoft.com/office/drawing/2014/main" id="{EEF2A8CD-DF5F-4C35-9709-592D059146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68" name="Text Box 15">
          <a:extLst>
            <a:ext uri="{FF2B5EF4-FFF2-40B4-BE49-F238E27FC236}">
              <a16:creationId xmlns:a16="http://schemas.microsoft.com/office/drawing/2014/main" id="{A28B6FE7-43C8-417D-8ED7-0869B7E19CA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8496"/>
    <xdr:sp macro="" textlink="">
      <xdr:nvSpPr>
        <xdr:cNvPr id="2869" name="Text Box 15">
          <a:extLst>
            <a:ext uri="{FF2B5EF4-FFF2-40B4-BE49-F238E27FC236}">
              <a16:creationId xmlns:a16="http://schemas.microsoft.com/office/drawing/2014/main" id="{30A09579-AC9E-4EC1-A2DE-7E678D0FD38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870" name="Text Box 15">
          <a:extLst>
            <a:ext uri="{FF2B5EF4-FFF2-40B4-BE49-F238E27FC236}">
              <a16:creationId xmlns:a16="http://schemas.microsoft.com/office/drawing/2014/main" id="{8943C15E-2906-4ADA-B686-7FBF7F6897AF}"/>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871" name="Text Box 15">
          <a:extLst>
            <a:ext uri="{FF2B5EF4-FFF2-40B4-BE49-F238E27FC236}">
              <a16:creationId xmlns:a16="http://schemas.microsoft.com/office/drawing/2014/main" id="{EAE471F7-68D9-47BC-A7AD-A50697D7BC6E}"/>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872" name="Text Box 15">
          <a:extLst>
            <a:ext uri="{FF2B5EF4-FFF2-40B4-BE49-F238E27FC236}">
              <a16:creationId xmlns:a16="http://schemas.microsoft.com/office/drawing/2014/main" id="{C7D6E62A-5F56-4371-810E-2F5D4A0945A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873" name="Text Box 15">
          <a:extLst>
            <a:ext uri="{FF2B5EF4-FFF2-40B4-BE49-F238E27FC236}">
              <a16:creationId xmlns:a16="http://schemas.microsoft.com/office/drawing/2014/main" id="{AAB36B82-5557-4A71-B554-539EF83606E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46</xdr:row>
      <xdr:rowOff>170392</xdr:rowOff>
    </xdr:from>
    <xdr:ext cx="95250" cy="213632"/>
    <xdr:sp macro="" textlink="">
      <xdr:nvSpPr>
        <xdr:cNvPr id="2874" name="Text Box 15">
          <a:extLst>
            <a:ext uri="{FF2B5EF4-FFF2-40B4-BE49-F238E27FC236}">
              <a16:creationId xmlns:a16="http://schemas.microsoft.com/office/drawing/2014/main" id="{E6C116F8-E0D7-4886-AD56-B013C463555D}"/>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5" name="Text Box 16">
          <a:extLst>
            <a:ext uri="{FF2B5EF4-FFF2-40B4-BE49-F238E27FC236}">
              <a16:creationId xmlns:a16="http://schemas.microsoft.com/office/drawing/2014/main" id="{82F1A8D8-1FDE-41EE-A84F-CA4A4E502DE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6" name="Text Box 17">
          <a:extLst>
            <a:ext uri="{FF2B5EF4-FFF2-40B4-BE49-F238E27FC236}">
              <a16:creationId xmlns:a16="http://schemas.microsoft.com/office/drawing/2014/main" id="{60AAABE1-2D38-40C6-A1EA-CCD21435E45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7" name="Text Box 18">
          <a:extLst>
            <a:ext uri="{FF2B5EF4-FFF2-40B4-BE49-F238E27FC236}">
              <a16:creationId xmlns:a16="http://schemas.microsoft.com/office/drawing/2014/main" id="{F7EB504D-6520-48DC-A620-3D17120C446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78" name="Text Box 19">
          <a:extLst>
            <a:ext uri="{FF2B5EF4-FFF2-40B4-BE49-F238E27FC236}">
              <a16:creationId xmlns:a16="http://schemas.microsoft.com/office/drawing/2014/main" id="{7C89BCBE-B5A4-448A-A36C-CBC41D5E00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79" name="Text Box 16">
          <a:extLst>
            <a:ext uri="{FF2B5EF4-FFF2-40B4-BE49-F238E27FC236}">
              <a16:creationId xmlns:a16="http://schemas.microsoft.com/office/drawing/2014/main" id="{6D8D1E37-C9B2-4B14-B420-8C44115B82E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0" name="Text Box 17">
          <a:extLst>
            <a:ext uri="{FF2B5EF4-FFF2-40B4-BE49-F238E27FC236}">
              <a16:creationId xmlns:a16="http://schemas.microsoft.com/office/drawing/2014/main" id="{593DED63-282A-4A02-9C97-1A5AE24671C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1" name="Text Box 18">
          <a:extLst>
            <a:ext uri="{FF2B5EF4-FFF2-40B4-BE49-F238E27FC236}">
              <a16:creationId xmlns:a16="http://schemas.microsoft.com/office/drawing/2014/main" id="{6C199D2E-1CDB-485E-8C7B-1D94E1F253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82" name="Text Box 19">
          <a:extLst>
            <a:ext uri="{FF2B5EF4-FFF2-40B4-BE49-F238E27FC236}">
              <a16:creationId xmlns:a16="http://schemas.microsoft.com/office/drawing/2014/main" id="{B80A95A6-2064-497F-BFF8-31AA7741821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3" name="Text Box 16">
          <a:extLst>
            <a:ext uri="{FF2B5EF4-FFF2-40B4-BE49-F238E27FC236}">
              <a16:creationId xmlns:a16="http://schemas.microsoft.com/office/drawing/2014/main" id="{355087B6-109A-4F60-BE2B-33C6D161FD5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4" name="Text Box 17">
          <a:extLst>
            <a:ext uri="{FF2B5EF4-FFF2-40B4-BE49-F238E27FC236}">
              <a16:creationId xmlns:a16="http://schemas.microsoft.com/office/drawing/2014/main" id="{436D80C8-2C53-499C-83BD-FA88D95DCCA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5" name="Text Box 18">
          <a:extLst>
            <a:ext uri="{FF2B5EF4-FFF2-40B4-BE49-F238E27FC236}">
              <a16:creationId xmlns:a16="http://schemas.microsoft.com/office/drawing/2014/main" id="{F9DDE7C4-7C1C-45A7-B2F3-545501CC0B4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886" name="Text Box 19">
          <a:extLst>
            <a:ext uri="{FF2B5EF4-FFF2-40B4-BE49-F238E27FC236}">
              <a16:creationId xmlns:a16="http://schemas.microsoft.com/office/drawing/2014/main" id="{D7F3E737-030F-43D1-B732-F7DEBAAD6CF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887" name="Text Box 15">
          <a:extLst>
            <a:ext uri="{FF2B5EF4-FFF2-40B4-BE49-F238E27FC236}">
              <a16:creationId xmlns:a16="http://schemas.microsoft.com/office/drawing/2014/main" id="{E7B3A6C4-2193-45C6-A62F-B104E6C6F01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8" name="Text Box 16">
          <a:extLst>
            <a:ext uri="{FF2B5EF4-FFF2-40B4-BE49-F238E27FC236}">
              <a16:creationId xmlns:a16="http://schemas.microsoft.com/office/drawing/2014/main" id="{A4D766A2-B8B0-4C93-B377-CEA22C3046F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89" name="Text Box 17">
          <a:extLst>
            <a:ext uri="{FF2B5EF4-FFF2-40B4-BE49-F238E27FC236}">
              <a16:creationId xmlns:a16="http://schemas.microsoft.com/office/drawing/2014/main" id="{D12E5C23-8B8D-4E44-8D5D-8B41025CEC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0" name="Text Box 18">
          <a:extLst>
            <a:ext uri="{FF2B5EF4-FFF2-40B4-BE49-F238E27FC236}">
              <a16:creationId xmlns:a16="http://schemas.microsoft.com/office/drawing/2014/main" id="{9BF026BF-B7D1-484D-B8F4-D3B05463C8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891" name="Text Box 19">
          <a:extLst>
            <a:ext uri="{FF2B5EF4-FFF2-40B4-BE49-F238E27FC236}">
              <a16:creationId xmlns:a16="http://schemas.microsoft.com/office/drawing/2014/main" id="{FE115078-4315-4DED-8B4F-31DC300581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2" name="Text Box 16">
          <a:extLst>
            <a:ext uri="{FF2B5EF4-FFF2-40B4-BE49-F238E27FC236}">
              <a16:creationId xmlns:a16="http://schemas.microsoft.com/office/drawing/2014/main" id="{3BDCA37C-3881-4348-B9D4-C613F74F4BF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3" name="Text Box 17">
          <a:extLst>
            <a:ext uri="{FF2B5EF4-FFF2-40B4-BE49-F238E27FC236}">
              <a16:creationId xmlns:a16="http://schemas.microsoft.com/office/drawing/2014/main" id="{DCE26F8F-E863-40E5-A5E4-38607D42C1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894" name="Text Box 18">
          <a:extLst>
            <a:ext uri="{FF2B5EF4-FFF2-40B4-BE49-F238E27FC236}">
              <a16:creationId xmlns:a16="http://schemas.microsoft.com/office/drawing/2014/main" id="{A75876A6-3F2E-4A7C-8D4F-5F931A8CE24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5" name="Text Box 16">
          <a:extLst>
            <a:ext uri="{FF2B5EF4-FFF2-40B4-BE49-F238E27FC236}">
              <a16:creationId xmlns:a16="http://schemas.microsoft.com/office/drawing/2014/main" id="{549D85A5-65AB-454E-81D0-05C635F00A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6" name="Text Box 17">
          <a:extLst>
            <a:ext uri="{FF2B5EF4-FFF2-40B4-BE49-F238E27FC236}">
              <a16:creationId xmlns:a16="http://schemas.microsoft.com/office/drawing/2014/main" id="{844EB94A-DB07-40CF-8775-09ED44121E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7" name="Text Box 18">
          <a:extLst>
            <a:ext uri="{FF2B5EF4-FFF2-40B4-BE49-F238E27FC236}">
              <a16:creationId xmlns:a16="http://schemas.microsoft.com/office/drawing/2014/main" id="{46F99CD3-382A-4FC7-8CE3-E57A41B26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8" name="Text Box 19">
          <a:extLst>
            <a:ext uri="{FF2B5EF4-FFF2-40B4-BE49-F238E27FC236}">
              <a16:creationId xmlns:a16="http://schemas.microsoft.com/office/drawing/2014/main" id="{63B622A7-87ED-4145-B414-7836779D7B8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899" name="Text Box 16">
          <a:extLst>
            <a:ext uri="{FF2B5EF4-FFF2-40B4-BE49-F238E27FC236}">
              <a16:creationId xmlns:a16="http://schemas.microsoft.com/office/drawing/2014/main" id="{03AA7EB5-69FD-4436-8939-3154656108E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0" name="Text Box 17">
          <a:extLst>
            <a:ext uri="{FF2B5EF4-FFF2-40B4-BE49-F238E27FC236}">
              <a16:creationId xmlns:a16="http://schemas.microsoft.com/office/drawing/2014/main" id="{1A96D203-A50C-4CF3-9F89-7D782AE209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1" name="Text Box 18">
          <a:extLst>
            <a:ext uri="{FF2B5EF4-FFF2-40B4-BE49-F238E27FC236}">
              <a16:creationId xmlns:a16="http://schemas.microsoft.com/office/drawing/2014/main" id="{805FE468-B4AC-41EB-9EE5-BE15E1FAA2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02" name="Text Box 19">
          <a:extLst>
            <a:ext uri="{FF2B5EF4-FFF2-40B4-BE49-F238E27FC236}">
              <a16:creationId xmlns:a16="http://schemas.microsoft.com/office/drawing/2014/main" id="{0CF40BEE-8A62-4837-B327-2A990630DAE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56743"/>
    <xdr:sp macro="" textlink="">
      <xdr:nvSpPr>
        <xdr:cNvPr id="2903" name="Text Box 15">
          <a:extLst>
            <a:ext uri="{FF2B5EF4-FFF2-40B4-BE49-F238E27FC236}">
              <a16:creationId xmlns:a16="http://schemas.microsoft.com/office/drawing/2014/main" id="{A7E1DBB6-1B68-437E-A138-4BB97CD628A3}"/>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442269"/>
    <xdr:sp macro="" textlink="">
      <xdr:nvSpPr>
        <xdr:cNvPr id="2904" name="Text Box 15">
          <a:extLst>
            <a:ext uri="{FF2B5EF4-FFF2-40B4-BE49-F238E27FC236}">
              <a16:creationId xmlns:a16="http://schemas.microsoft.com/office/drawing/2014/main" id="{E1787B72-318D-4284-8E3A-D2F629D349E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46</xdr:row>
      <xdr:rowOff>504825</xdr:rowOff>
    </xdr:from>
    <xdr:ext cx="95250" cy="442269"/>
    <xdr:sp macro="" textlink="">
      <xdr:nvSpPr>
        <xdr:cNvPr id="2905" name="Text Box 15">
          <a:extLst>
            <a:ext uri="{FF2B5EF4-FFF2-40B4-BE49-F238E27FC236}">
              <a16:creationId xmlns:a16="http://schemas.microsoft.com/office/drawing/2014/main" id="{100E7B44-27B5-4E60-949B-1020C8B934C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213632"/>
    <xdr:sp macro="" textlink="">
      <xdr:nvSpPr>
        <xdr:cNvPr id="2906" name="Text Box 15">
          <a:extLst>
            <a:ext uri="{FF2B5EF4-FFF2-40B4-BE49-F238E27FC236}">
              <a16:creationId xmlns:a16="http://schemas.microsoft.com/office/drawing/2014/main" id="{D614B1BC-0B15-424A-8DD3-681815D567B0}"/>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46</xdr:row>
      <xdr:rowOff>504825</xdr:rowOff>
    </xdr:from>
    <xdr:ext cx="95250" cy="444331"/>
    <xdr:sp macro="" textlink="">
      <xdr:nvSpPr>
        <xdr:cNvPr id="2907" name="Text Box 15">
          <a:extLst>
            <a:ext uri="{FF2B5EF4-FFF2-40B4-BE49-F238E27FC236}">
              <a16:creationId xmlns:a16="http://schemas.microsoft.com/office/drawing/2014/main" id="{35E83B59-1524-4299-A2C3-B9FFB2D9AA1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46</xdr:row>
      <xdr:rowOff>504825</xdr:rowOff>
    </xdr:from>
    <xdr:ext cx="95250" cy="213632"/>
    <xdr:sp macro="" textlink="">
      <xdr:nvSpPr>
        <xdr:cNvPr id="2908" name="Text Box 15">
          <a:extLst>
            <a:ext uri="{FF2B5EF4-FFF2-40B4-BE49-F238E27FC236}">
              <a16:creationId xmlns:a16="http://schemas.microsoft.com/office/drawing/2014/main" id="{98109618-AEE1-4615-BC8D-B34D539EFA8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09" name="Text Box 16">
          <a:extLst>
            <a:ext uri="{FF2B5EF4-FFF2-40B4-BE49-F238E27FC236}">
              <a16:creationId xmlns:a16="http://schemas.microsoft.com/office/drawing/2014/main" id="{04DE14BA-E3C1-43B9-AFC1-0DEA4CB556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0" name="Text Box 17">
          <a:extLst>
            <a:ext uri="{FF2B5EF4-FFF2-40B4-BE49-F238E27FC236}">
              <a16:creationId xmlns:a16="http://schemas.microsoft.com/office/drawing/2014/main" id="{6FA93F4E-0725-43CA-B6DC-4F3C5BC7CFF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1" name="Text Box 18">
          <a:extLst>
            <a:ext uri="{FF2B5EF4-FFF2-40B4-BE49-F238E27FC236}">
              <a16:creationId xmlns:a16="http://schemas.microsoft.com/office/drawing/2014/main" id="{09A7A94B-B92E-4E05-ADB3-5FE0446EBA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12" name="Text Box 19">
          <a:extLst>
            <a:ext uri="{FF2B5EF4-FFF2-40B4-BE49-F238E27FC236}">
              <a16:creationId xmlns:a16="http://schemas.microsoft.com/office/drawing/2014/main" id="{ACF6ACE0-5DCA-48AE-A54A-72385D84D20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3" name="Text Box 16">
          <a:extLst>
            <a:ext uri="{FF2B5EF4-FFF2-40B4-BE49-F238E27FC236}">
              <a16:creationId xmlns:a16="http://schemas.microsoft.com/office/drawing/2014/main" id="{58AE6785-69C0-4EAA-81B4-3CDAFA7F89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4" name="Text Box 17">
          <a:extLst>
            <a:ext uri="{FF2B5EF4-FFF2-40B4-BE49-F238E27FC236}">
              <a16:creationId xmlns:a16="http://schemas.microsoft.com/office/drawing/2014/main" id="{48B96770-64E7-4520-A425-6AE394BC24E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5" name="Text Box 18">
          <a:extLst>
            <a:ext uri="{FF2B5EF4-FFF2-40B4-BE49-F238E27FC236}">
              <a16:creationId xmlns:a16="http://schemas.microsoft.com/office/drawing/2014/main" id="{8BF8F4C8-AE49-46A4-B7F4-7F4B3C42E9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16" name="Text Box 19">
          <a:extLst>
            <a:ext uri="{FF2B5EF4-FFF2-40B4-BE49-F238E27FC236}">
              <a16:creationId xmlns:a16="http://schemas.microsoft.com/office/drawing/2014/main" id="{94B3BC05-4A8A-49E5-8135-1A32CD9AEE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7" name="Text Box 16">
          <a:extLst>
            <a:ext uri="{FF2B5EF4-FFF2-40B4-BE49-F238E27FC236}">
              <a16:creationId xmlns:a16="http://schemas.microsoft.com/office/drawing/2014/main" id="{67F824B9-5F75-4B3F-B1FD-8A77D3F711F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8" name="Text Box 17">
          <a:extLst>
            <a:ext uri="{FF2B5EF4-FFF2-40B4-BE49-F238E27FC236}">
              <a16:creationId xmlns:a16="http://schemas.microsoft.com/office/drawing/2014/main" id="{272F8738-8643-44D4-921E-E9B1E6FD60A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19" name="Text Box 18">
          <a:extLst>
            <a:ext uri="{FF2B5EF4-FFF2-40B4-BE49-F238E27FC236}">
              <a16:creationId xmlns:a16="http://schemas.microsoft.com/office/drawing/2014/main" id="{381D72F7-809F-467C-AA2F-0CFB2631C98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0</xdr:rowOff>
    </xdr:from>
    <xdr:ext cx="95250" cy="171450"/>
    <xdr:sp macro="" textlink="">
      <xdr:nvSpPr>
        <xdr:cNvPr id="2920" name="Text Box 19">
          <a:extLst>
            <a:ext uri="{FF2B5EF4-FFF2-40B4-BE49-F238E27FC236}">
              <a16:creationId xmlns:a16="http://schemas.microsoft.com/office/drawing/2014/main" id="{046EB2B8-55D8-4EB5-B281-9C304123EFC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21" name="Text Box 15">
          <a:extLst>
            <a:ext uri="{FF2B5EF4-FFF2-40B4-BE49-F238E27FC236}">
              <a16:creationId xmlns:a16="http://schemas.microsoft.com/office/drawing/2014/main" id="{227214CC-F27A-4BA9-A57F-E935CCF4B22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2" name="Text Box 16">
          <a:extLst>
            <a:ext uri="{FF2B5EF4-FFF2-40B4-BE49-F238E27FC236}">
              <a16:creationId xmlns:a16="http://schemas.microsoft.com/office/drawing/2014/main" id="{D58BD7DA-3227-4473-ADC6-411E81A6DF0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3" name="Text Box 17">
          <a:extLst>
            <a:ext uri="{FF2B5EF4-FFF2-40B4-BE49-F238E27FC236}">
              <a16:creationId xmlns:a16="http://schemas.microsoft.com/office/drawing/2014/main" id="{CF45E282-4D7C-4A6D-A41F-60610CC78C2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4" name="Text Box 18">
          <a:extLst>
            <a:ext uri="{FF2B5EF4-FFF2-40B4-BE49-F238E27FC236}">
              <a16:creationId xmlns:a16="http://schemas.microsoft.com/office/drawing/2014/main" id="{78AE4BD2-E0FF-43B5-8B33-BB1FC8D236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25" name="Text Box 19">
          <a:extLst>
            <a:ext uri="{FF2B5EF4-FFF2-40B4-BE49-F238E27FC236}">
              <a16:creationId xmlns:a16="http://schemas.microsoft.com/office/drawing/2014/main" id="{7B814EE2-7EC0-44CF-BD52-EC0BDCFCD83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48</xdr:row>
      <xdr:rowOff>504825</xdr:rowOff>
    </xdr:from>
    <xdr:ext cx="95250" cy="442269"/>
    <xdr:sp macro="" textlink="">
      <xdr:nvSpPr>
        <xdr:cNvPr id="2926" name="Text Box 15">
          <a:extLst>
            <a:ext uri="{FF2B5EF4-FFF2-40B4-BE49-F238E27FC236}">
              <a16:creationId xmlns:a16="http://schemas.microsoft.com/office/drawing/2014/main" id="{676812D6-C480-4477-9E04-428E065E1410}"/>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7" name="Text Box 16">
          <a:extLst>
            <a:ext uri="{FF2B5EF4-FFF2-40B4-BE49-F238E27FC236}">
              <a16:creationId xmlns:a16="http://schemas.microsoft.com/office/drawing/2014/main" id="{4EF94131-4223-4EC0-9761-B11D990E0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8" name="Text Box 17">
          <a:extLst>
            <a:ext uri="{FF2B5EF4-FFF2-40B4-BE49-F238E27FC236}">
              <a16:creationId xmlns:a16="http://schemas.microsoft.com/office/drawing/2014/main" id="{5C5376FC-5DB8-4948-9ABF-5D8C635C41E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29" name="Text Box 18">
          <a:extLst>
            <a:ext uri="{FF2B5EF4-FFF2-40B4-BE49-F238E27FC236}">
              <a16:creationId xmlns:a16="http://schemas.microsoft.com/office/drawing/2014/main" id="{1D68E21C-795F-48BF-B6D8-14F23D4761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0" name="Text Box 16">
          <a:extLst>
            <a:ext uri="{FF2B5EF4-FFF2-40B4-BE49-F238E27FC236}">
              <a16:creationId xmlns:a16="http://schemas.microsoft.com/office/drawing/2014/main" id="{336C3459-39C6-4E18-9BE9-0F68E9E75F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1" name="Text Box 17">
          <a:extLst>
            <a:ext uri="{FF2B5EF4-FFF2-40B4-BE49-F238E27FC236}">
              <a16:creationId xmlns:a16="http://schemas.microsoft.com/office/drawing/2014/main" id="{FB88CE70-F363-48F7-ADDB-32A96EB3F7E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2" name="Text Box 18">
          <a:extLst>
            <a:ext uri="{FF2B5EF4-FFF2-40B4-BE49-F238E27FC236}">
              <a16:creationId xmlns:a16="http://schemas.microsoft.com/office/drawing/2014/main" id="{EC18276B-AE59-461D-8B1D-1E26BCB453C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3" name="Text Box 19">
          <a:extLst>
            <a:ext uri="{FF2B5EF4-FFF2-40B4-BE49-F238E27FC236}">
              <a16:creationId xmlns:a16="http://schemas.microsoft.com/office/drawing/2014/main" id="{BF6DBA01-624A-4E5A-9D93-5E46020AF1B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4" name="Text Box 16">
          <a:extLst>
            <a:ext uri="{FF2B5EF4-FFF2-40B4-BE49-F238E27FC236}">
              <a16:creationId xmlns:a16="http://schemas.microsoft.com/office/drawing/2014/main" id="{8F2560B2-1CBF-4913-ABDF-43BF670360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5" name="Text Box 17">
          <a:extLst>
            <a:ext uri="{FF2B5EF4-FFF2-40B4-BE49-F238E27FC236}">
              <a16:creationId xmlns:a16="http://schemas.microsoft.com/office/drawing/2014/main" id="{CC5F051D-1AEB-4EFA-ADE6-7DFA3817FB9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36" name="Text Box 18">
          <a:extLst>
            <a:ext uri="{FF2B5EF4-FFF2-40B4-BE49-F238E27FC236}">
              <a16:creationId xmlns:a16="http://schemas.microsoft.com/office/drawing/2014/main" id="{F315D6B2-C6B3-4C2C-8F87-20A4B1E5ED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37" name="Text Box 15">
          <a:extLst>
            <a:ext uri="{FF2B5EF4-FFF2-40B4-BE49-F238E27FC236}">
              <a16:creationId xmlns:a16="http://schemas.microsoft.com/office/drawing/2014/main" id="{634624F5-9B26-41E0-A00A-7F2C3781D022}"/>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8" name="Text Box 16">
          <a:extLst>
            <a:ext uri="{FF2B5EF4-FFF2-40B4-BE49-F238E27FC236}">
              <a16:creationId xmlns:a16="http://schemas.microsoft.com/office/drawing/2014/main" id="{5BBD4612-B88B-4EAB-81E7-AF5EEB511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39" name="Text Box 17">
          <a:extLst>
            <a:ext uri="{FF2B5EF4-FFF2-40B4-BE49-F238E27FC236}">
              <a16:creationId xmlns:a16="http://schemas.microsoft.com/office/drawing/2014/main" id="{7E3960A6-DCA9-4407-9A20-88AABC5805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0" name="Text Box 18">
          <a:extLst>
            <a:ext uri="{FF2B5EF4-FFF2-40B4-BE49-F238E27FC236}">
              <a16:creationId xmlns:a16="http://schemas.microsoft.com/office/drawing/2014/main" id="{7E076465-5A8D-44CA-9574-B177CA42D1F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41" name="Text Box 19">
          <a:extLst>
            <a:ext uri="{FF2B5EF4-FFF2-40B4-BE49-F238E27FC236}">
              <a16:creationId xmlns:a16="http://schemas.microsoft.com/office/drawing/2014/main" id="{B025F840-0B64-48AE-B3DE-EFAA8292590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2" name="Text Box 16">
          <a:extLst>
            <a:ext uri="{FF2B5EF4-FFF2-40B4-BE49-F238E27FC236}">
              <a16:creationId xmlns:a16="http://schemas.microsoft.com/office/drawing/2014/main" id="{DB632E64-3A20-4FC2-9E56-01AF7446B75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3" name="Text Box 17">
          <a:extLst>
            <a:ext uri="{FF2B5EF4-FFF2-40B4-BE49-F238E27FC236}">
              <a16:creationId xmlns:a16="http://schemas.microsoft.com/office/drawing/2014/main" id="{276C4847-B3A9-456B-90DA-408C074614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4" name="Text Box 18">
          <a:extLst>
            <a:ext uri="{FF2B5EF4-FFF2-40B4-BE49-F238E27FC236}">
              <a16:creationId xmlns:a16="http://schemas.microsoft.com/office/drawing/2014/main" id="{D2936E26-FB33-42A7-A7AA-01BC67C1D34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45" name="Text Box 19">
          <a:extLst>
            <a:ext uri="{FF2B5EF4-FFF2-40B4-BE49-F238E27FC236}">
              <a16:creationId xmlns:a16="http://schemas.microsoft.com/office/drawing/2014/main" id="{BAA1E7DC-41EF-4A3A-B758-BD84DB525C9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6" name="Text Box 16">
          <a:extLst>
            <a:ext uri="{FF2B5EF4-FFF2-40B4-BE49-F238E27FC236}">
              <a16:creationId xmlns:a16="http://schemas.microsoft.com/office/drawing/2014/main" id="{F979539E-FE04-4CE2-AA73-0DD118E709C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7" name="Text Box 17">
          <a:extLst>
            <a:ext uri="{FF2B5EF4-FFF2-40B4-BE49-F238E27FC236}">
              <a16:creationId xmlns:a16="http://schemas.microsoft.com/office/drawing/2014/main" id="{E462EFEC-D047-4A55-8357-CC6D7924FDBB}"/>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8" name="Text Box 18">
          <a:extLst>
            <a:ext uri="{FF2B5EF4-FFF2-40B4-BE49-F238E27FC236}">
              <a16:creationId xmlns:a16="http://schemas.microsoft.com/office/drawing/2014/main" id="{F1FE173E-9914-4FF7-8812-EF848EED25F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47</xdr:row>
      <xdr:rowOff>0</xdr:rowOff>
    </xdr:from>
    <xdr:ext cx="95250" cy="171450"/>
    <xdr:sp macro="" textlink="">
      <xdr:nvSpPr>
        <xdr:cNvPr id="2949" name="Text Box 19">
          <a:extLst>
            <a:ext uri="{FF2B5EF4-FFF2-40B4-BE49-F238E27FC236}">
              <a16:creationId xmlns:a16="http://schemas.microsoft.com/office/drawing/2014/main" id="{58ED2B67-695F-4538-A79B-137890F5F32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48</xdr:row>
      <xdr:rowOff>504825</xdr:rowOff>
    </xdr:from>
    <xdr:ext cx="95250" cy="444014"/>
    <xdr:sp macro="" textlink="">
      <xdr:nvSpPr>
        <xdr:cNvPr id="2950" name="Text Box 15">
          <a:extLst>
            <a:ext uri="{FF2B5EF4-FFF2-40B4-BE49-F238E27FC236}">
              <a16:creationId xmlns:a16="http://schemas.microsoft.com/office/drawing/2014/main" id="{3FEBD2F1-3277-4DFB-B732-B0A6175864D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1" name="Text Box 16">
          <a:extLst>
            <a:ext uri="{FF2B5EF4-FFF2-40B4-BE49-F238E27FC236}">
              <a16:creationId xmlns:a16="http://schemas.microsoft.com/office/drawing/2014/main" id="{2CF9E852-6E9C-4951-A240-64A726C90C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2" name="Text Box 17">
          <a:extLst>
            <a:ext uri="{FF2B5EF4-FFF2-40B4-BE49-F238E27FC236}">
              <a16:creationId xmlns:a16="http://schemas.microsoft.com/office/drawing/2014/main" id="{F2E4B913-E0F8-40A7-AD8D-DFB0FCFAB65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3" name="Text Box 18">
          <a:extLst>
            <a:ext uri="{FF2B5EF4-FFF2-40B4-BE49-F238E27FC236}">
              <a16:creationId xmlns:a16="http://schemas.microsoft.com/office/drawing/2014/main" id="{418E8CBD-51F4-4102-AA11-DAF60F918E3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0</xdr:rowOff>
    </xdr:from>
    <xdr:ext cx="95250" cy="171450"/>
    <xdr:sp macro="" textlink="">
      <xdr:nvSpPr>
        <xdr:cNvPr id="2954" name="Text Box 19">
          <a:extLst>
            <a:ext uri="{FF2B5EF4-FFF2-40B4-BE49-F238E27FC236}">
              <a16:creationId xmlns:a16="http://schemas.microsoft.com/office/drawing/2014/main" id="{95F0429C-9962-4192-B5D8-27DC315C1F0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5" name="Text Box 16">
          <a:extLst>
            <a:ext uri="{FF2B5EF4-FFF2-40B4-BE49-F238E27FC236}">
              <a16:creationId xmlns:a16="http://schemas.microsoft.com/office/drawing/2014/main" id="{C728D22D-21F3-4EEA-9DF7-F4A9792252F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0</xdr:rowOff>
    </xdr:from>
    <xdr:ext cx="95250" cy="171450"/>
    <xdr:sp macro="" textlink="">
      <xdr:nvSpPr>
        <xdr:cNvPr id="2956" name="Text Box 17">
          <a:extLst>
            <a:ext uri="{FF2B5EF4-FFF2-40B4-BE49-F238E27FC236}">
              <a16:creationId xmlns:a16="http://schemas.microsoft.com/office/drawing/2014/main" id="{B3939FAC-73BD-465B-B3F6-A6BE772DAD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50</xdr:row>
      <xdr:rowOff>15875</xdr:rowOff>
    </xdr:from>
    <xdr:ext cx="95250" cy="171450"/>
    <xdr:sp macro="" textlink="">
      <xdr:nvSpPr>
        <xdr:cNvPr id="2957" name="Text Box 18">
          <a:extLst>
            <a:ext uri="{FF2B5EF4-FFF2-40B4-BE49-F238E27FC236}">
              <a16:creationId xmlns:a16="http://schemas.microsoft.com/office/drawing/2014/main" id="{D2CAECAE-636D-4FDB-8B3F-699212CB66F6}"/>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8" name="Text Box 16">
          <a:extLst>
            <a:ext uri="{FF2B5EF4-FFF2-40B4-BE49-F238E27FC236}">
              <a16:creationId xmlns:a16="http://schemas.microsoft.com/office/drawing/2014/main" id="{2FA2AFF9-6817-4494-9CC7-7FDB156F61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59" name="Text Box 17">
          <a:extLst>
            <a:ext uri="{FF2B5EF4-FFF2-40B4-BE49-F238E27FC236}">
              <a16:creationId xmlns:a16="http://schemas.microsoft.com/office/drawing/2014/main" id="{88F6ACF5-2983-48EA-A903-B5C97C34F54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0" name="Text Box 18">
          <a:extLst>
            <a:ext uri="{FF2B5EF4-FFF2-40B4-BE49-F238E27FC236}">
              <a16:creationId xmlns:a16="http://schemas.microsoft.com/office/drawing/2014/main" id="{8EC0BF63-DD21-4534-9528-4A2B005424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1" name="Text Box 19">
          <a:extLst>
            <a:ext uri="{FF2B5EF4-FFF2-40B4-BE49-F238E27FC236}">
              <a16:creationId xmlns:a16="http://schemas.microsoft.com/office/drawing/2014/main" id="{8995CDD0-8568-4D07-B78B-4DFCE5BA2CA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50</xdr:row>
      <xdr:rowOff>0</xdr:rowOff>
    </xdr:from>
    <xdr:ext cx="95250" cy="171450"/>
    <xdr:sp macro="" textlink="">
      <xdr:nvSpPr>
        <xdr:cNvPr id="2962" name="Text Box 16">
          <a:extLst>
            <a:ext uri="{FF2B5EF4-FFF2-40B4-BE49-F238E27FC236}">
              <a16:creationId xmlns:a16="http://schemas.microsoft.com/office/drawing/2014/main" id="{1B6376E2-BA43-4377-B250-3E8F4D5F6B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3" name="Text Box 15">
          <a:extLst>
            <a:ext uri="{FF2B5EF4-FFF2-40B4-BE49-F238E27FC236}">
              <a16:creationId xmlns:a16="http://schemas.microsoft.com/office/drawing/2014/main" id="{5B110AAA-A87D-4AF0-8609-015C6E14A0E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8496"/>
    <xdr:sp macro="" textlink="">
      <xdr:nvSpPr>
        <xdr:cNvPr id="2964" name="Text Box 15">
          <a:extLst>
            <a:ext uri="{FF2B5EF4-FFF2-40B4-BE49-F238E27FC236}">
              <a16:creationId xmlns:a16="http://schemas.microsoft.com/office/drawing/2014/main" id="{80352AF5-C9BA-4CA6-96F6-615428D7FBD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65" name="Text Box 15">
          <a:extLst>
            <a:ext uri="{FF2B5EF4-FFF2-40B4-BE49-F238E27FC236}">
              <a16:creationId xmlns:a16="http://schemas.microsoft.com/office/drawing/2014/main" id="{1104E515-912E-42C5-90AE-6FAD490B939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2966" name="Text Box 15">
          <a:extLst>
            <a:ext uri="{FF2B5EF4-FFF2-40B4-BE49-F238E27FC236}">
              <a16:creationId xmlns:a16="http://schemas.microsoft.com/office/drawing/2014/main" id="{5E35C0C3-2B7D-42D7-A8BF-C5CCC302E89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2967" name="Text Box 15">
          <a:extLst>
            <a:ext uri="{FF2B5EF4-FFF2-40B4-BE49-F238E27FC236}">
              <a16:creationId xmlns:a16="http://schemas.microsoft.com/office/drawing/2014/main" id="{0BF746C5-F503-4960-874F-C17676E68FB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2968" name="Text Box 15">
          <a:extLst>
            <a:ext uri="{FF2B5EF4-FFF2-40B4-BE49-F238E27FC236}">
              <a16:creationId xmlns:a16="http://schemas.microsoft.com/office/drawing/2014/main" id="{0DEC6D84-927F-4133-9ED5-B1CB165A88F6}"/>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50</xdr:row>
      <xdr:rowOff>170392</xdr:rowOff>
    </xdr:from>
    <xdr:ext cx="95250" cy="213632"/>
    <xdr:sp macro="" textlink="">
      <xdr:nvSpPr>
        <xdr:cNvPr id="2969" name="Text Box 15">
          <a:extLst>
            <a:ext uri="{FF2B5EF4-FFF2-40B4-BE49-F238E27FC236}">
              <a16:creationId xmlns:a16="http://schemas.microsoft.com/office/drawing/2014/main" id="{F2A8C0B2-CE2D-49E3-B06C-0A66546A771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0" name="Text Box 16">
          <a:extLst>
            <a:ext uri="{FF2B5EF4-FFF2-40B4-BE49-F238E27FC236}">
              <a16:creationId xmlns:a16="http://schemas.microsoft.com/office/drawing/2014/main" id="{400366F1-88A7-4594-A149-0C959756B29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1" name="Text Box 17">
          <a:extLst>
            <a:ext uri="{FF2B5EF4-FFF2-40B4-BE49-F238E27FC236}">
              <a16:creationId xmlns:a16="http://schemas.microsoft.com/office/drawing/2014/main" id="{4EBBDE50-9A26-4E77-AE08-F8F35E6265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2" name="Text Box 18">
          <a:extLst>
            <a:ext uri="{FF2B5EF4-FFF2-40B4-BE49-F238E27FC236}">
              <a16:creationId xmlns:a16="http://schemas.microsoft.com/office/drawing/2014/main" id="{9C0C4E09-8316-4812-B26B-190293042A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73" name="Text Box 19">
          <a:extLst>
            <a:ext uri="{FF2B5EF4-FFF2-40B4-BE49-F238E27FC236}">
              <a16:creationId xmlns:a16="http://schemas.microsoft.com/office/drawing/2014/main" id="{B532A9DA-084C-4DE3-85F1-A0E64967E75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4" name="Text Box 16">
          <a:extLst>
            <a:ext uri="{FF2B5EF4-FFF2-40B4-BE49-F238E27FC236}">
              <a16:creationId xmlns:a16="http://schemas.microsoft.com/office/drawing/2014/main" id="{FF1A0341-6663-45DE-AC5F-281217BA5AC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5" name="Text Box 17">
          <a:extLst>
            <a:ext uri="{FF2B5EF4-FFF2-40B4-BE49-F238E27FC236}">
              <a16:creationId xmlns:a16="http://schemas.microsoft.com/office/drawing/2014/main" id="{C886BAB3-0194-4D56-88D3-DE61BCAE189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6" name="Text Box 18">
          <a:extLst>
            <a:ext uri="{FF2B5EF4-FFF2-40B4-BE49-F238E27FC236}">
              <a16:creationId xmlns:a16="http://schemas.microsoft.com/office/drawing/2014/main" id="{BF0616CA-6DF2-48A6-83FE-3F98BD682BA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77" name="Text Box 19">
          <a:extLst>
            <a:ext uri="{FF2B5EF4-FFF2-40B4-BE49-F238E27FC236}">
              <a16:creationId xmlns:a16="http://schemas.microsoft.com/office/drawing/2014/main" id="{8050A9A6-A4C0-48EE-9C70-96F95FFF126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8" name="Text Box 16">
          <a:extLst>
            <a:ext uri="{FF2B5EF4-FFF2-40B4-BE49-F238E27FC236}">
              <a16:creationId xmlns:a16="http://schemas.microsoft.com/office/drawing/2014/main" id="{28D541BA-7F11-46E9-9553-6389DB82A46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79" name="Text Box 17">
          <a:extLst>
            <a:ext uri="{FF2B5EF4-FFF2-40B4-BE49-F238E27FC236}">
              <a16:creationId xmlns:a16="http://schemas.microsoft.com/office/drawing/2014/main" id="{6C12212D-ABF8-4F90-A86A-4433C33362D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0" name="Text Box 18">
          <a:extLst>
            <a:ext uri="{FF2B5EF4-FFF2-40B4-BE49-F238E27FC236}">
              <a16:creationId xmlns:a16="http://schemas.microsoft.com/office/drawing/2014/main" id="{560591F7-86D2-4FE1-AFC9-ECCE163FD8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2981" name="Text Box 19">
          <a:extLst>
            <a:ext uri="{FF2B5EF4-FFF2-40B4-BE49-F238E27FC236}">
              <a16:creationId xmlns:a16="http://schemas.microsoft.com/office/drawing/2014/main" id="{140BC50E-F687-433C-9332-69D444D4341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2982" name="Text Box 15">
          <a:extLst>
            <a:ext uri="{FF2B5EF4-FFF2-40B4-BE49-F238E27FC236}">
              <a16:creationId xmlns:a16="http://schemas.microsoft.com/office/drawing/2014/main" id="{5C2B736C-A8A8-47E3-AC2E-639A0A86D1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3" name="Text Box 16">
          <a:extLst>
            <a:ext uri="{FF2B5EF4-FFF2-40B4-BE49-F238E27FC236}">
              <a16:creationId xmlns:a16="http://schemas.microsoft.com/office/drawing/2014/main" id="{CC6BDF43-DA91-4295-A4FA-D3B77EF01A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4" name="Text Box 17">
          <a:extLst>
            <a:ext uri="{FF2B5EF4-FFF2-40B4-BE49-F238E27FC236}">
              <a16:creationId xmlns:a16="http://schemas.microsoft.com/office/drawing/2014/main" id="{A1E18F71-0183-4EDF-ABF8-1EFDD95F36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5" name="Text Box 18">
          <a:extLst>
            <a:ext uri="{FF2B5EF4-FFF2-40B4-BE49-F238E27FC236}">
              <a16:creationId xmlns:a16="http://schemas.microsoft.com/office/drawing/2014/main" id="{098DB56E-11BE-4B54-801F-24133F93600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2986" name="Text Box 19">
          <a:extLst>
            <a:ext uri="{FF2B5EF4-FFF2-40B4-BE49-F238E27FC236}">
              <a16:creationId xmlns:a16="http://schemas.microsoft.com/office/drawing/2014/main" id="{0E4E6892-CAE0-43FC-9F3B-04913739E7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7" name="Text Box 16">
          <a:extLst>
            <a:ext uri="{FF2B5EF4-FFF2-40B4-BE49-F238E27FC236}">
              <a16:creationId xmlns:a16="http://schemas.microsoft.com/office/drawing/2014/main" id="{11B15715-A1DC-42F8-9B10-27D473D44FC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8" name="Text Box 17">
          <a:extLst>
            <a:ext uri="{FF2B5EF4-FFF2-40B4-BE49-F238E27FC236}">
              <a16:creationId xmlns:a16="http://schemas.microsoft.com/office/drawing/2014/main" id="{6FD5FCCA-04BB-44E8-807C-401AA623700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2989" name="Text Box 18">
          <a:extLst>
            <a:ext uri="{FF2B5EF4-FFF2-40B4-BE49-F238E27FC236}">
              <a16:creationId xmlns:a16="http://schemas.microsoft.com/office/drawing/2014/main" id="{7E8928C0-F2B1-41E1-9DA7-43F6BBE757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0" name="Text Box 16">
          <a:extLst>
            <a:ext uri="{FF2B5EF4-FFF2-40B4-BE49-F238E27FC236}">
              <a16:creationId xmlns:a16="http://schemas.microsoft.com/office/drawing/2014/main" id="{DF1D22A2-24AA-4294-921F-8FF3BFFB8D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1" name="Text Box 17">
          <a:extLst>
            <a:ext uri="{FF2B5EF4-FFF2-40B4-BE49-F238E27FC236}">
              <a16:creationId xmlns:a16="http://schemas.microsoft.com/office/drawing/2014/main" id="{41E03964-C70C-41AC-89E2-8F1243324B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2" name="Text Box 18">
          <a:extLst>
            <a:ext uri="{FF2B5EF4-FFF2-40B4-BE49-F238E27FC236}">
              <a16:creationId xmlns:a16="http://schemas.microsoft.com/office/drawing/2014/main" id="{1CFA35F0-81BF-4A0A-BFEA-ECF156EB34B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3" name="Text Box 19">
          <a:extLst>
            <a:ext uri="{FF2B5EF4-FFF2-40B4-BE49-F238E27FC236}">
              <a16:creationId xmlns:a16="http://schemas.microsoft.com/office/drawing/2014/main" id="{71D9EBCD-B886-403A-AB57-B8E04593931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4" name="Text Box 16">
          <a:extLst>
            <a:ext uri="{FF2B5EF4-FFF2-40B4-BE49-F238E27FC236}">
              <a16:creationId xmlns:a16="http://schemas.microsoft.com/office/drawing/2014/main" id="{2FEC13D7-979B-4317-BF25-13E6C9942C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5" name="Text Box 17">
          <a:extLst>
            <a:ext uri="{FF2B5EF4-FFF2-40B4-BE49-F238E27FC236}">
              <a16:creationId xmlns:a16="http://schemas.microsoft.com/office/drawing/2014/main" id="{AC516F47-3365-43BC-945F-A325D12DD42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6" name="Text Box 18">
          <a:extLst>
            <a:ext uri="{FF2B5EF4-FFF2-40B4-BE49-F238E27FC236}">
              <a16:creationId xmlns:a16="http://schemas.microsoft.com/office/drawing/2014/main" id="{37E55FAE-F99D-422C-94BB-F7EC4D0B4D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2997" name="Text Box 19">
          <a:extLst>
            <a:ext uri="{FF2B5EF4-FFF2-40B4-BE49-F238E27FC236}">
              <a16:creationId xmlns:a16="http://schemas.microsoft.com/office/drawing/2014/main" id="{0F3B9798-BF04-4C2F-9270-5F346E73B34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56743"/>
    <xdr:sp macro="" textlink="">
      <xdr:nvSpPr>
        <xdr:cNvPr id="2998" name="Text Box 15">
          <a:extLst>
            <a:ext uri="{FF2B5EF4-FFF2-40B4-BE49-F238E27FC236}">
              <a16:creationId xmlns:a16="http://schemas.microsoft.com/office/drawing/2014/main" id="{9A614F17-A5DF-4900-B094-B70D7A6C133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442269"/>
    <xdr:sp macro="" textlink="">
      <xdr:nvSpPr>
        <xdr:cNvPr id="2999" name="Text Box 15">
          <a:extLst>
            <a:ext uri="{FF2B5EF4-FFF2-40B4-BE49-F238E27FC236}">
              <a16:creationId xmlns:a16="http://schemas.microsoft.com/office/drawing/2014/main" id="{C80C5E1F-780A-4877-AED6-50D09930702C}"/>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50</xdr:row>
      <xdr:rowOff>504825</xdr:rowOff>
    </xdr:from>
    <xdr:ext cx="95250" cy="442269"/>
    <xdr:sp macro="" textlink="">
      <xdr:nvSpPr>
        <xdr:cNvPr id="3000" name="Text Box 15">
          <a:extLst>
            <a:ext uri="{FF2B5EF4-FFF2-40B4-BE49-F238E27FC236}">
              <a16:creationId xmlns:a16="http://schemas.microsoft.com/office/drawing/2014/main" id="{F50FE8BD-6230-4529-B72F-41EDA35DB96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213632"/>
    <xdr:sp macro="" textlink="">
      <xdr:nvSpPr>
        <xdr:cNvPr id="3001" name="Text Box 15">
          <a:extLst>
            <a:ext uri="{FF2B5EF4-FFF2-40B4-BE49-F238E27FC236}">
              <a16:creationId xmlns:a16="http://schemas.microsoft.com/office/drawing/2014/main" id="{A4F79130-1A25-49F2-BD0C-3F312F368243}"/>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50</xdr:row>
      <xdr:rowOff>504825</xdr:rowOff>
    </xdr:from>
    <xdr:ext cx="95250" cy="444331"/>
    <xdr:sp macro="" textlink="">
      <xdr:nvSpPr>
        <xdr:cNvPr id="3002" name="Text Box 15">
          <a:extLst>
            <a:ext uri="{FF2B5EF4-FFF2-40B4-BE49-F238E27FC236}">
              <a16:creationId xmlns:a16="http://schemas.microsoft.com/office/drawing/2014/main" id="{697CF567-D87E-44D0-8E16-B9CF85201C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50</xdr:row>
      <xdr:rowOff>504825</xdr:rowOff>
    </xdr:from>
    <xdr:ext cx="95250" cy="213632"/>
    <xdr:sp macro="" textlink="">
      <xdr:nvSpPr>
        <xdr:cNvPr id="3003" name="Text Box 15">
          <a:extLst>
            <a:ext uri="{FF2B5EF4-FFF2-40B4-BE49-F238E27FC236}">
              <a16:creationId xmlns:a16="http://schemas.microsoft.com/office/drawing/2014/main" id="{7968CB9C-DCEB-45A7-8853-292CF0B3A14D}"/>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4" name="Text Box 16">
          <a:extLst>
            <a:ext uri="{FF2B5EF4-FFF2-40B4-BE49-F238E27FC236}">
              <a16:creationId xmlns:a16="http://schemas.microsoft.com/office/drawing/2014/main" id="{0762CB3C-9ECF-498B-B854-DB5643ED511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5" name="Text Box 17">
          <a:extLst>
            <a:ext uri="{FF2B5EF4-FFF2-40B4-BE49-F238E27FC236}">
              <a16:creationId xmlns:a16="http://schemas.microsoft.com/office/drawing/2014/main" id="{4F400534-A5D5-418B-98D0-E093509BA0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6" name="Text Box 18">
          <a:extLst>
            <a:ext uri="{FF2B5EF4-FFF2-40B4-BE49-F238E27FC236}">
              <a16:creationId xmlns:a16="http://schemas.microsoft.com/office/drawing/2014/main" id="{EF91639C-9746-4721-A7B8-7D38965EB0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07" name="Text Box 19">
          <a:extLst>
            <a:ext uri="{FF2B5EF4-FFF2-40B4-BE49-F238E27FC236}">
              <a16:creationId xmlns:a16="http://schemas.microsoft.com/office/drawing/2014/main" id="{3ABE5C5F-1145-400B-A5CE-8B85E85FB8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8" name="Text Box 16">
          <a:extLst>
            <a:ext uri="{FF2B5EF4-FFF2-40B4-BE49-F238E27FC236}">
              <a16:creationId xmlns:a16="http://schemas.microsoft.com/office/drawing/2014/main" id="{23E5379B-17E3-4BC9-A59D-C0FE3C08070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09" name="Text Box 17">
          <a:extLst>
            <a:ext uri="{FF2B5EF4-FFF2-40B4-BE49-F238E27FC236}">
              <a16:creationId xmlns:a16="http://schemas.microsoft.com/office/drawing/2014/main" id="{2D8F3CAB-3485-4062-A60D-F6F66421B27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0" name="Text Box 18">
          <a:extLst>
            <a:ext uri="{FF2B5EF4-FFF2-40B4-BE49-F238E27FC236}">
              <a16:creationId xmlns:a16="http://schemas.microsoft.com/office/drawing/2014/main" id="{3D30241E-57E4-44DE-AF4E-6ECC3AD094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11" name="Text Box 19">
          <a:extLst>
            <a:ext uri="{FF2B5EF4-FFF2-40B4-BE49-F238E27FC236}">
              <a16:creationId xmlns:a16="http://schemas.microsoft.com/office/drawing/2014/main" id="{A4E34B09-709D-4ED6-97A7-37D3837289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2" name="Text Box 16">
          <a:extLst>
            <a:ext uri="{FF2B5EF4-FFF2-40B4-BE49-F238E27FC236}">
              <a16:creationId xmlns:a16="http://schemas.microsoft.com/office/drawing/2014/main" id="{A1224CF5-F2C5-41F7-83FF-D07227014B6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3" name="Text Box 17">
          <a:extLst>
            <a:ext uri="{FF2B5EF4-FFF2-40B4-BE49-F238E27FC236}">
              <a16:creationId xmlns:a16="http://schemas.microsoft.com/office/drawing/2014/main" id="{12F7F64F-6D4D-4188-ABF6-A7DE9106C39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4" name="Text Box 18">
          <a:extLst>
            <a:ext uri="{FF2B5EF4-FFF2-40B4-BE49-F238E27FC236}">
              <a16:creationId xmlns:a16="http://schemas.microsoft.com/office/drawing/2014/main" id="{2B901185-58DF-4992-BC97-963E2C2FF6E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0</xdr:rowOff>
    </xdr:from>
    <xdr:ext cx="95250" cy="171450"/>
    <xdr:sp macro="" textlink="">
      <xdr:nvSpPr>
        <xdr:cNvPr id="3015" name="Text Box 19">
          <a:extLst>
            <a:ext uri="{FF2B5EF4-FFF2-40B4-BE49-F238E27FC236}">
              <a16:creationId xmlns:a16="http://schemas.microsoft.com/office/drawing/2014/main" id="{41A31211-69F7-4CD1-8CAE-EDD7756802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16" name="Text Box 15">
          <a:extLst>
            <a:ext uri="{FF2B5EF4-FFF2-40B4-BE49-F238E27FC236}">
              <a16:creationId xmlns:a16="http://schemas.microsoft.com/office/drawing/2014/main" id="{17522059-0081-41B2-87E6-E615317A4FA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7" name="Text Box 16">
          <a:extLst>
            <a:ext uri="{FF2B5EF4-FFF2-40B4-BE49-F238E27FC236}">
              <a16:creationId xmlns:a16="http://schemas.microsoft.com/office/drawing/2014/main" id="{95A22F5F-6E61-4ECF-A2E0-0BCFE19CB1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8" name="Text Box 17">
          <a:extLst>
            <a:ext uri="{FF2B5EF4-FFF2-40B4-BE49-F238E27FC236}">
              <a16:creationId xmlns:a16="http://schemas.microsoft.com/office/drawing/2014/main" id="{639349FF-75EF-4E4E-B8F0-4B909A06FCC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19" name="Text Box 18">
          <a:extLst>
            <a:ext uri="{FF2B5EF4-FFF2-40B4-BE49-F238E27FC236}">
              <a16:creationId xmlns:a16="http://schemas.microsoft.com/office/drawing/2014/main" id="{72987BC2-3C70-443F-AADB-57363F1C828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20" name="Text Box 19">
          <a:extLst>
            <a:ext uri="{FF2B5EF4-FFF2-40B4-BE49-F238E27FC236}">
              <a16:creationId xmlns:a16="http://schemas.microsoft.com/office/drawing/2014/main" id="{06AD0EDC-458E-4B95-95C5-E43BD76BDB8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52</xdr:row>
      <xdr:rowOff>504825</xdr:rowOff>
    </xdr:from>
    <xdr:ext cx="95250" cy="442269"/>
    <xdr:sp macro="" textlink="">
      <xdr:nvSpPr>
        <xdr:cNvPr id="3021" name="Text Box 15">
          <a:extLst>
            <a:ext uri="{FF2B5EF4-FFF2-40B4-BE49-F238E27FC236}">
              <a16:creationId xmlns:a16="http://schemas.microsoft.com/office/drawing/2014/main" id="{46778F98-717C-4625-83C6-31005FD10E2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2" name="Text Box 16">
          <a:extLst>
            <a:ext uri="{FF2B5EF4-FFF2-40B4-BE49-F238E27FC236}">
              <a16:creationId xmlns:a16="http://schemas.microsoft.com/office/drawing/2014/main" id="{9ABB91B8-DEF1-485B-B7C7-C8D22291714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3" name="Text Box 17">
          <a:extLst>
            <a:ext uri="{FF2B5EF4-FFF2-40B4-BE49-F238E27FC236}">
              <a16:creationId xmlns:a16="http://schemas.microsoft.com/office/drawing/2014/main" id="{278C79FA-D1EB-45F3-AB82-B2F22220E22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24" name="Text Box 18">
          <a:extLst>
            <a:ext uri="{FF2B5EF4-FFF2-40B4-BE49-F238E27FC236}">
              <a16:creationId xmlns:a16="http://schemas.microsoft.com/office/drawing/2014/main" id="{D6875343-B561-40BD-B78F-CD8AB98F843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5" name="Text Box 16">
          <a:extLst>
            <a:ext uri="{FF2B5EF4-FFF2-40B4-BE49-F238E27FC236}">
              <a16:creationId xmlns:a16="http://schemas.microsoft.com/office/drawing/2014/main" id="{FFEDE923-A860-46CD-80EF-7BCC9398FA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6" name="Text Box 17">
          <a:extLst>
            <a:ext uri="{FF2B5EF4-FFF2-40B4-BE49-F238E27FC236}">
              <a16:creationId xmlns:a16="http://schemas.microsoft.com/office/drawing/2014/main" id="{FFDF5DDC-EE8E-4468-A996-6E2E56A7CB7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7" name="Text Box 18">
          <a:extLst>
            <a:ext uri="{FF2B5EF4-FFF2-40B4-BE49-F238E27FC236}">
              <a16:creationId xmlns:a16="http://schemas.microsoft.com/office/drawing/2014/main" id="{D3D5968A-BD65-4DF7-8FBA-7038AEC903B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8" name="Text Box 19">
          <a:extLst>
            <a:ext uri="{FF2B5EF4-FFF2-40B4-BE49-F238E27FC236}">
              <a16:creationId xmlns:a16="http://schemas.microsoft.com/office/drawing/2014/main" id="{8891384E-9941-49AF-8F29-EAA7E3D9DA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29" name="Text Box 16">
          <a:extLst>
            <a:ext uri="{FF2B5EF4-FFF2-40B4-BE49-F238E27FC236}">
              <a16:creationId xmlns:a16="http://schemas.microsoft.com/office/drawing/2014/main" id="{AB0D4E16-E3E5-442A-9ED1-B0820B5A0E0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0" name="Text Box 17">
          <a:extLst>
            <a:ext uri="{FF2B5EF4-FFF2-40B4-BE49-F238E27FC236}">
              <a16:creationId xmlns:a16="http://schemas.microsoft.com/office/drawing/2014/main" id="{84494B91-30D1-49B1-A44C-7B74A9399AC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31" name="Text Box 18">
          <a:extLst>
            <a:ext uri="{FF2B5EF4-FFF2-40B4-BE49-F238E27FC236}">
              <a16:creationId xmlns:a16="http://schemas.microsoft.com/office/drawing/2014/main" id="{EAB14198-E9F0-463D-8132-696B041018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32" name="Text Box 15">
          <a:extLst>
            <a:ext uri="{FF2B5EF4-FFF2-40B4-BE49-F238E27FC236}">
              <a16:creationId xmlns:a16="http://schemas.microsoft.com/office/drawing/2014/main" id="{BECAD7BE-5B0C-4429-AAF3-86A50AF8FA24}"/>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3" name="Text Box 16">
          <a:extLst>
            <a:ext uri="{FF2B5EF4-FFF2-40B4-BE49-F238E27FC236}">
              <a16:creationId xmlns:a16="http://schemas.microsoft.com/office/drawing/2014/main" id="{A798BCDE-AAF4-4C77-923A-2B5E0CBC76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4" name="Text Box 17">
          <a:extLst>
            <a:ext uri="{FF2B5EF4-FFF2-40B4-BE49-F238E27FC236}">
              <a16:creationId xmlns:a16="http://schemas.microsoft.com/office/drawing/2014/main" id="{B36848E8-64C6-410B-89EC-7442F2D04F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5" name="Text Box 18">
          <a:extLst>
            <a:ext uri="{FF2B5EF4-FFF2-40B4-BE49-F238E27FC236}">
              <a16:creationId xmlns:a16="http://schemas.microsoft.com/office/drawing/2014/main" id="{BC5BB572-72E1-4F5D-A3B2-3B5DBCD0CD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36" name="Text Box 19">
          <a:extLst>
            <a:ext uri="{FF2B5EF4-FFF2-40B4-BE49-F238E27FC236}">
              <a16:creationId xmlns:a16="http://schemas.microsoft.com/office/drawing/2014/main" id="{B7841915-491E-4C17-BA49-716758ED55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7" name="Text Box 16">
          <a:extLst>
            <a:ext uri="{FF2B5EF4-FFF2-40B4-BE49-F238E27FC236}">
              <a16:creationId xmlns:a16="http://schemas.microsoft.com/office/drawing/2014/main" id="{360428EE-AFDD-4697-A7FE-6C8BDDF7CED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8" name="Text Box 17">
          <a:extLst>
            <a:ext uri="{FF2B5EF4-FFF2-40B4-BE49-F238E27FC236}">
              <a16:creationId xmlns:a16="http://schemas.microsoft.com/office/drawing/2014/main" id="{1B0EC03E-41ED-4D47-B54C-939D7493DFE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39" name="Text Box 18">
          <a:extLst>
            <a:ext uri="{FF2B5EF4-FFF2-40B4-BE49-F238E27FC236}">
              <a16:creationId xmlns:a16="http://schemas.microsoft.com/office/drawing/2014/main" id="{C50D9D37-A235-4A35-B71B-253638C4671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40" name="Text Box 19">
          <a:extLst>
            <a:ext uri="{FF2B5EF4-FFF2-40B4-BE49-F238E27FC236}">
              <a16:creationId xmlns:a16="http://schemas.microsoft.com/office/drawing/2014/main" id="{0A331B10-9053-4817-B09E-B5BF95F15DB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1" name="Text Box 16">
          <a:extLst>
            <a:ext uri="{FF2B5EF4-FFF2-40B4-BE49-F238E27FC236}">
              <a16:creationId xmlns:a16="http://schemas.microsoft.com/office/drawing/2014/main" id="{7BC43391-872F-44F4-9F29-808AC1F3BEDF}"/>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2" name="Text Box 17">
          <a:extLst>
            <a:ext uri="{FF2B5EF4-FFF2-40B4-BE49-F238E27FC236}">
              <a16:creationId xmlns:a16="http://schemas.microsoft.com/office/drawing/2014/main" id="{60F4D6E0-DD6B-4B1A-B3CA-954B82924D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3" name="Text Box 18">
          <a:extLst>
            <a:ext uri="{FF2B5EF4-FFF2-40B4-BE49-F238E27FC236}">
              <a16:creationId xmlns:a16="http://schemas.microsoft.com/office/drawing/2014/main" id="{A4F5FE43-AE83-462D-922E-1E5C9DC7742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51</xdr:row>
      <xdr:rowOff>0</xdr:rowOff>
    </xdr:from>
    <xdr:ext cx="95250" cy="171450"/>
    <xdr:sp macro="" textlink="">
      <xdr:nvSpPr>
        <xdr:cNvPr id="3044" name="Text Box 19">
          <a:extLst>
            <a:ext uri="{FF2B5EF4-FFF2-40B4-BE49-F238E27FC236}">
              <a16:creationId xmlns:a16="http://schemas.microsoft.com/office/drawing/2014/main" id="{E2D21CFB-8607-4E7C-9BD6-17015D56ACA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52</xdr:row>
      <xdr:rowOff>504825</xdr:rowOff>
    </xdr:from>
    <xdr:ext cx="95250" cy="444014"/>
    <xdr:sp macro="" textlink="">
      <xdr:nvSpPr>
        <xdr:cNvPr id="3045" name="Text Box 15">
          <a:extLst>
            <a:ext uri="{FF2B5EF4-FFF2-40B4-BE49-F238E27FC236}">
              <a16:creationId xmlns:a16="http://schemas.microsoft.com/office/drawing/2014/main" id="{9CCB73F8-F16D-4687-BEE4-9424BAA5DD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6" name="Text Box 16">
          <a:extLst>
            <a:ext uri="{FF2B5EF4-FFF2-40B4-BE49-F238E27FC236}">
              <a16:creationId xmlns:a16="http://schemas.microsoft.com/office/drawing/2014/main" id="{5C2B51B4-DDE4-4E52-9D04-0128FD88017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7" name="Text Box 17">
          <a:extLst>
            <a:ext uri="{FF2B5EF4-FFF2-40B4-BE49-F238E27FC236}">
              <a16:creationId xmlns:a16="http://schemas.microsoft.com/office/drawing/2014/main" id="{96D4523F-54F2-4404-A667-F6DAA917710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8" name="Text Box 18">
          <a:extLst>
            <a:ext uri="{FF2B5EF4-FFF2-40B4-BE49-F238E27FC236}">
              <a16:creationId xmlns:a16="http://schemas.microsoft.com/office/drawing/2014/main" id="{8AE36D4F-2512-4701-AC59-4A0B63D86DF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0</xdr:rowOff>
    </xdr:from>
    <xdr:ext cx="95250" cy="171450"/>
    <xdr:sp macro="" textlink="">
      <xdr:nvSpPr>
        <xdr:cNvPr id="3049" name="Text Box 19">
          <a:extLst>
            <a:ext uri="{FF2B5EF4-FFF2-40B4-BE49-F238E27FC236}">
              <a16:creationId xmlns:a16="http://schemas.microsoft.com/office/drawing/2014/main" id="{E60E56AD-BDC8-4CA8-B053-8C114102B9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0" name="Text Box 16">
          <a:extLst>
            <a:ext uri="{FF2B5EF4-FFF2-40B4-BE49-F238E27FC236}">
              <a16:creationId xmlns:a16="http://schemas.microsoft.com/office/drawing/2014/main" id="{55D32B8E-7EEA-40FA-B30E-78D7D5644E2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0</xdr:rowOff>
    </xdr:from>
    <xdr:ext cx="95250" cy="171450"/>
    <xdr:sp macro="" textlink="">
      <xdr:nvSpPr>
        <xdr:cNvPr id="3051" name="Text Box 17">
          <a:extLst>
            <a:ext uri="{FF2B5EF4-FFF2-40B4-BE49-F238E27FC236}">
              <a16:creationId xmlns:a16="http://schemas.microsoft.com/office/drawing/2014/main" id="{58B42EB4-29F2-40C6-AD8E-4143447745C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54</xdr:row>
      <xdr:rowOff>15875</xdr:rowOff>
    </xdr:from>
    <xdr:ext cx="95250" cy="171450"/>
    <xdr:sp macro="" textlink="">
      <xdr:nvSpPr>
        <xdr:cNvPr id="3052" name="Text Box 18">
          <a:extLst>
            <a:ext uri="{FF2B5EF4-FFF2-40B4-BE49-F238E27FC236}">
              <a16:creationId xmlns:a16="http://schemas.microsoft.com/office/drawing/2014/main" id="{68BCE6E6-64E0-47BA-B1DA-FCC4AB53C37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3" name="Text Box 16">
          <a:extLst>
            <a:ext uri="{FF2B5EF4-FFF2-40B4-BE49-F238E27FC236}">
              <a16:creationId xmlns:a16="http://schemas.microsoft.com/office/drawing/2014/main" id="{31A99D19-A719-4CAF-9179-6BB581FA8E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4" name="Text Box 17">
          <a:extLst>
            <a:ext uri="{FF2B5EF4-FFF2-40B4-BE49-F238E27FC236}">
              <a16:creationId xmlns:a16="http://schemas.microsoft.com/office/drawing/2014/main" id="{0CB3BBDB-6244-480E-B564-904A2C120E6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5" name="Text Box 18">
          <a:extLst>
            <a:ext uri="{FF2B5EF4-FFF2-40B4-BE49-F238E27FC236}">
              <a16:creationId xmlns:a16="http://schemas.microsoft.com/office/drawing/2014/main" id="{A460615B-1E70-4939-BB5C-D221B99E8E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6" name="Text Box 19">
          <a:extLst>
            <a:ext uri="{FF2B5EF4-FFF2-40B4-BE49-F238E27FC236}">
              <a16:creationId xmlns:a16="http://schemas.microsoft.com/office/drawing/2014/main" id="{7AB73439-3F46-4DB7-9CC2-34CDAD7187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54</xdr:row>
      <xdr:rowOff>0</xdr:rowOff>
    </xdr:from>
    <xdr:ext cx="95250" cy="171450"/>
    <xdr:sp macro="" textlink="">
      <xdr:nvSpPr>
        <xdr:cNvPr id="3057" name="Text Box 16">
          <a:extLst>
            <a:ext uri="{FF2B5EF4-FFF2-40B4-BE49-F238E27FC236}">
              <a16:creationId xmlns:a16="http://schemas.microsoft.com/office/drawing/2014/main" id="{188AAFFF-DE39-42D1-BD9C-3DA908AA0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58" name="Text Box 15">
          <a:extLst>
            <a:ext uri="{FF2B5EF4-FFF2-40B4-BE49-F238E27FC236}">
              <a16:creationId xmlns:a16="http://schemas.microsoft.com/office/drawing/2014/main" id="{1E7D4541-05F8-49BA-9B09-42B11ED63DF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8496"/>
    <xdr:sp macro="" textlink="">
      <xdr:nvSpPr>
        <xdr:cNvPr id="3059" name="Text Box 15">
          <a:extLst>
            <a:ext uri="{FF2B5EF4-FFF2-40B4-BE49-F238E27FC236}">
              <a16:creationId xmlns:a16="http://schemas.microsoft.com/office/drawing/2014/main" id="{838C0675-F971-406F-98CB-528901526AE1}"/>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60" name="Text Box 15">
          <a:extLst>
            <a:ext uri="{FF2B5EF4-FFF2-40B4-BE49-F238E27FC236}">
              <a16:creationId xmlns:a16="http://schemas.microsoft.com/office/drawing/2014/main" id="{F70AEAEE-251B-4C1F-991F-EA9FECE1C539}"/>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61" name="Text Box 15">
          <a:extLst>
            <a:ext uri="{FF2B5EF4-FFF2-40B4-BE49-F238E27FC236}">
              <a16:creationId xmlns:a16="http://schemas.microsoft.com/office/drawing/2014/main" id="{CC7966E5-DA18-43E0-99E8-843C09BFF7DD}"/>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62" name="Text Box 15">
          <a:extLst>
            <a:ext uri="{FF2B5EF4-FFF2-40B4-BE49-F238E27FC236}">
              <a16:creationId xmlns:a16="http://schemas.microsoft.com/office/drawing/2014/main" id="{72D50B00-72B2-431E-822A-9F81F8E67BC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63" name="Text Box 15">
          <a:extLst>
            <a:ext uri="{FF2B5EF4-FFF2-40B4-BE49-F238E27FC236}">
              <a16:creationId xmlns:a16="http://schemas.microsoft.com/office/drawing/2014/main" id="{3FA1077A-0E8E-45A5-BF6E-9CAA7D33C06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54</xdr:row>
      <xdr:rowOff>170392</xdr:rowOff>
    </xdr:from>
    <xdr:ext cx="95250" cy="213632"/>
    <xdr:sp macro="" textlink="">
      <xdr:nvSpPr>
        <xdr:cNvPr id="3064" name="Text Box 15">
          <a:extLst>
            <a:ext uri="{FF2B5EF4-FFF2-40B4-BE49-F238E27FC236}">
              <a16:creationId xmlns:a16="http://schemas.microsoft.com/office/drawing/2014/main" id="{AE4743FF-B055-472A-AD16-89B78EA6056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5" name="Text Box 16">
          <a:extLst>
            <a:ext uri="{FF2B5EF4-FFF2-40B4-BE49-F238E27FC236}">
              <a16:creationId xmlns:a16="http://schemas.microsoft.com/office/drawing/2014/main" id="{97A4E41B-3CBB-45BB-B402-0CB8D168AB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6" name="Text Box 17">
          <a:extLst>
            <a:ext uri="{FF2B5EF4-FFF2-40B4-BE49-F238E27FC236}">
              <a16:creationId xmlns:a16="http://schemas.microsoft.com/office/drawing/2014/main" id="{FA926BFB-6165-4FB8-8748-55F6D5B8E2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7" name="Text Box 18">
          <a:extLst>
            <a:ext uri="{FF2B5EF4-FFF2-40B4-BE49-F238E27FC236}">
              <a16:creationId xmlns:a16="http://schemas.microsoft.com/office/drawing/2014/main" id="{C08174A4-1FA9-4696-9C2D-BD69EF6BD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68" name="Text Box 19">
          <a:extLst>
            <a:ext uri="{FF2B5EF4-FFF2-40B4-BE49-F238E27FC236}">
              <a16:creationId xmlns:a16="http://schemas.microsoft.com/office/drawing/2014/main" id="{5A1D4C87-7479-45AF-8E99-2D017E6D34B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69" name="Text Box 16">
          <a:extLst>
            <a:ext uri="{FF2B5EF4-FFF2-40B4-BE49-F238E27FC236}">
              <a16:creationId xmlns:a16="http://schemas.microsoft.com/office/drawing/2014/main" id="{ACA2156A-9364-42A4-9AE3-94FA79E693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0" name="Text Box 17">
          <a:extLst>
            <a:ext uri="{FF2B5EF4-FFF2-40B4-BE49-F238E27FC236}">
              <a16:creationId xmlns:a16="http://schemas.microsoft.com/office/drawing/2014/main" id="{6559CC3E-1E21-4E94-86A7-21C142A8CB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1" name="Text Box 18">
          <a:extLst>
            <a:ext uri="{FF2B5EF4-FFF2-40B4-BE49-F238E27FC236}">
              <a16:creationId xmlns:a16="http://schemas.microsoft.com/office/drawing/2014/main" id="{C3F664B6-A9FE-491F-9891-50C2E153183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72" name="Text Box 19">
          <a:extLst>
            <a:ext uri="{FF2B5EF4-FFF2-40B4-BE49-F238E27FC236}">
              <a16:creationId xmlns:a16="http://schemas.microsoft.com/office/drawing/2014/main" id="{28C5B9A4-C44B-4A0B-A449-F228C42A966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3" name="Text Box 16">
          <a:extLst>
            <a:ext uri="{FF2B5EF4-FFF2-40B4-BE49-F238E27FC236}">
              <a16:creationId xmlns:a16="http://schemas.microsoft.com/office/drawing/2014/main" id="{704A345C-BC1B-4E70-8934-03C6017FFCE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4" name="Text Box 17">
          <a:extLst>
            <a:ext uri="{FF2B5EF4-FFF2-40B4-BE49-F238E27FC236}">
              <a16:creationId xmlns:a16="http://schemas.microsoft.com/office/drawing/2014/main" id="{F9877087-676D-4293-8365-2D0E23C7756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5" name="Text Box 18">
          <a:extLst>
            <a:ext uri="{FF2B5EF4-FFF2-40B4-BE49-F238E27FC236}">
              <a16:creationId xmlns:a16="http://schemas.microsoft.com/office/drawing/2014/main" id="{649E7B80-AB1A-4785-A9C0-30F52DDB015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076" name="Text Box 19">
          <a:extLst>
            <a:ext uri="{FF2B5EF4-FFF2-40B4-BE49-F238E27FC236}">
              <a16:creationId xmlns:a16="http://schemas.microsoft.com/office/drawing/2014/main" id="{D2E1150F-A65E-4373-8BB7-C348852B743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077" name="Text Box 15">
          <a:extLst>
            <a:ext uri="{FF2B5EF4-FFF2-40B4-BE49-F238E27FC236}">
              <a16:creationId xmlns:a16="http://schemas.microsoft.com/office/drawing/2014/main" id="{E22CD5BB-7C63-49EB-8325-9D4DFE0A5CA4}"/>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8" name="Text Box 16">
          <a:extLst>
            <a:ext uri="{FF2B5EF4-FFF2-40B4-BE49-F238E27FC236}">
              <a16:creationId xmlns:a16="http://schemas.microsoft.com/office/drawing/2014/main" id="{2ECBE0DD-0F68-43D5-B138-B6122FED647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79" name="Text Box 17">
          <a:extLst>
            <a:ext uri="{FF2B5EF4-FFF2-40B4-BE49-F238E27FC236}">
              <a16:creationId xmlns:a16="http://schemas.microsoft.com/office/drawing/2014/main" id="{098F2A7E-2491-4EAE-A6E8-A96F1359F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0" name="Text Box 18">
          <a:extLst>
            <a:ext uri="{FF2B5EF4-FFF2-40B4-BE49-F238E27FC236}">
              <a16:creationId xmlns:a16="http://schemas.microsoft.com/office/drawing/2014/main" id="{7787D6B7-049A-4621-B7A2-862F6B87A0A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81" name="Text Box 19">
          <a:extLst>
            <a:ext uri="{FF2B5EF4-FFF2-40B4-BE49-F238E27FC236}">
              <a16:creationId xmlns:a16="http://schemas.microsoft.com/office/drawing/2014/main" id="{DF8502DF-AC8C-4751-B81D-B98809883C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2" name="Text Box 16">
          <a:extLst>
            <a:ext uri="{FF2B5EF4-FFF2-40B4-BE49-F238E27FC236}">
              <a16:creationId xmlns:a16="http://schemas.microsoft.com/office/drawing/2014/main" id="{CA3E8FB4-09A4-4AF5-81AB-C280CF814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3" name="Text Box 17">
          <a:extLst>
            <a:ext uri="{FF2B5EF4-FFF2-40B4-BE49-F238E27FC236}">
              <a16:creationId xmlns:a16="http://schemas.microsoft.com/office/drawing/2014/main" id="{D5CF7394-6B9D-4BF2-A9EE-371B5A076D8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084" name="Text Box 18">
          <a:extLst>
            <a:ext uri="{FF2B5EF4-FFF2-40B4-BE49-F238E27FC236}">
              <a16:creationId xmlns:a16="http://schemas.microsoft.com/office/drawing/2014/main" id="{8E470420-F86C-41EC-8BFF-D4722E4D07B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5" name="Text Box 16">
          <a:extLst>
            <a:ext uri="{FF2B5EF4-FFF2-40B4-BE49-F238E27FC236}">
              <a16:creationId xmlns:a16="http://schemas.microsoft.com/office/drawing/2014/main" id="{38D6734D-29B2-46C2-8A74-B348E3945FE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6" name="Text Box 17">
          <a:extLst>
            <a:ext uri="{FF2B5EF4-FFF2-40B4-BE49-F238E27FC236}">
              <a16:creationId xmlns:a16="http://schemas.microsoft.com/office/drawing/2014/main" id="{14292551-39C7-472B-808B-7FA518FDE09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7" name="Text Box 18">
          <a:extLst>
            <a:ext uri="{FF2B5EF4-FFF2-40B4-BE49-F238E27FC236}">
              <a16:creationId xmlns:a16="http://schemas.microsoft.com/office/drawing/2014/main" id="{B44BA253-507F-450B-9D5F-51EA0ED26B9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8" name="Text Box 19">
          <a:extLst>
            <a:ext uri="{FF2B5EF4-FFF2-40B4-BE49-F238E27FC236}">
              <a16:creationId xmlns:a16="http://schemas.microsoft.com/office/drawing/2014/main" id="{A3B6E495-7893-4EA5-B527-677A0541F0E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89" name="Text Box 16">
          <a:extLst>
            <a:ext uri="{FF2B5EF4-FFF2-40B4-BE49-F238E27FC236}">
              <a16:creationId xmlns:a16="http://schemas.microsoft.com/office/drawing/2014/main" id="{1603A4D3-34FB-401B-923D-83ABBCD90B0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0" name="Text Box 17">
          <a:extLst>
            <a:ext uri="{FF2B5EF4-FFF2-40B4-BE49-F238E27FC236}">
              <a16:creationId xmlns:a16="http://schemas.microsoft.com/office/drawing/2014/main" id="{CF887C0C-28AF-4191-B0E1-53F37661377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1" name="Text Box 18">
          <a:extLst>
            <a:ext uri="{FF2B5EF4-FFF2-40B4-BE49-F238E27FC236}">
              <a16:creationId xmlns:a16="http://schemas.microsoft.com/office/drawing/2014/main" id="{43F09544-B676-40F8-800E-47A13EA82C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092" name="Text Box 19">
          <a:extLst>
            <a:ext uri="{FF2B5EF4-FFF2-40B4-BE49-F238E27FC236}">
              <a16:creationId xmlns:a16="http://schemas.microsoft.com/office/drawing/2014/main" id="{B9A6AD02-1B6D-41B1-8690-6660525B0D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56743"/>
    <xdr:sp macro="" textlink="">
      <xdr:nvSpPr>
        <xdr:cNvPr id="3093" name="Text Box 15">
          <a:extLst>
            <a:ext uri="{FF2B5EF4-FFF2-40B4-BE49-F238E27FC236}">
              <a16:creationId xmlns:a16="http://schemas.microsoft.com/office/drawing/2014/main" id="{013D0619-9819-4445-B7F4-56FE4E721B39}"/>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442269"/>
    <xdr:sp macro="" textlink="">
      <xdr:nvSpPr>
        <xdr:cNvPr id="3094" name="Text Box 15">
          <a:extLst>
            <a:ext uri="{FF2B5EF4-FFF2-40B4-BE49-F238E27FC236}">
              <a16:creationId xmlns:a16="http://schemas.microsoft.com/office/drawing/2014/main" id="{3C515715-177E-45F8-8F74-D7E7724336A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54</xdr:row>
      <xdr:rowOff>504825</xdr:rowOff>
    </xdr:from>
    <xdr:ext cx="95250" cy="442269"/>
    <xdr:sp macro="" textlink="">
      <xdr:nvSpPr>
        <xdr:cNvPr id="3095" name="Text Box 15">
          <a:extLst>
            <a:ext uri="{FF2B5EF4-FFF2-40B4-BE49-F238E27FC236}">
              <a16:creationId xmlns:a16="http://schemas.microsoft.com/office/drawing/2014/main" id="{D89AA4A8-23BE-4F20-9DFF-0CC3F11535D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213632"/>
    <xdr:sp macro="" textlink="">
      <xdr:nvSpPr>
        <xdr:cNvPr id="3096" name="Text Box 15">
          <a:extLst>
            <a:ext uri="{FF2B5EF4-FFF2-40B4-BE49-F238E27FC236}">
              <a16:creationId xmlns:a16="http://schemas.microsoft.com/office/drawing/2014/main" id="{E6338DC0-679E-4243-8A07-ABF4E8246418}"/>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54</xdr:row>
      <xdr:rowOff>504825</xdr:rowOff>
    </xdr:from>
    <xdr:ext cx="95250" cy="444331"/>
    <xdr:sp macro="" textlink="">
      <xdr:nvSpPr>
        <xdr:cNvPr id="3097" name="Text Box 15">
          <a:extLst>
            <a:ext uri="{FF2B5EF4-FFF2-40B4-BE49-F238E27FC236}">
              <a16:creationId xmlns:a16="http://schemas.microsoft.com/office/drawing/2014/main" id="{CFCE5663-770D-48A9-8973-0FE3BC2F55A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54</xdr:row>
      <xdr:rowOff>504825</xdr:rowOff>
    </xdr:from>
    <xdr:ext cx="95250" cy="213632"/>
    <xdr:sp macro="" textlink="">
      <xdr:nvSpPr>
        <xdr:cNvPr id="3098" name="Text Box 15">
          <a:extLst>
            <a:ext uri="{FF2B5EF4-FFF2-40B4-BE49-F238E27FC236}">
              <a16:creationId xmlns:a16="http://schemas.microsoft.com/office/drawing/2014/main" id="{B65C2D3F-00FF-4A7F-9156-28BD348971A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099" name="Text Box 16">
          <a:extLst>
            <a:ext uri="{FF2B5EF4-FFF2-40B4-BE49-F238E27FC236}">
              <a16:creationId xmlns:a16="http://schemas.microsoft.com/office/drawing/2014/main" id="{06A91FA8-3EC2-4CB8-B2B7-660BC17776B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0" name="Text Box 17">
          <a:extLst>
            <a:ext uri="{FF2B5EF4-FFF2-40B4-BE49-F238E27FC236}">
              <a16:creationId xmlns:a16="http://schemas.microsoft.com/office/drawing/2014/main" id="{48E87E8F-7057-465B-885C-91A9994910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1" name="Text Box 18">
          <a:extLst>
            <a:ext uri="{FF2B5EF4-FFF2-40B4-BE49-F238E27FC236}">
              <a16:creationId xmlns:a16="http://schemas.microsoft.com/office/drawing/2014/main" id="{BADAD68A-1CCC-4DC3-ADA7-15A8260226E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02" name="Text Box 19">
          <a:extLst>
            <a:ext uri="{FF2B5EF4-FFF2-40B4-BE49-F238E27FC236}">
              <a16:creationId xmlns:a16="http://schemas.microsoft.com/office/drawing/2014/main" id="{809E0B50-9DFE-4747-A88A-115A6C4E70B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3" name="Text Box 16">
          <a:extLst>
            <a:ext uri="{FF2B5EF4-FFF2-40B4-BE49-F238E27FC236}">
              <a16:creationId xmlns:a16="http://schemas.microsoft.com/office/drawing/2014/main" id="{A420A98A-6928-4A97-858A-52537183616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4" name="Text Box 17">
          <a:extLst>
            <a:ext uri="{FF2B5EF4-FFF2-40B4-BE49-F238E27FC236}">
              <a16:creationId xmlns:a16="http://schemas.microsoft.com/office/drawing/2014/main" id="{2FB3DA85-3DBD-4437-90E1-90143EE0EF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5" name="Text Box 18">
          <a:extLst>
            <a:ext uri="{FF2B5EF4-FFF2-40B4-BE49-F238E27FC236}">
              <a16:creationId xmlns:a16="http://schemas.microsoft.com/office/drawing/2014/main" id="{4F05676E-38BA-43EE-A7C8-1A2412D09FB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06" name="Text Box 19">
          <a:extLst>
            <a:ext uri="{FF2B5EF4-FFF2-40B4-BE49-F238E27FC236}">
              <a16:creationId xmlns:a16="http://schemas.microsoft.com/office/drawing/2014/main" id="{33704A77-C6AF-4AC3-BB93-AC95418A402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7" name="Text Box 16">
          <a:extLst>
            <a:ext uri="{FF2B5EF4-FFF2-40B4-BE49-F238E27FC236}">
              <a16:creationId xmlns:a16="http://schemas.microsoft.com/office/drawing/2014/main" id="{4E82D7C1-E099-49A6-B240-0E37D235F99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8" name="Text Box 17">
          <a:extLst>
            <a:ext uri="{FF2B5EF4-FFF2-40B4-BE49-F238E27FC236}">
              <a16:creationId xmlns:a16="http://schemas.microsoft.com/office/drawing/2014/main" id="{44F3C9BB-DC4A-4235-B9F3-D59F46CDC62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09" name="Text Box 18">
          <a:extLst>
            <a:ext uri="{FF2B5EF4-FFF2-40B4-BE49-F238E27FC236}">
              <a16:creationId xmlns:a16="http://schemas.microsoft.com/office/drawing/2014/main" id="{DE39421B-DA52-47F8-8A5D-725EDC9639D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0</xdr:rowOff>
    </xdr:from>
    <xdr:ext cx="95250" cy="171450"/>
    <xdr:sp macro="" textlink="">
      <xdr:nvSpPr>
        <xdr:cNvPr id="3110" name="Text Box 19">
          <a:extLst>
            <a:ext uri="{FF2B5EF4-FFF2-40B4-BE49-F238E27FC236}">
              <a16:creationId xmlns:a16="http://schemas.microsoft.com/office/drawing/2014/main" id="{4218FF8E-D826-4283-A722-EFE9AB0947F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11" name="Text Box 15">
          <a:extLst>
            <a:ext uri="{FF2B5EF4-FFF2-40B4-BE49-F238E27FC236}">
              <a16:creationId xmlns:a16="http://schemas.microsoft.com/office/drawing/2014/main" id="{438649A6-C534-4AC0-A99A-EAF5C320031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2" name="Text Box 16">
          <a:extLst>
            <a:ext uri="{FF2B5EF4-FFF2-40B4-BE49-F238E27FC236}">
              <a16:creationId xmlns:a16="http://schemas.microsoft.com/office/drawing/2014/main" id="{89D3E434-A6AF-4A3E-8D4A-60A4D1F04F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3" name="Text Box 17">
          <a:extLst>
            <a:ext uri="{FF2B5EF4-FFF2-40B4-BE49-F238E27FC236}">
              <a16:creationId xmlns:a16="http://schemas.microsoft.com/office/drawing/2014/main" id="{F5B4B3CB-746A-453E-A923-8E7B4EE76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4" name="Text Box 18">
          <a:extLst>
            <a:ext uri="{FF2B5EF4-FFF2-40B4-BE49-F238E27FC236}">
              <a16:creationId xmlns:a16="http://schemas.microsoft.com/office/drawing/2014/main" id="{355CDED2-7CD2-4C3B-9802-4FD10A12BF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15" name="Text Box 19">
          <a:extLst>
            <a:ext uri="{FF2B5EF4-FFF2-40B4-BE49-F238E27FC236}">
              <a16:creationId xmlns:a16="http://schemas.microsoft.com/office/drawing/2014/main" id="{A8786F82-F7B7-4546-B2B7-D273A4FE8D6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56</xdr:row>
      <xdr:rowOff>504825</xdr:rowOff>
    </xdr:from>
    <xdr:ext cx="95250" cy="442269"/>
    <xdr:sp macro="" textlink="">
      <xdr:nvSpPr>
        <xdr:cNvPr id="3116" name="Text Box 15">
          <a:extLst>
            <a:ext uri="{FF2B5EF4-FFF2-40B4-BE49-F238E27FC236}">
              <a16:creationId xmlns:a16="http://schemas.microsoft.com/office/drawing/2014/main" id="{593061A3-172E-4F22-8CE9-43878B00D611}"/>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7" name="Text Box 16">
          <a:extLst>
            <a:ext uri="{FF2B5EF4-FFF2-40B4-BE49-F238E27FC236}">
              <a16:creationId xmlns:a16="http://schemas.microsoft.com/office/drawing/2014/main" id="{57D123A4-49ED-470D-B467-B1F03E6FA0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8" name="Text Box 17">
          <a:extLst>
            <a:ext uri="{FF2B5EF4-FFF2-40B4-BE49-F238E27FC236}">
              <a16:creationId xmlns:a16="http://schemas.microsoft.com/office/drawing/2014/main" id="{5BF1E0EC-40E7-46EC-9E88-50944F179C9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19" name="Text Box 18">
          <a:extLst>
            <a:ext uri="{FF2B5EF4-FFF2-40B4-BE49-F238E27FC236}">
              <a16:creationId xmlns:a16="http://schemas.microsoft.com/office/drawing/2014/main" id="{751AC10C-3BFF-4EC4-AE17-708DB7B7283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0" name="Text Box 16">
          <a:extLst>
            <a:ext uri="{FF2B5EF4-FFF2-40B4-BE49-F238E27FC236}">
              <a16:creationId xmlns:a16="http://schemas.microsoft.com/office/drawing/2014/main" id="{405E337E-7015-4D8A-ADD3-4AB32A0B721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1" name="Text Box 17">
          <a:extLst>
            <a:ext uri="{FF2B5EF4-FFF2-40B4-BE49-F238E27FC236}">
              <a16:creationId xmlns:a16="http://schemas.microsoft.com/office/drawing/2014/main" id="{C7548607-C1CA-46CC-ACBC-665DB4EDCD3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2" name="Text Box 18">
          <a:extLst>
            <a:ext uri="{FF2B5EF4-FFF2-40B4-BE49-F238E27FC236}">
              <a16:creationId xmlns:a16="http://schemas.microsoft.com/office/drawing/2014/main" id="{CCE11AB4-28F8-4BC0-B3F9-DBF77A284D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3" name="Text Box 19">
          <a:extLst>
            <a:ext uri="{FF2B5EF4-FFF2-40B4-BE49-F238E27FC236}">
              <a16:creationId xmlns:a16="http://schemas.microsoft.com/office/drawing/2014/main" id="{7D32E41E-AFD1-449E-B444-F8F640853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4" name="Text Box 16">
          <a:extLst>
            <a:ext uri="{FF2B5EF4-FFF2-40B4-BE49-F238E27FC236}">
              <a16:creationId xmlns:a16="http://schemas.microsoft.com/office/drawing/2014/main" id="{E90D0BE9-EA91-48AC-89BF-E33777CD46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5" name="Text Box 17">
          <a:extLst>
            <a:ext uri="{FF2B5EF4-FFF2-40B4-BE49-F238E27FC236}">
              <a16:creationId xmlns:a16="http://schemas.microsoft.com/office/drawing/2014/main" id="{FBCDC27E-BB65-48B4-B729-D5BF369C1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26" name="Text Box 18">
          <a:extLst>
            <a:ext uri="{FF2B5EF4-FFF2-40B4-BE49-F238E27FC236}">
              <a16:creationId xmlns:a16="http://schemas.microsoft.com/office/drawing/2014/main" id="{7B7615BB-C5B0-4407-A035-C2E162EA45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27" name="Text Box 15">
          <a:extLst>
            <a:ext uri="{FF2B5EF4-FFF2-40B4-BE49-F238E27FC236}">
              <a16:creationId xmlns:a16="http://schemas.microsoft.com/office/drawing/2014/main" id="{556FE59C-16BC-4B47-ADEA-50173F2EC78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8" name="Text Box 16">
          <a:extLst>
            <a:ext uri="{FF2B5EF4-FFF2-40B4-BE49-F238E27FC236}">
              <a16:creationId xmlns:a16="http://schemas.microsoft.com/office/drawing/2014/main" id="{AB8DED25-5FA0-426F-84C1-9B4EA2E237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29" name="Text Box 17">
          <a:extLst>
            <a:ext uri="{FF2B5EF4-FFF2-40B4-BE49-F238E27FC236}">
              <a16:creationId xmlns:a16="http://schemas.microsoft.com/office/drawing/2014/main" id="{4C9AF8B9-0DA5-4C14-8612-070FA5797B5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0" name="Text Box 18">
          <a:extLst>
            <a:ext uri="{FF2B5EF4-FFF2-40B4-BE49-F238E27FC236}">
              <a16:creationId xmlns:a16="http://schemas.microsoft.com/office/drawing/2014/main" id="{E7B85EDF-37C5-41BE-BFBC-1AB7C96082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31" name="Text Box 19">
          <a:extLst>
            <a:ext uri="{FF2B5EF4-FFF2-40B4-BE49-F238E27FC236}">
              <a16:creationId xmlns:a16="http://schemas.microsoft.com/office/drawing/2014/main" id="{663EA74C-DA98-4578-BD26-27F09BF9FF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2" name="Text Box 16">
          <a:extLst>
            <a:ext uri="{FF2B5EF4-FFF2-40B4-BE49-F238E27FC236}">
              <a16:creationId xmlns:a16="http://schemas.microsoft.com/office/drawing/2014/main" id="{7D6031E7-7B69-4014-A8ED-9B04D752A8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3" name="Text Box 17">
          <a:extLst>
            <a:ext uri="{FF2B5EF4-FFF2-40B4-BE49-F238E27FC236}">
              <a16:creationId xmlns:a16="http://schemas.microsoft.com/office/drawing/2014/main" id="{B6266168-5028-4DF1-A544-92B5245312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4" name="Text Box 18">
          <a:extLst>
            <a:ext uri="{FF2B5EF4-FFF2-40B4-BE49-F238E27FC236}">
              <a16:creationId xmlns:a16="http://schemas.microsoft.com/office/drawing/2014/main" id="{5C1CF21A-2EDD-4AAA-B33B-486910884A6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35" name="Text Box 19">
          <a:extLst>
            <a:ext uri="{FF2B5EF4-FFF2-40B4-BE49-F238E27FC236}">
              <a16:creationId xmlns:a16="http://schemas.microsoft.com/office/drawing/2014/main" id="{8C23201C-76EF-4D55-A6F3-7DB982B1CE4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6" name="Text Box 16">
          <a:extLst>
            <a:ext uri="{FF2B5EF4-FFF2-40B4-BE49-F238E27FC236}">
              <a16:creationId xmlns:a16="http://schemas.microsoft.com/office/drawing/2014/main" id="{F77A9A4A-1B15-4EDF-A6A4-59650A515D4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7" name="Text Box 17">
          <a:extLst>
            <a:ext uri="{FF2B5EF4-FFF2-40B4-BE49-F238E27FC236}">
              <a16:creationId xmlns:a16="http://schemas.microsoft.com/office/drawing/2014/main" id="{11A25950-036A-4974-AC46-E305403A346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8" name="Text Box 18">
          <a:extLst>
            <a:ext uri="{FF2B5EF4-FFF2-40B4-BE49-F238E27FC236}">
              <a16:creationId xmlns:a16="http://schemas.microsoft.com/office/drawing/2014/main" id="{04FA9B5A-9B69-470B-8BA4-29279964E37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55</xdr:row>
      <xdr:rowOff>0</xdr:rowOff>
    </xdr:from>
    <xdr:ext cx="95250" cy="171450"/>
    <xdr:sp macro="" textlink="">
      <xdr:nvSpPr>
        <xdr:cNvPr id="3139" name="Text Box 19">
          <a:extLst>
            <a:ext uri="{FF2B5EF4-FFF2-40B4-BE49-F238E27FC236}">
              <a16:creationId xmlns:a16="http://schemas.microsoft.com/office/drawing/2014/main" id="{525A6FD1-67D9-4F9A-8629-1E4A10123E85}"/>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56</xdr:row>
      <xdr:rowOff>504825</xdr:rowOff>
    </xdr:from>
    <xdr:ext cx="95250" cy="444014"/>
    <xdr:sp macro="" textlink="">
      <xdr:nvSpPr>
        <xdr:cNvPr id="3140" name="Text Box 15">
          <a:extLst>
            <a:ext uri="{FF2B5EF4-FFF2-40B4-BE49-F238E27FC236}">
              <a16:creationId xmlns:a16="http://schemas.microsoft.com/office/drawing/2014/main" id="{F605C4F2-6B27-42B9-9FCC-19F74616925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1" name="Text Box 16">
          <a:extLst>
            <a:ext uri="{FF2B5EF4-FFF2-40B4-BE49-F238E27FC236}">
              <a16:creationId xmlns:a16="http://schemas.microsoft.com/office/drawing/2014/main" id="{E542DCA6-5DD1-4C24-9C47-83D2271A5D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2" name="Text Box 17">
          <a:extLst>
            <a:ext uri="{FF2B5EF4-FFF2-40B4-BE49-F238E27FC236}">
              <a16:creationId xmlns:a16="http://schemas.microsoft.com/office/drawing/2014/main" id="{D9CB405E-04AB-47CD-AB05-6262C41AE6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3" name="Text Box 18">
          <a:extLst>
            <a:ext uri="{FF2B5EF4-FFF2-40B4-BE49-F238E27FC236}">
              <a16:creationId xmlns:a16="http://schemas.microsoft.com/office/drawing/2014/main" id="{7D0815E7-9E47-4908-B6EF-9DC3A3E5B00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0</xdr:rowOff>
    </xdr:from>
    <xdr:ext cx="95250" cy="171450"/>
    <xdr:sp macro="" textlink="">
      <xdr:nvSpPr>
        <xdr:cNvPr id="3144" name="Text Box 19">
          <a:extLst>
            <a:ext uri="{FF2B5EF4-FFF2-40B4-BE49-F238E27FC236}">
              <a16:creationId xmlns:a16="http://schemas.microsoft.com/office/drawing/2014/main" id="{F119473A-39E8-416D-A0A0-5315ACC547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5" name="Text Box 16">
          <a:extLst>
            <a:ext uri="{FF2B5EF4-FFF2-40B4-BE49-F238E27FC236}">
              <a16:creationId xmlns:a16="http://schemas.microsoft.com/office/drawing/2014/main" id="{BB812462-3945-4FC5-9BA0-20F7D86456A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0</xdr:rowOff>
    </xdr:from>
    <xdr:ext cx="95250" cy="171450"/>
    <xdr:sp macro="" textlink="">
      <xdr:nvSpPr>
        <xdr:cNvPr id="3146" name="Text Box 17">
          <a:extLst>
            <a:ext uri="{FF2B5EF4-FFF2-40B4-BE49-F238E27FC236}">
              <a16:creationId xmlns:a16="http://schemas.microsoft.com/office/drawing/2014/main" id="{AF429E75-44E9-4042-BEC5-F45C009CC42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58</xdr:row>
      <xdr:rowOff>15875</xdr:rowOff>
    </xdr:from>
    <xdr:ext cx="95250" cy="171450"/>
    <xdr:sp macro="" textlink="">
      <xdr:nvSpPr>
        <xdr:cNvPr id="3147" name="Text Box 18">
          <a:extLst>
            <a:ext uri="{FF2B5EF4-FFF2-40B4-BE49-F238E27FC236}">
              <a16:creationId xmlns:a16="http://schemas.microsoft.com/office/drawing/2014/main" id="{8F9C1CCB-6A1C-4F0A-B694-7D2CAB219143}"/>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8" name="Text Box 16">
          <a:extLst>
            <a:ext uri="{FF2B5EF4-FFF2-40B4-BE49-F238E27FC236}">
              <a16:creationId xmlns:a16="http://schemas.microsoft.com/office/drawing/2014/main" id="{BCF617F5-D3D4-4F5C-8C9E-3F2AB224D3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49" name="Text Box 17">
          <a:extLst>
            <a:ext uri="{FF2B5EF4-FFF2-40B4-BE49-F238E27FC236}">
              <a16:creationId xmlns:a16="http://schemas.microsoft.com/office/drawing/2014/main" id="{C53769B0-A9CA-4C89-892E-1A8397B4F0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0" name="Text Box 18">
          <a:extLst>
            <a:ext uri="{FF2B5EF4-FFF2-40B4-BE49-F238E27FC236}">
              <a16:creationId xmlns:a16="http://schemas.microsoft.com/office/drawing/2014/main" id="{F7E49387-12F8-40EF-B7FC-261C8E6F3F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1" name="Text Box 19">
          <a:extLst>
            <a:ext uri="{FF2B5EF4-FFF2-40B4-BE49-F238E27FC236}">
              <a16:creationId xmlns:a16="http://schemas.microsoft.com/office/drawing/2014/main" id="{5269FA40-E4BB-40B3-AA83-01A46D87EC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58</xdr:row>
      <xdr:rowOff>0</xdr:rowOff>
    </xdr:from>
    <xdr:ext cx="95250" cy="171450"/>
    <xdr:sp macro="" textlink="">
      <xdr:nvSpPr>
        <xdr:cNvPr id="3152" name="Text Box 16">
          <a:extLst>
            <a:ext uri="{FF2B5EF4-FFF2-40B4-BE49-F238E27FC236}">
              <a16:creationId xmlns:a16="http://schemas.microsoft.com/office/drawing/2014/main" id="{9F20C7E8-166F-4DCE-8EE2-3DA98510A2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3" name="Text Box 15">
          <a:extLst>
            <a:ext uri="{FF2B5EF4-FFF2-40B4-BE49-F238E27FC236}">
              <a16:creationId xmlns:a16="http://schemas.microsoft.com/office/drawing/2014/main" id="{57763767-4DC1-4A1D-812F-DB7C85FE9890}"/>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8496"/>
    <xdr:sp macro="" textlink="">
      <xdr:nvSpPr>
        <xdr:cNvPr id="3154" name="Text Box 15">
          <a:extLst>
            <a:ext uri="{FF2B5EF4-FFF2-40B4-BE49-F238E27FC236}">
              <a16:creationId xmlns:a16="http://schemas.microsoft.com/office/drawing/2014/main" id="{99BE2A26-E9C7-4D9D-BD36-0FC6B2E2F48D}"/>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55" name="Text Box 15">
          <a:extLst>
            <a:ext uri="{FF2B5EF4-FFF2-40B4-BE49-F238E27FC236}">
              <a16:creationId xmlns:a16="http://schemas.microsoft.com/office/drawing/2014/main" id="{600920C8-61C0-4BC9-80E3-2A8E0379203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56" name="Text Box 15">
          <a:extLst>
            <a:ext uri="{FF2B5EF4-FFF2-40B4-BE49-F238E27FC236}">
              <a16:creationId xmlns:a16="http://schemas.microsoft.com/office/drawing/2014/main" id="{7492102E-D81C-42E1-BF78-8A3EEA07A9CF}"/>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57" name="Text Box 15">
          <a:extLst>
            <a:ext uri="{FF2B5EF4-FFF2-40B4-BE49-F238E27FC236}">
              <a16:creationId xmlns:a16="http://schemas.microsoft.com/office/drawing/2014/main" id="{29EB9339-2983-42E7-BEB5-6F75A00AA4B6}"/>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58" name="Text Box 15">
          <a:extLst>
            <a:ext uri="{FF2B5EF4-FFF2-40B4-BE49-F238E27FC236}">
              <a16:creationId xmlns:a16="http://schemas.microsoft.com/office/drawing/2014/main" id="{0D187FB4-75D1-490F-8D84-B6D6BA20776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58</xdr:row>
      <xdr:rowOff>170392</xdr:rowOff>
    </xdr:from>
    <xdr:ext cx="95250" cy="213632"/>
    <xdr:sp macro="" textlink="">
      <xdr:nvSpPr>
        <xdr:cNvPr id="3159" name="Text Box 15">
          <a:extLst>
            <a:ext uri="{FF2B5EF4-FFF2-40B4-BE49-F238E27FC236}">
              <a16:creationId xmlns:a16="http://schemas.microsoft.com/office/drawing/2014/main" id="{6178A78C-E550-468C-906C-A9BB221DBB2A}"/>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0" name="Text Box 16">
          <a:extLst>
            <a:ext uri="{FF2B5EF4-FFF2-40B4-BE49-F238E27FC236}">
              <a16:creationId xmlns:a16="http://schemas.microsoft.com/office/drawing/2014/main" id="{A36E1086-54CC-4DF3-82E2-798DDAD5C2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1" name="Text Box 17">
          <a:extLst>
            <a:ext uri="{FF2B5EF4-FFF2-40B4-BE49-F238E27FC236}">
              <a16:creationId xmlns:a16="http://schemas.microsoft.com/office/drawing/2014/main" id="{C833F6CD-A8C9-4594-998E-118ED92105F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2" name="Text Box 18">
          <a:extLst>
            <a:ext uri="{FF2B5EF4-FFF2-40B4-BE49-F238E27FC236}">
              <a16:creationId xmlns:a16="http://schemas.microsoft.com/office/drawing/2014/main" id="{277AD47D-1AB2-4A7A-956E-A23899E26E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63" name="Text Box 19">
          <a:extLst>
            <a:ext uri="{FF2B5EF4-FFF2-40B4-BE49-F238E27FC236}">
              <a16:creationId xmlns:a16="http://schemas.microsoft.com/office/drawing/2014/main" id="{0AEFC438-0243-4142-8E41-8478C66E78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4" name="Text Box 16">
          <a:extLst>
            <a:ext uri="{FF2B5EF4-FFF2-40B4-BE49-F238E27FC236}">
              <a16:creationId xmlns:a16="http://schemas.microsoft.com/office/drawing/2014/main" id="{C9F82DD5-FE91-4048-9409-DE53155ACE9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5" name="Text Box 17">
          <a:extLst>
            <a:ext uri="{FF2B5EF4-FFF2-40B4-BE49-F238E27FC236}">
              <a16:creationId xmlns:a16="http://schemas.microsoft.com/office/drawing/2014/main" id="{DB1FEDA9-6DC9-42F7-91A6-C3993C878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6" name="Text Box 18">
          <a:extLst>
            <a:ext uri="{FF2B5EF4-FFF2-40B4-BE49-F238E27FC236}">
              <a16:creationId xmlns:a16="http://schemas.microsoft.com/office/drawing/2014/main" id="{1B7C59BD-62B2-431E-A364-493CF03A2B9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67" name="Text Box 19">
          <a:extLst>
            <a:ext uri="{FF2B5EF4-FFF2-40B4-BE49-F238E27FC236}">
              <a16:creationId xmlns:a16="http://schemas.microsoft.com/office/drawing/2014/main" id="{E113E17D-84F3-413D-B1D4-E2752CD73C5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8" name="Text Box 16">
          <a:extLst>
            <a:ext uri="{FF2B5EF4-FFF2-40B4-BE49-F238E27FC236}">
              <a16:creationId xmlns:a16="http://schemas.microsoft.com/office/drawing/2014/main" id="{BEC36493-1B33-456A-B80B-D5556EE59E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69" name="Text Box 17">
          <a:extLst>
            <a:ext uri="{FF2B5EF4-FFF2-40B4-BE49-F238E27FC236}">
              <a16:creationId xmlns:a16="http://schemas.microsoft.com/office/drawing/2014/main" id="{047B62DC-0CA0-4749-9891-0167C887B26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0" name="Text Box 18">
          <a:extLst>
            <a:ext uri="{FF2B5EF4-FFF2-40B4-BE49-F238E27FC236}">
              <a16:creationId xmlns:a16="http://schemas.microsoft.com/office/drawing/2014/main" id="{59C8796C-8960-4BF1-8999-172D8D22AC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171" name="Text Box 19">
          <a:extLst>
            <a:ext uri="{FF2B5EF4-FFF2-40B4-BE49-F238E27FC236}">
              <a16:creationId xmlns:a16="http://schemas.microsoft.com/office/drawing/2014/main" id="{F0303113-9789-4F7B-B3F7-DA22C04254C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172" name="Text Box 15">
          <a:extLst>
            <a:ext uri="{FF2B5EF4-FFF2-40B4-BE49-F238E27FC236}">
              <a16:creationId xmlns:a16="http://schemas.microsoft.com/office/drawing/2014/main" id="{BBC346DF-E79A-415B-8CF7-D3AFDE47C5B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3" name="Text Box 16">
          <a:extLst>
            <a:ext uri="{FF2B5EF4-FFF2-40B4-BE49-F238E27FC236}">
              <a16:creationId xmlns:a16="http://schemas.microsoft.com/office/drawing/2014/main" id="{A3F081A1-1190-4B89-ABC1-386A1DFB28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4" name="Text Box 17">
          <a:extLst>
            <a:ext uri="{FF2B5EF4-FFF2-40B4-BE49-F238E27FC236}">
              <a16:creationId xmlns:a16="http://schemas.microsoft.com/office/drawing/2014/main" id="{914153F1-0193-4B88-913B-CBE7CE8357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5" name="Text Box 18">
          <a:extLst>
            <a:ext uri="{FF2B5EF4-FFF2-40B4-BE49-F238E27FC236}">
              <a16:creationId xmlns:a16="http://schemas.microsoft.com/office/drawing/2014/main" id="{4A5EF2DC-2017-42CF-955E-2DE06DAEF04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76" name="Text Box 19">
          <a:extLst>
            <a:ext uri="{FF2B5EF4-FFF2-40B4-BE49-F238E27FC236}">
              <a16:creationId xmlns:a16="http://schemas.microsoft.com/office/drawing/2014/main" id="{71A320D4-679A-40FF-8874-FABF286990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7" name="Text Box 16">
          <a:extLst>
            <a:ext uri="{FF2B5EF4-FFF2-40B4-BE49-F238E27FC236}">
              <a16:creationId xmlns:a16="http://schemas.microsoft.com/office/drawing/2014/main" id="{B1E2AFF2-67F1-46FD-B200-7867E511118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8" name="Text Box 17">
          <a:extLst>
            <a:ext uri="{FF2B5EF4-FFF2-40B4-BE49-F238E27FC236}">
              <a16:creationId xmlns:a16="http://schemas.microsoft.com/office/drawing/2014/main" id="{FE0E69D8-FDEE-41FA-9FCC-10F234173ED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79" name="Text Box 18">
          <a:extLst>
            <a:ext uri="{FF2B5EF4-FFF2-40B4-BE49-F238E27FC236}">
              <a16:creationId xmlns:a16="http://schemas.microsoft.com/office/drawing/2014/main" id="{FCE72972-C62D-4467-BC9D-06CC4D4BC3D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0" name="Text Box 16">
          <a:extLst>
            <a:ext uri="{FF2B5EF4-FFF2-40B4-BE49-F238E27FC236}">
              <a16:creationId xmlns:a16="http://schemas.microsoft.com/office/drawing/2014/main" id="{C0E501CC-51CD-4B7A-9B70-4B7D4B0F1E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1" name="Text Box 17">
          <a:extLst>
            <a:ext uri="{FF2B5EF4-FFF2-40B4-BE49-F238E27FC236}">
              <a16:creationId xmlns:a16="http://schemas.microsoft.com/office/drawing/2014/main" id="{8AA255C0-19FE-44C6-AFDC-974B4714CDD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2" name="Text Box 18">
          <a:extLst>
            <a:ext uri="{FF2B5EF4-FFF2-40B4-BE49-F238E27FC236}">
              <a16:creationId xmlns:a16="http://schemas.microsoft.com/office/drawing/2014/main" id="{31A6EF74-6C1D-4C66-9352-8FABC2E3EC0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3" name="Text Box 19">
          <a:extLst>
            <a:ext uri="{FF2B5EF4-FFF2-40B4-BE49-F238E27FC236}">
              <a16:creationId xmlns:a16="http://schemas.microsoft.com/office/drawing/2014/main" id="{8A4CA450-7A20-4969-B0AB-71367236325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4" name="Text Box 16">
          <a:extLst>
            <a:ext uri="{FF2B5EF4-FFF2-40B4-BE49-F238E27FC236}">
              <a16:creationId xmlns:a16="http://schemas.microsoft.com/office/drawing/2014/main" id="{C86BD3EC-E895-4289-AF7A-31880C39F82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5" name="Text Box 17">
          <a:extLst>
            <a:ext uri="{FF2B5EF4-FFF2-40B4-BE49-F238E27FC236}">
              <a16:creationId xmlns:a16="http://schemas.microsoft.com/office/drawing/2014/main" id="{EB5481EE-CE44-4FD0-AC54-CE3F69DC475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6" name="Text Box 18">
          <a:extLst>
            <a:ext uri="{FF2B5EF4-FFF2-40B4-BE49-F238E27FC236}">
              <a16:creationId xmlns:a16="http://schemas.microsoft.com/office/drawing/2014/main" id="{41995593-13D7-4BE5-A210-3CFC40A9D4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187" name="Text Box 19">
          <a:extLst>
            <a:ext uri="{FF2B5EF4-FFF2-40B4-BE49-F238E27FC236}">
              <a16:creationId xmlns:a16="http://schemas.microsoft.com/office/drawing/2014/main" id="{1D95593F-395C-4514-AB7E-4538F517074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56743"/>
    <xdr:sp macro="" textlink="">
      <xdr:nvSpPr>
        <xdr:cNvPr id="3188" name="Text Box 15">
          <a:extLst>
            <a:ext uri="{FF2B5EF4-FFF2-40B4-BE49-F238E27FC236}">
              <a16:creationId xmlns:a16="http://schemas.microsoft.com/office/drawing/2014/main" id="{176FD156-08C3-406E-BE99-20EE5A992A9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442269"/>
    <xdr:sp macro="" textlink="">
      <xdr:nvSpPr>
        <xdr:cNvPr id="3189" name="Text Box 15">
          <a:extLst>
            <a:ext uri="{FF2B5EF4-FFF2-40B4-BE49-F238E27FC236}">
              <a16:creationId xmlns:a16="http://schemas.microsoft.com/office/drawing/2014/main" id="{D80F3B2F-64BC-4005-A654-2E25F544CA8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58</xdr:row>
      <xdr:rowOff>504825</xdr:rowOff>
    </xdr:from>
    <xdr:ext cx="95250" cy="442269"/>
    <xdr:sp macro="" textlink="">
      <xdr:nvSpPr>
        <xdr:cNvPr id="3190" name="Text Box 15">
          <a:extLst>
            <a:ext uri="{FF2B5EF4-FFF2-40B4-BE49-F238E27FC236}">
              <a16:creationId xmlns:a16="http://schemas.microsoft.com/office/drawing/2014/main" id="{E87B0CF7-3C75-468A-92A6-836305FDE959}"/>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213632"/>
    <xdr:sp macro="" textlink="">
      <xdr:nvSpPr>
        <xdr:cNvPr id="3191" name="Text Box 15">
          <a:extLst>
            <a:ext uri="{FF2B5EF4-FFF2-40B4-BE49-F238E27FC236}">
              <a16:creationId xmlns:a16="http://schemas.microsoft.com/office/drawing/2014/main" id="{0BEACEA4-D13B-4409-A8C4-09EF593D17E5}"/>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58</xdr:row>
      <xdr:rowOff>504825</xdr:rowOff>
    </xdr:from>
    <xdr:ext cx="95250" cy="444331"/>
    <xdr:sp macro="" textlink="">
      <xdr:nvSpPr>
        <xdr:cNvPr id="3192" name="Text Box 15">
          <a:extLst>
            <a:ext uri="{FF2B5EF4-FFF2-40B4-BE49-F238E27FC236}">
              <a16:creationId xmlns:a16="http://schemas.microsoft.com/office/drawing/2014/main" id="{24317B00-2679-4976-986E-981138B4C020}"/>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58</xdr:row>
      <xdr:rowOff>504825</xdr:rowOff>
    </xdr:from>
    <xdr:ext cx="95250" cy="213632"/>
    <xdr:sp macro="" textlink="">
      <xdr:nvSpPr>
        <xdr:cNvPr id="3193" name="Text Box 15">
          <a:extLst>
            <a:ext uri="{FF2B5EF4-FFF2-40B4-BE49-F238E27FC236}">
              <a16:creationId xmlns:a16="http://schemas.microsoft.com/office/drawing/2014/main" id="{5D88D6B4-2E51-4FE8-86D3-2C6F4D083E44}"/>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4" name="Text Box 16">
          <a:extLst>
            <a:ext uri="{FF2B5EF4-FFF2-40B4-BE49-F238E27FC236}">
              <a16:creationId xmlns:a16="http://schemas.microsoft.com/office/drawing/2014/main" id="{48FA49A2-F466-4A49-80D0-8C3C4EDE257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5" name="Text Box 17">
          <a:extLst>
            <a:ext uri="{FF2B5EF4-FFF2-40B4-BE49-F238E27FC236}">
              <a16:creationId xmlns:a16="http://schemas.microsoft.com/office/drawing/2014/main" id="{64EA1AEF-5ADE-41D2-8A1C-66DC6AFE07D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6" name="Text Box 18">
          <a:extLst>
            <a:ext uri="{FF2B5EF4-FFF2-40B4-BE49-F238E27FC236}">
              <a16:creationId xmlns:a16="http://schemas.microsoft.com/office/drawing/2014/main" id="{0824B178-0CC4-4E81-BF81-96BDCAC6CBB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197" name="Text Box 19">
          <a:extLst>
            <a:ext uri="{FF2B5EF4-FFF2-40B4-BE49-F238E27FC236}">
              <a16:creationId xmlns:a16="http://schemas.microsoft.com/office/drawing/2014/main" id="{ED5C19C9-5A1C-4F65-A354-8B0D92E88B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8" name="Text Box 16">
          <a:extLst>
            <a:ext uri="{FF2B5EF4-FFF2-40B4-BE49-F238E27FC236}">
              <a16:creationId xmlns:a16="http://schemas.microsoft.com/office/drawing/2014/main" id="{2A480010-3EA2-442B-8D39-EC5636395B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199" name="Text Box 17">
          <a:extLst>
            <a:ext uri="{FF2B5EF4-FFF2-40B4-BE49-F238E27FC236}">
              <a16:creationId xmlns:a16="http://schemas.microsoft.com/office/drawing/2014/main" id="{A12C313B-BD5E-49F3-AFA6-0F2B8A643E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0" name="Text Box 18">
          <a:extLst>
            <a:ext uri="{FF2B5EF4-FFF2-40B4-BE49-F238E27FC236}">
              <a16:creationId xmlns:a16="http://schemas.microsoft.com/office/drawing/2014/main" id="{0E2556C2-CB7D-4418-B55C-F5D248D969E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01" name="Text Box 19">
          <a:extLst>
            <a:ext uri="{FF2B5EF4-FFF2-40B4-BE49-F238E27FC236}">
              <a16:creationId xmlns:a16="http://schemas.microsoft.com/office/drawing/2014/main" id="{14B6F7A6-D0FF-46AA-BE14-EFEE55C8C8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2" name="Text Box 16">
          <a:extLst>
            <a:ext uri="{FF2B5EF4-FFF2-40B4-BE49-F238E27FC236}">
              <a16:creationId xmlns:a16="http://schemas.microsoft.com/office/drawing/2014/main" id="{2766166A-A4E6-44B1-94A5-915B41E954A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3" name="Text Box 17">
          <a:extLst>
            <a:ext uri="{FF2B5EF4-FFF2-40B4-BE49-F238E27FC236}">
              <a16:creationId xmlns:a16="http://schemas.microsoft.com/office/drawing/2014/main" id="{55FE31C1-F020-4961-A96C-2E4C919B9A6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4" name="Text Box 18">
          <a:extLst>
            <a:ext uri="{FF2B5EF4-FFF2-40B4-BE49-F238E27FC236}">
              <a16:creationId xmlns:a16="http://schemas.microsoft.com/office/drawing/2014/main" id="{797D9009-827A-413D-A373-2626FF59F06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0</xdr:rowOff>
    </xdr:from>
    <xdr:ext cx="95250" cy="171450"/>
    <xdr:sp macro="" textlink="">
      <xdr:nvSpPr>
        <xdr:cNvPr id="3205" name="Text Box 19">
          <a:extLst>
            <a:ext uri="{FF2B5EF4-FFF2-40B4-BE49-F238E27FC236}">
              <a16:creationId xmlns:a16="http://schemas.microsoft.com/office/drawing/2014/main" id="{C9AA8CFC-70C9-46C1-B937-4B8C79EE430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06" name="Text Box 15">
          <a:extLst>
            <a:ext uri="{FF2B5EF4-FFF2-40B4-BE49-F238E27FC236}">
              <a16:creationId xmlns:a16="http://schemas.microsoft.com/office/drawing/2014/main" id="{895D1F88-5944-47AB-9252-F8CE03C08B2B}"/>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7" name="Text Box 16">
          <a:extLst>
            <a:ext uri="{FF2B5EF4-FFF2-40B4-BE49-F238E27FC236}">
              <a16:creationId xmlns:a16="http://schemas.microsoft.com/office/drawing/2014/main" id="{F0E21624-94C2-49F1-BB98-792AAC3A898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8" name="Text Box 17">
          <a:extLst>
            <a:ext uri="{FF2B5EF4-FFF2-40B4-BE49-F238E27FC236}">
              <a16:creationId xmlns:a16="http://schemas.microsoft.com/office/drawing/2014/main" id="{EC720587-9D1B-4D0A-8DF7-40A0288976D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09" name="Text Box 18">
          <a:extLst>
            <a:ext uri="{FF2B5EF4-FFF2-40B4-BE49-F238E27FC236}">
              <a16:creationId xmlns:a16="http://schemas.microsoft.com/office/drawing/2014/main" id="{C7797891-19CE-400B-99A4-3A81C11B80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10" name="Text Box 19">
          <a:extLst>
            <a:ext uri="{FF2B5EF4-FFF2-40B4-BE49-F238E27FC236}">
              <a16:creationId xmlns:a16="http://schemas.microsoft.com/office/drawing/2014/main" id="{29648BC6-E86D-4A2E-8E74-15C5AE730C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60</xdr:row>
      <xdr:rowOff>504825</xdr:rowOff>
    </xdr:from>
    <xdr:ext cx="95250" cy="442269"/>
    <xdr:sp macro="" textlink="">
      <xdr:nvSpPr>
        <xdr:cNvPr id="3211" name="Text Box 15">
          <a:extLst>
            <a:ext uri="{FF2B5EF4-FFF2-40B4-BE49-F238E27FC236}">
              <a16:creationId xmlns:a16="http://schemas.microsoft.com/office/drawing/2014/main" id="{E3A1B8C5-5A7F-4AF6-905A-EDF6CD9DA145}"/>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2" name="Text Box 16">
          <a:extLst>
            <a:ext uri="{FF2B5EF4-FFF2-40B4-BE49-F238E27FC236}">
              <a16:creationId xmlns:a16="http://schemas.microsoft.com/office/drawing/2014/main" id="{9624B563-3549-4244-8A97-97C400D2AEF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3" name="Text Box 17">
          <a:extLst>
            <a:ext uri="{FF2B5EF4-FFF2-40B4-BE49-F238E27FC236}">
              <a16:creationId xmlns:a16="http://schemas.microsoft.com/office/drawing/2014/main" id="{B0A5213A-7CAC-418A-9E1F-0B7B8494696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14" name="Text Box 18">
          <a:extLst>
            <a:ext uri="{FF2B5EF4-FFF2-40B4-BE49-F238E27FC236}">
              <a16:creationId xmlns:a16="http://schemas.microsoft.com/office/drawing/2014/main" id="{906D6A39-C83F-42C1-B799-E09F58E62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5" name="Text Box 16">
          <a:extLst>
            <a:ext uri="{FF2B5EF4-FFF2-40B4-BE49-F238E27FC236}">
              <a16:creationId xmlns:a16="http://schemas.microsoft.com/office/drawing/2014/main" id="{0CB69048-D6CE-48F8-A49E-F7BD273D54D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6" name="Text Box 17">
          <a:extLst>
            <a:ext uri="{FF2B5EF4-FFF2-40B4-BE49-F238E27FC236}">
              <a16:creationId xmlns:a16="http://schemas.microsoft.com/office/drawing/2014/main" id="{70C9AFB4-9E2E-44B1-B630-CDCDA9375CB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7" name="Text Box 18">
          <a:extLst>
            <a:ext uri="{FF2B5EF4-FFF2-40B4-BE49-F238E27FC236}">
              <a16:creationId xmlns:a16="http://schemas.microsoft.com/office/drawing/2014/main" id="{3386132B-399A-4273-B5BB-EEFE65DF352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8" name="Text Box 19">
          <a:extLst>
            <a:ext uri="{FF2B5EF4-FFF2-40B4-BE49-F238E27FC236}">
              <a16:creationId xmlns:a16="http://schemas.microsoft.com/office/drawing/2014/main" id="{E06A6D7B-A739-40BB-AED3-291AF604DAA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19" name="Text Box 16">
          <a:extLst>
            <a:ext uri="{FF2B5EF4-FFF2-40B4-BE49-F238E27FC236}">
              <a16:creationId xmlns:a16="http://schemas.microsoft.com/office/drawing/2014/main" id="{17AA726A-8512-41DB-956F-CF36DFC0B4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0" name="Text Box 17">
          <a:extLst>
            <a:ext uri="{FF2B5EF4-FFF2-40B4-BE49-F238E27FC236}">
              <a16:creationId xmlns:a16="http://schemas.microsoft.com/office/drawing/2014/main" id="{9C248F01-E81A-4878-8583-8EAA675BD0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21" name="Text Box 18">
          <a:extLst>
            <a:ext uri="{FF2B5EF4-FFF2-40B4-BE49-F238E27FC236}">
              <a16:creationId xmlns:a16="http://schemas.microsoft.com/office/drawing/2014/main" id="{9F478364-5C12-4CFA-A6DF-64472507DE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22" name="Text Box 15">
          <a:extLst>
            <a:ext uri="{FF2B5EF4-FFF2-40B4-BE49-F238E27FC236}">
              <a16:creationId xmlns:a16="http://schemas.microsoft.com/office/drawing/2014/main" id="{A976A548-D8EF-4A3F-8EAA-65700CC27FD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3" name="Text Box 16">
          <a:extLst>
            <a:ext uri="{FF2B5EF4-FFF2-40B4-BE49-F238E27FC236}">
              <a16:creationId xmlns:a16="http://schemas.microsoft.com/office/drawing/2014/main" id="{C1045E71-9D89-4F04-AF95-E53E9E2987F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4" name="Text Box 17">
          <a:extLst>
            <a:ext uri="{FF2B5EF4-FFF2-40B4-BE49-F238E27FC236}">
              <a16:creationId xmlns:a16="http://schemas.microsoft.com/office/drawing/2014/main" id="{B5E53BFE-31CB-4FFA-8559-720CD4E2D1C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5" name="Text Box 18">
          <a:extLst>
            <a:ext uri="{FF2B5EF4-FFF2-40B4-BE49-F238E27FC236}">
              <a16:creationId xmlns:a16="http://schemas.microsoft.com/office/drawing/2014/main" id="{E4B54E8A-F57A-43AC-851D-95A253E4F8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26" name="Text Box 19">
          <a:extLst>
            <a:ext uri="{FF2B5EF4-FFF2-40B4-BE49-F238E27FC236}">
              <a16:creationId xmlns:a16="http://schemas.microsoft.com/office/drawing/2014/main" id="{7775322A-A66B-4F40-9466-761B61C259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7" name="Text Box 16">
          <a:extLst>
            <a:ext uri="{FF2B5EF4-FFF2-40B4-BE49-F238E27FC236}">
              <a16:creationId xmlns:a16="http://schemas.microsoft.com/office/drawing/2014/main" id="{FE810FFE-B5DC-4D2E-B295-B63633E72D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8" name="Text Box 17">
          <a:extLst>
            <a:ext uri="{FF2B5EF4-FFF2-40B4-BE49-F238E27FC236}">
              <a16:creationId xmlns:a16="http://schemas.microsoft.com/office/drawing/2014/main" id="{8E59B971-A64E-485E-B6DF-B63690E0F1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29" name="Text Box 18">
          <a:extLst>
            <a:ext uri="{FF2B5EF4-FFF2-40B4-BE49-F238E27FC236}">
              <a16:creationId xmlns:a16="http://schemas.microsoft.com/office/drawing/2014/main" id="{9C778F2B-B0C2-433C-8F67-8566CFE0504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30" name="Text Box 19">
          <a:extLst>
            <a:ext uri="{FF2B5EF4-FFF2-40B4-BE49-F238E27FC236}">
              <a16:creationId xmlns:a16="http://schemas.microsoft.com/office/drawing/2014/main" id="{04511A08-65B6-4FB1-A0F9-3048D525AF7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1" name="Text Box 16">
          <a:extLst>
            <a:ext uri="{FF2B5EF4-FFF2-40B4-BE49-F238E27FC236}">
              <a16:creationId xmlns:a16="http://schemas.microsoft.com/office/drawing/2014/main" id="{604BABFF-B73E-4F61-B6C2-CDEA7D4CF8D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2" name="Text Box 17">
          <a:extLst>
            <a:ext uri="{FF2B5EF4-FFF2-40B4-BE49-F238E27FC236}">
              <a16:creationId xmlns:a16="http://schemas.microsoft.com/office/drawing/2014/main" id="{51757120-127F-49FE-8C38-59075E07A3E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3" name="Text Box 18">
          <a:extLst>
            <a:ext uri="{FF2B5EF4-FFF2-40B4-BE49-F238E27FC236}">
              <a16:creationId xmlns:a16="http://schemas.microsoft.com/office/drawing/2014/main" id="{EA28E6A7-24C5-4B0D-A24F-5CB9BDF86DB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59</xdr:row>
      <xdr:rowOff>0</xdr:rowOff>
    </xdr:from>
    <xdr:ext cx="95250" cy="171450"/>
    <xdr:sp macro="" textlink="">
      <xdr:nvSpPr>
        <xdr:cNvPr id="3234" name="Text Box 19">
          <a:extLst>
            <a:ext uri="{FF2B5EF4-FFF2-40B4-BE49-F238E27FC236}">
              <a16:creationId xmlns:a16="http://schemas.microsoft.com/office/drawing/2014/main" id="{F2C08DF2-E823-46C0-8384-5F032530BC49}"/>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60</xdr:row>
      <xdr:rowOff>504825</xdr:rowOff>
    </xdr:from>
    <xdr:ext cx="95250" cy="444014"/>
    <xdr:sp macro="" textlink="">
      <xdr:nvSpPr>
        <xdr:cNvPr id="3235" name="Text Box 15">
          <a:extLst>
            <a:ext uri="{FF2B5EF4-FFF2-40B4-BE49-F238E27FC236}">
              <a16:creationId xmlns:a16="http://schemas.microsoft.com/office/drawing/2014/main" id="{FFD163E9-33BB-4A16-85EB-978056D7582E}"/>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6" name="Text Box 16">
          <a:extLst>
            <a:ext uri="{FF2B5EF4-FFF2-40B4-BE49-F238E27FC236}">
              <a16:creationId xmlns:a16="http://schemas.microsoft.com/office/drawing/2014/main" id="{C35810F2-B310-40D8-A43A-A16511B636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7" name="Text Box 17">
          <a:extLst>
            <a:ext uri="{FF2B5EF4-FFF2-40B4-BE49-F238E27FC236}">
              <a16:creationId xmlns:a16="http://schemas.microsoft.com/office/drawing/2014/main" id="{7383665F-EB44-4D1C-9C24-BBAEAA23C87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8" name="Text Box 18">
          <a:extLst>
            <a:ext uri="{FF2B5EF4-FFF2-40B4-BE49-F238E27FC236}">
              <a16:creationId xmlns:a16="http://schemas.microsoft.com/office/drawing/2014/main" id="{5851AC19-34A9-467C-9C5A-AE2959775E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0</xdr:rowOff>
    </xdr:from>
    <xdr:ext cx="95250" cy="171450"/>
    <xdr:sp macro="" textlink="">
      <xdr:nvSpPr>
        <xdr:cNvPr id="3239" name="Text Box 19">
          <a:extLst>
            <a:ext uri="{FF2B5EF4-FFF2-40B4-BE49-F238E27FC236}">
              <a16:creationId xmlns:a16="http://schemas.microsoft.com/office/drawing/2014/main" id="{A0502C18-A9F7-4265-86B2-70D7FE52ACA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0" name="Text Box 16">
          <a:extLst>
            <a:ext uri="{FF2B5EF4-FFF2-40B4-BE49-F238E27FC236}">
              <a16:creationId xmlns:a16="http://schemas.microsoft.com/office/drawing/2014/main" id="{87283F89-77E4-464C-969B-EC593F755C1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0</xdr:rowOff>
    </xdr:from>
    <xdr:ext cx="95250" cy="171450"/>
    <xdr:sp macro="" textlink="">
      <xdr:nvSpPr>
        <xdr:cNvPr id="3241" name="Text Box 17">
          <a:extLst>
            <a:ext uri="{FF2B5EF4-FFF2-40B4-BE49-F238E27FC236}">
              <a16:creationId xmlns:a16="http://schemas.microsoft.com/office/drawing/2014/main" id="{707A0054-8902-4763-8333-EBF5DDDA6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62</xdr:row>
      <xdr:rowOff>15875</xdr:rowOff>
    </xdr:from>
    <xdr:ext cx="95250" cy="171450"/>
    <xdr:sp macro="" textlink="">
      <xdr:nvSpPr>
        <xdr:cNvPr id="3242" name="Text Box 18">
          <a:extLst>
            <a:ext uri="{FF2B5EF4-FFF2-40B4-BE49-F238E27FC236}">
              <a16:creationId xmlns:a16="http://schemas.microsoft.com/office/drawing/2014/main" id="{81780884-16E0-4139-9D45-A8F6EF8FB04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3" name="Text Box 16">
          <a:extLst>
            <a:ext uri="{FF2B5EF4-FFF2-40B4-BE49-F238E27FC236}">
              <a16:creationId xmlns:a16="http://schemas.microsoft.com/office/drawing/2014/main" id="{8CB3BB67-1179-4AF3-84DC-8C69C9D335C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4" name="Text Box 17">
          <a:extLst>
            <a:ext uri="{FF2B5EF4-FFF2-40B4-BE49-F238E27FC236}">
              <a16:creationId xmlns:a16="http://schemas.microsoft.com/office/drawing/2014/main" id="{69D345C6-27ED-44B3-9372-A4F1038D9F3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5" name="Text Box 18">
          <a:extLst>
            <a:ext uri="{FF2B5EF4-FFF2-40B4-BE49-F238E27FC236}">
              <a16:creationId xmlns:a16="http://schemas.microsoft.com/office/drawing/2014/main" id="{56668F1F-EA27-4342-8B49-90A0BBBADF6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6" name="Text Box 19">
          <a:extLst>
            <a:ext uri="{FF2B5EF4-FFF2-40B4-BE49-F238E27FC236}">
              <a16:creationId xmlns:a16="http://schemas.microsoft.com/office/drawing/2014/main" id="{29627340-A254-4081-B688-88681AFB6DC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62</xdr:row>
      <xdr:rowOff>0</xdr:rowOff>
    </xdr:from>
    <xdr:ext cx="95250" cy="171450"/>
    <xdr:sp macro="" textlink="">
      <xdr:nvSpPr>
        <xdr:cNvPr id="3247" name="Text Box 16">
          <a:extLst>
            <a:ext uri="{FF2B5EF4-FFF2-40B4-BE49-F238E27FC236}">
              <a16:creationId xmlns:a16="http://schemas.microsoft.com/office/drawing/2014/main" id="{BFC7E414-864C-4642-98F9-30BB9E0A9C7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48" name="Text Box 15">
          <a:extLst>
            <a:ext uri="{FF2B5EF4-FFF2-40B4-BE49-F238E27FC236}">
              <a16:creationId xmlns:a16="http://schemas.microsoft.com/office/drawing/2014/main" id="{A0956B0D-9E36-4740-8011-6D6756DC54DA}"/>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8496"/>
    <xdr:sp macro="" textlink="">
      <xdr:nvSpPr>
        <xdr:cNvPr id="3249" name="Text Box 15">
          <a:extLst>
            <a:ext uri="{FF2B5EF4-FFF2-40B4-BE49-F238E27FC236}">
              <a16:creationId xmlns:a16="http://schemas.microsoft.com/office/drawing/2014/main" id="{B008E137-4FCA-4620-A6EC-3411A8E2E0B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50" name="Text Box 15">
          <a:extLst>
            <a:ext uri="{FF2B5EF4-FFF2-40B4-BE49-F238E27FC236}">
              <a16:creationId xmlns:a16="http://schemas.microsoft.com/office/drawing/2014/main" id="{69CED43F-434E-4568-9C66-9E83EB738663}"/>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51" name="Text Box 15">
          <a:extLst>
            <a:ext uri="{FF2B5EF4-FFF2-40B4-BE49-F238E27FC236}">
              <a16:creationId xmlns:a16="http://schemas.microsoft.com/office/drawing/2014/main" id="{1C1274AF-1B61-482D-A478-A3D7AE9A98E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52" name="Text Box 15">
          <a:extLst>
            <a:ext uri="{FF2B5EF4-FFF2-40B4-BE49-F238E27FC236}">
              <a16:creationId xmlns:a16="http://schemas.microsoft.com/office/drawing/2014/main" id="{8CC0BAD6-871F-4183-A777-6429531ECFB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53" name="Text Box 15">
          <a:extLst>
            <a:ext uri="{FF2B5EF4-FFF2-40B4-BE49-F238E27FC236}">
              <a16:creationId xmlns:a16="http://schemas.microsoft.com/office/drawing/2014/main" id="{F1C545D7-21DE-41E2-8056-85349B13987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62</xdr:row>
      <xdr:rowOff>170392</xdr:rowOff>
    </xdr:from>
    <xdr:ext cx="95250" cy="213632"/>
    <xdr:sp macro="" textlink="">
      <xdr:nvSpPr>
        <xdr:cNvPr id="3254" name="Text Box 15">
          <a:extLst>
            <a:ext uri="{FF2B5EF4-FFF2-40B4-BE49-F238E27FC236}">
              <a16:creationId xmlns:a16="http://schemas.microsoft.com/office/drawing/2014/main" id="{AD87B3AF-66B5-42D5-9FAC-EF38B5BA381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5" name="Text Box 16">
          <a:extLst>
            <a:ext uri="{FF2B5EF4-FFF2-40B4-BE49-F238E27FC236}">
              <a16:creationId xmlns:a16="http://schemas.microsoft.com/office/drawing/2014/main" id="{5AE79C20-74C0-4959-8733-A2081223BE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6" name="Text Box 17">
          <a:extLst>
            <a:ext uri="{FF2B5EF4-FFF2-40B4-BE49-F238E27FC236}">
              <a16:creationId xmlns:a16="http://schemas.microsoft.com/office/drawing/2014/main" id="{74C354A9-CE83-4D1A-92E0-7BD685711C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7" name="Text Box 18">
          <a:extLst>
            <a:ext uri="{FF2B5EF4-FFF2-40B4-BE49-F238E27FC236}">
              <a16:creationId xmlns:a16="http://schemas.microsoft.com/office/drawing/2014/main" id="{1E2CDDC1-9A15-498C-B598-FEB967A1481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58" name="Text Box 19">
          <a:extLst>
            <a:ext uri="{FF2B5EF4-FFF2-40B4-BE49-F238E27FC236}">
              <a16:creationId xmlns:a16="http://schemas.microsoft.com/office/drawing/2014/main" id="{A0A84634-FCF2-42D6-ADE8-86F2008429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59" name="Text Box 16">
          <a:extLst>
            <a:ext uri="{FF2B5EF4-FFF2-40B4-BE49-F238E27FC236}">
              <a16:creationId xmlns:a16="http://schemas.microsoft.com/office/drawing/2014/main" id="{DB628C1E-970D-4F15-8171-7263F7657E0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0" name="Text Box 17">
          <a:extLst>
            <a:ext uri="{FF2B5EF4-FFF2-40B4-BE49-F238E27FC236}">
              <a16:creationId xmlns:a16="http://schemas.microsoft.com/office/drawing/2014/main" id="{72750AE2-2377-4CF2-8753-E20231B370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1" name="Text Box 18">
          <a:extLst>
            <a:ext uri="{FF2B5EF4-FFF2-40B4-BE49-F238E27FC236}">
              <a16:creationId xmlns:a16="http://schemas.microsoft.com/office/drawing/2014/main" id="{E3ABFFA0-352D-4FD3-BDE0-0CF3CAB6C47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62" name="Text Box 19">
          <a:extLst>
            <a:ext uri="{FF2B5EF4-FFF2-40B4-BE49-F238E27FC236}">
              <a16:creationId xmlns:a16="http://schemas.microsoft.com/office/drawing/2014/main" id="{EE459287-58C9-40C0-84B8-7677E61E90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3" name="Text Box 16">
          <a:extLst>
            <a:ext uri="{FF2B5EF4-FFF2-40B4-BE49-F238E27FC236}">
              <a16:creationId xmlns:a16="http://schemas.microsoft.com/office/drawing/2014/main" id="{5CFDCC84-FA0E-4F2F-BD17-FFA2E957D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4" name="Text Box 17">
          <a:extLst>
            <a:ext uri="{FF2B5EF4-FFF2-40B4-BE49-F238E27FC236}">
              <a16:creationId xmlns:a16="http://schemas.microsoft.com/office/drawing/2014/main" id="{87E7FD4E-BA6D-4E6D-A6C2-17E1DE252E5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5" name="Text Box 18">
          <a:extLst>
            <a:ext uri="{FF2B5EF4-FFF2-40B4-BE49-F238E27FC236}">
              <a16:creationId xmlns:a16="http://schemas.microsoft.com/office/drawing/2014/main" id="{0B43DFCD-C5BD-4F56-9B23-BAD105CC0FB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66" name="Text Box 19">
          <a:extLst>
            <a:ext uri="{FF2B5EF4-FFF2-40B4-BE49-F238E27FC236}">
              <a16:creationId xmlns:a16="http://schemas.microsoft.com/office/drawing/2014/main" id="{04D52B62-92D3-4B0F-939F-7A6021A7BD2D}"/>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267" name="Text Box 15">
          <a:extLst>
            <a:ext uri="{FF2B5EF4-FFF2-40B4-BE49-F238E27FC236}">
              <a16:creationId xmlns:a16="http://schemas.microsoft.com/office/drawing/2014/main" id="{98AFEEE9-7452-4048-8F57-F44FA031AC2F}"/>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8" name="Text Box 16">
          <a:extLst>
            <a:ext uri="{FF2B5EF4-FFF2-40B4-BE49-F238E27FC236}">
              <a16:creationId xmlns:a16="http://schemas.microsoft.com/office/drawing/2014/main" id="{A5353F0B-1081-40F0-BFFF-AF6F4D4B55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69" name="Text Box 17">
          <a:extLst>
            <a:ext uri="{FF2B5EF4-FFF2-40B4-BE49-F238E27FC236}">
              <a16:creationId xmlns:a16="http://schemas.microsoft.com/office/drawing/2014/main" id="{7D68D0BF-4D4F-4F31-A51C-64C74ED329D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0" name="Text Box 18">
          <a:extLst>
            <a:ext uri="{FF2B5EF4-FFF2-40B4-BE49-F238E27FC236}">
              <a16:creationId xmlns:a16="http://schemas.microsoft.com/office/drawing/2014/main" id="{5990B72D-8F86-45D8-BEB4-50E8C8B2264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71" name="Text Box 19">
          <a:extLst>
            <a:ext uri="{FF2B5EF4-FFF2-40B4-BE49-F238E27FC236}">
              <a16:creationId xmlns:a16="http://schemas.microsoft.com/office/drawing/2014/main" id="{4DF963E7-7D92-48A5-B79E-424CC40FBB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2" name="Text Box 16">
          <a:extLst>
            <a:ext uri="{FF2B5EF4-FFF2-40B4-BE49-F238E27FC236}">
              <a16:creationId xmlns:a16="http://schemas.microsoft.com/office/drawing/2014/main" id="{24C48E8A-8F56-4747-8EC4-3650C57239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3" name="Text Box 17">
          <a:extLst>
            <a:ext uri="{FF2B5EF4-FFF2-40B4-BE49-F238E27FC236}">
              <a16:creationId xmlns:a16="http://schemas.microsoft.com/office/drawing/2014/main" id="{8A4B8C4F-E645-4EA6-917B-C0D5E60F967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74" name="Text Box 18">
          <a:extLst>
            <a:ext uri="{FF2B5EF4-FFF2-40B4-BE49-F238E27FC236}">
              <a16:creationId xmlns:a16="http://schemas.microsoft.com/office/drawing/2014/main" id="{E3A7C0BD-CFF6-4432-94A5-55996A68A93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5" name="Text Box 16">
          <a:extLst>
            <a:ext uri="{FF2B5EF4-FFF2-40B4-BE49-F238E27FC236}">
              <a16:creationId xmlns:a16="http://schemas.microsoft.com/office/drawing/2014/main" id="{842D584E-8E06-4804-8D2F-FDE4A93D8D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6" name="Text Box 17">
          <a:extLst>
            <a:ext uri="{FF2B5EF4-FFF2-40B4-BE49-F238E27FC236}">
              <a16:creationId xmlns:a16="http://schemas.microsoft.com/office/drawing/2014/main" id="{85116287-BA3F-4FE4-9D93-1E92BED22D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7" name="Text Box 18">
          <a:extLst>
            <a:ext uri="{FF2B5EF4-FFF2-40B4-BE49-F238E27FC236}">
              <a16:creationId xmlns:a16="http://schemas.microsoft.com/office/drawing/2014/main" id="{B22031E0-443A-47DF-812A-BCDA74AE2D7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8" name="Text Box 19">
          <a:extLst>
            <a:ext uri="{FF2B5EF4-FFF2-40B4-BE49-F238E27FC236}">
              <a16:creationId xmlns:a16="http://schemas.microsoft.com/office/drawing/2014/main" id="{A55A7D23-EDD0-4CAE-8058-319785245C8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79" name="Text Box 16">
          <a:extLst>
            <a:ext uri="{FF2B5EF4-FFF2-40B4-BE49-F238E27FC236}">
              <a16:creationId xmlns:a16="http://schemas.microsoft.com/office/drawing/2014/main" id="{F0891D7E-13C8-4BF1-ABA4-F18155D068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0" name="Text Box 17">
          <a:extLst>
            <a:ext uri="{FF2B5EF4-FFF2-40B4-BE49-F238E27FC236}">
              <a16:creationId xmlns:a16="http://schemas.microsoft.com/office/drawing/2014/main" id="{0D7A9A57-0267-4ED1-87B2-9810C76D76F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1" name="Text Box 18">
          <a:extLst>
            <a:ext uri="{FF2B5EF4-FFF2-40B4-BE49-F238E27FC236}">
              <a16:creationId xmlns:a16="http://schemas.microsoft.com/office/drawing/2014/main" id="{8E6BCA5A-5661-4BA1-8449-0C34D402071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282" name="Text Box 19">
          <a:extLst>
            <a:ext uri="{FF2B5EF4-FFF2-40B4-BE49-F238E27FC236}">
              <a16:creationId xmlns:a16="http://schemas.microsoft.com/office/drawing/2014/main" id="{B5B17272-3910-41C6-A989-5F77445AB92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56743"/>
    <xdr:sp macro="" textlink="">
      <xdr:nvSpPr>
        <xdr:cNvPr id="3283" name="Text Box 15">
          <a:extLst>
            <a:ext uri="{FF2B5EF4-FFF2-40B4-BE49-F238E27FC236}">
              <a16:creationId xmlns:a16="http://schemas.microsoft.com/office/drawing/2014/main" id="{6A08D466-E7A2-4184-BB3A-603F267F33BC}"/>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442269"/>
    <xdr:sp macro="" textlink="">
      <xdr:nvSpPr>
        <xdr:cNvPr id="3284" name="Text Box 15">
          <a:extLst>
            <a:ext uri="{FF2B5EF4-FFF2-40B4-BE49-F238E27FC236}">
              <a16:creationId xmlns:a16="http://schemas.microsoft.com/office/drawing/2014/main" id="{D6F778E3-0E3D-4F23-97C9-EC4E9CB1948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62</xdr:row>
      <xdr:rowOff>504825</xdr:rowOff>
    </xdr:from>
    <xdr:ext cx="95250" cy="442269"/>
    <xdr:sp macro="" textlink="">
      <xdr:nvSpPr>
        <xdr:cNvPr id="3285" name="Text Box 15">
          <a:extLst>
            <a:ext uri="{FF2B5EF4-FFF2-40B4-BE49-F238E27FC236}">
              <a16:creationId xmlns:a16="http://schemas.microsoft.com/office/drawing/2014/main" id="{090E8F7A-4D80-43F3-BA41-1AE7D5B9CD7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213632"/>
    <xdr:sp macro="" textlink="">
      <xdr:nvSpPr>
        <xdr:cNvPr id="3286" name="Text Box 15">
          <a:extLst>
            <a:ext uri="{FF2B5EF4-FFF2-40B4-BE49-F238E27FC236}">
              <a16:creationId xmlns:a16="http://schemas.microsoft.com/office/drawing/2014/main" id="{AB3D271E-C9E0-4894-8740-649F4D729C4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62</xdr:row>
      <xdr:rowOff>504825</xdr:rowOff>
    </xdr:from>
    <xdr:ext cx="95250" cy="444331"/>
    <xdr:sp macro="" textlink="">
      <xdr:nvSpPr>
        <xdr:cNvPr id="3287" name="Text Box 15">
          <a:extLst>
            <a:ext uri="{FF2B5EF4-FFF2-40B4-BE49-F238E27FC236}">
              <a16:creationId xmlns:a16="http://schemas.microsoft.com/office/drawing/2014/main" id="{11C72A8D-0B4E-4541-9BFA-83ED05554F91}"/>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62</xdr:row>
      <xdr:rowOff>504825</xdr:rowOff>
    </xdr:from>
    <xdr:ext cx="95250" cy="213632"/>
    <xdr:sp macro="" textlink="">
      <xdr:nvSpPr>
        <xdr:cNvPr id="3288" name="Text Box 15">
          <a:extLst>
            <a:ext uri="{FF2B5EF4-FFF2-40B4-BE49-F238E27FC236}">
              <a16:creationId xmlns:a16="http://schemas.microsoft.com/office/drawing/2014/main" id="{46F58349-BE47-4D23-A27D-92C6183EC4CE}"/>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89" name="Text Box 16">
          <a:extLst>
            <a:ext uri="{FF2B5EF4-FFF2-40B4-BE49-F238E27FC236}">
              <a16:creationId xmlns:a16="http://schemas.microsoft.com/office/drawing/2014/main" id="{182F6C09-9574-4EA2-B5B3-60DCA2AD452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0" name="Text Box 17">
          <a:extLst>
            <a:ext uri="{FF2B5EF4-FFF2-40B4-BE49-F238E27FC236}">
              <a16:creationId xmlns:a16="http://schemas.microsoft.com/office/drawing/2014/main" id="{D04FDC68-1725-42C8-B241-15F80E7C4A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1" name="Text Box 18">
          <a:extLst>
            <a:ext uri="{FF2B5EF4-FFF2-40B4-BE49-F238E27FC236}">
              <a16:creationId xmlns:a16="http://schemas.microsoft.com/office/drawing/2014/main" id="{AB925FA3-7152-4963-8262-535917B6F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292" name="Text Box 19">
          <a:extLst>
            <a:ext uri="{FF2B5EF4-FFF2-40B4-BE49-F238E27FC236}">
              <a16:creationId xmlns:a16="http://schemas.microsoft.com/office/drawing/2014/main" id="{3A7280C3-2BF2-4BEE-809A-B5B9F455098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3" name="Text Box 16">
          <a:extLst>
            <a:ext uri="{FF2B5EF4-FFF2-40B4-BE49-F238E27FC236}">
              <a16:creationId xmlns:a16="http://schemas.microsoft.com/office/drawing/2014/main" id="{20E3CE0A-EA54-4EC6-AABB-8D0A1996E8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4" name="Text Box 17">
          <a:extLst>
            <a:ext uri="{FF2B5EF4-FFF2-40B4-BE49-F238E27FC236}">
              <a16:creationId xmlns:a16="http://schemas.microsoft.com/office/drawing/2014/main" id="{7A19FC93-251D-406B-B99D-EC85C7FE4C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5" name="Text Box 18">
          <a:extLst>
            <a:ext uri="{FF2B5EF4-FFF2-40B4-BE49-F238E27FC236}">
              <a16:creationId xmlns:a16="http://schemas.microsoft.com/office/drawing/2014/main" id="{CD862696-8EE7-4590-90D4-607BAF9AB5E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296" name="Text Box 19">
          <a:extLst>
            <a:ext uri="{FF2B5EF4-FFF2-40B4-BE49-F238E27FC236}">
              <a16:creationId xmlns:a16="http://schemas.microsoft.com/office/drawing/2014/main" id="{C5491FB1-5B47-40A4-8FF5-1B2D9BB94EF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7" name="Text Box 16">
          <a:extLst>
            <a:ext uri="{FF2B5EF4-FFF2-40B4-BE49-F238E27FC236}">
              <a16:creationId xmlns:a16="http://schemas.microsoft.com/office/drawing/2014/main" id="{4CD5BC8A-3546-4EEB-9CF3-1D0752649D8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8" name="Text Box 17">
          <a:extLst>
            <a:ext uri="{FF2B5EF4-FFF2-40B4-BE49-F238E27FC236}">
              <a16:creationId xmlns:a16="http://schemas.microsoft.com/office/drawing/2014/main" id="{4144BE1A-F527-4DED-8A69-060BD07BCF3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299" name="Text Box 18">
          <a:extLst>
            <a:ext uri="{FF2B5EF4-FFF2-40B4-BE49-F238E27FC236}">
              <a16:creationId xmlns:a16="http://schemas.microsoft.com/office/drawing/2014/main" id="{0D8DB063-8FF6-4EEE-93CE-2FED5AF29AB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0</xdr:rowOff>
    </xdr:from>
    <xdr:ext cx="95250" cy="171450"/>
    <xdr:sp macro="" textlink="">
      <xdr:nvSpPr>
        <xdr:cNvPr id="3300" name="Text Box 19">
          <a:extLst>
            <a:ext uri="{FF2B5EF4-FFF2-40B4-BE49-F238E27FC236}">
              <a16:creationId xmlns:a16="http://schemas.microsoft.com/office/drawing/2014/main" id="{ECE0CBAF-2777-47CB-9390-209122BCC3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01" name="Text Box 15">
          <a:extLst>
            <a:ext uri="{FF2B5EF4-FFF2-40B4-BE49-F238E27FC236}">
              <a16:creationId xmlns:a16="http://schemas.microsoft.com/office/drawing/2014/main" id="{29CDA271-EA95-4E6A-A621-4ADBF7D974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2" name="Text Box 16">
          <a:extLst>
            <a:ext uri="{FF2B5EF4-FFF2-40B4-BE49-F238E27FC236}">
              <a16:creationId xmlns:a16="http://schemas.microsoft.com/office/drawing/2014/main" id="{AE62D418-9AA6-4B9E-BB14-ADDA8FF842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3" name="Text Box 17">
          <a:extLst>
            <a:ext uri="{FF2B5EF4-FFF2-40B4-BE49-F238E27FC236}">
              <a16:creationId xmlns:a16="http://schemas.microsoft.com/office/drawing/2014/main" id="{B79B5742-6482-4532-AC69-13585BCD5CC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4" name="Text Box 18">
          <a:extLst>
            <a:ext uri="{FF2B5EF4-FFF2-40B4-BE49-F238E27FC236}">
              <a16:creationId xmlns:a16="http://schemas.microsoft.com/office/drawing/2014/main" id="{B2980CC6-5182-47B3-87A5-301FC2CDC0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05" name="Text Box 19">
          <a:extLst>
            <a:ext uri="{FF2B5EF4-FFF2-40B4-BE49-F238E27FC236}">
              <a16:creationId xmlns:a16="http://schemas.microsoft.com/office/drawing/2014/main" id="{73624ADF-FCCE-41C2-895F-43739227675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64</xdr:row>
      <xdr:rowOff>504825</xdr:rowOff>
    </xdr:from>
    <xdr:ext cx="95250" cy="442269"/>
    <xdr:sp macro="" textlink="">
      <xdr:nvSpPr>
        <xdr:cNvPr id="3306" name="Text Box 15">
          <a:extLst>
            <a:ext uri="{FF2B5EF4-FFF2-40B4-BE49-F238E27FC236}">
              <a16:creationId xmlns:a16="http://schemas.microsoft.com/office/drawing/2014/main" id="{757BCC94-959B-4BD9-BA31-B47BC1E3C8C2}"/>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7" name="Text Box 16">
          <a:extLst>
            <a:ext uri="{FF2B5EF4-FFF2-40B4-BE49-F238E27FC236}">
              <a16:creationId xmlns:a16="http://schemas.microsoft.com/office/drawing/2014/main" id="{5C5CB939-EDCB-48AC-9E59-CBCA0E3DF0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8" name="Text Box 17">
          <a:extLst>
            <a:ext uri="{FF2B5EF4-FFF2-40B4-BE49-F238E27FC236}">
              <a16:creationId xmlns:a16="http://schemas.microsoft.com/office/drawing/2014/main" id="{D462B06A-A9B5-4D2C-A9B2-39421408217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09" name="Text Box 18">
          <a:extLst>
            <a:ext uri="{FF2B5EF4-FFF2-40B4-BE49-F238E27FC236}">
              <a16:creationId xmlns:a16="http://schemas.microsoft.com/office/drawing/2014/main" id="{0B7B059E-AE1E-4446-9407-1EFA223732E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0" name="Text Box 16">
          <a:extLst>
            <a:ext uri="{FF2B5EF4-FFF2-40B4-BE49-F238E27FC236}">
              <a16:creationId xmlns:a16="http://schemas.microsoft.com/office/drawing/2014/main" id="{9C906270-EE40-4239-B4A3-ECF09F517F6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1" name="Text Box 17">
          <a:extLst>
            <a:ext uri="{FF2B5EF4-FFF2-40B4-BE49-F238E27FC236}">
              <a16:creationId xmlns:a16="http://schemas.microsoft.com/office/drawing/2014/main" id="{B3BCBC6E-4F21-43EC-B19D-929FD4BBE17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2" name="Text Box 18">
          <a:extLst>
            <a:ext uri="{FF2B5EF4-FFF2-40B4-BE49-F238E27FC236}">
              <a16:creationId xmlns:a16="http://schemas.microsoft.com/office/drawing/2014/main" id="{AA028921-2E2E-4FA6-84CD-F709AFF05F2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3" name="Text Box 19">
          <a:extLst>
            <a:ext uri="{FF2B5EF4-FFF2-40B4-BE49-F238E27FC236}">
              <a16:creationId xmlns:a16="http://schemas.microsoft.com/office/drawing/2014/main" id="{DC019A66-7B66-40F4-8310-C4C726C78EE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4" name="Text Box 16">
          <a:extLst>
            <a:ext uri="{FF2B5EF4-FFF2-40B4-BE49-F238E27FC236}">
              <a16:creationId xmlns:a16="http://schemas.microsoft.com/office/drawing/2014/main" id="{2A5D9A1B-1171-456A-80BC-F76D37AA21D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5" name="Text Box 17">
          <a:extLst>
            <a:ext uri="{FF2B5EF4-FFF2-40B4-BE49-F238E27FC236}">
              <a16:creationId xmlns:a16="http://schemas.microsoft.com/office/drawing/2014/main" id="{BCA6C127-F24A-42E1-AF3D-6D7A8BA38B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16" name="Text Box 18">
          <a:extLst>
            <a:ext uri="{FF2B5EF4-FFF2-40B4-BE49-F238E27FC236}">
              <a16:creationId xmlns:a16="http://schemas.microsoft.com/office/drawing/2014/main" id="{232AACDE-EDBE-4B8D-9EF9-E9AAE917BF8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17" name="Text Box 15">
          <a:extLst>
            <a:ext uri="{FF2B5EF4-FFF2-40B4-BE49-F238E27FC236}">
              <a16:creationId xmlns:a16="http://schemas.microsoft.com/office/drawing/2014/main" id="{C2F77D40-E439-469C-9F35-AF71D029E316}"/>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8" name="Text Box 16">
          <a:extLst>
            <a:ext uri="{FF2B5EF4-FFF2-40B4-BE49-F238E27FC236}">
              <a16:creationId xmlns:a16="http://schemas.microsoft.com/office/drawing/2014/main" id="{5FC5F8F6-4027-4A2C-8654-479B4E83DF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19" name="Text Box 17">
          <a:extLst>
            <a:ext uri="{FF2B5EF4-FFF2-40B4-BE49-F238E27FC236}">
              <a16:creationId xmlns:a16="http://schemas.microsoft.com/office/drawing/2014/main" id="{91E56EAE-4454-4842-ACCE-392067CA6F8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0" name="Text Box 18">
          <a:extLst>
            <a:ext uri="{FF2B5EF4-FFF2-40B4-BE49-F238E27FC236}">
              <a16:creationId xmlns:a16="http://schemas.microsoft.com/office/drawing/2014/main" id="{AC7A8CF7-88E7-493C-AC73-3620C000CE2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21" name="Text Box 19">
          <a:extLst>
            <a:ext uri="{FF2B5EF4-FFF2-40B4-BE49-F238E27FC236}">
              <a16:creationId xmlns:a16="http://schemas.microsoft.com/office/drawing/2014/main" id="{E44D8900-6BBE-4527-A22D-C5E36AD197A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2" name="Text Box 16">
          <a:extLst>
            <a:ext uri="{FF2B5EF4-FFF2-40B4-BE49-F238E27FC236}">
              <a16:creationId xmlns:a16="http://schemas.microsoft.com/office/drawing/2014/main" id="{F8842A13-74A2-4117-AFA9-E83867F37AD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3" name="Text Box 17">
          <a:extLst>
            <a:ext uri="{FF2B5EF4-FFF2-40B4-BE49-F238E27FC236}">
              <a16:creationId xmlns:a16="http://schemas.microsoft.com/office/drawing/2014/main" id="{D96AE6B9-95FA-4215-8487-50236716E2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4" name="Text Box 18">
          <a:extLst>
            <a:ext uri="{FF2B5EF4-FFF2-40B4-BE49-F238E27FC236}">
              <a16:creationId xmlns:a16="http://schemas.microsoft.com/office/drawing/2014/main" id="{3E12644A-253F-4051-B7D6-5F500CA0AF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25" name="Text Box 19">
          <a:extLst>
            <a:ext uri="{FF2B5EF4-FFF2-40B4-BE49-F238E27FC236}">
              <a16:creationId xmlns:a16="http://schemas.microsoft.com/office/drawing/2014/main" id="{66115529-A1A4-4B68-83D8-E3FCA1C15BD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6" name="Text Box 16">
          <a:extLst>
            <a:ext uri="{FF2B5EF4-FFF2-40B4-BE49-F238E27FC236}">
              <a16:creationId xmlns:a16="http://schemas.microsoft.com/office/drawing/2014/main" id="{E55780A9-A011-45EC-8B78-0F23026F9F1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7" name="Text Box 17">
          <a:extLst>
            <a:ext uri="{FF2B5EF4-FFF2-40B4-BE49-F238E27FC236}">
              <a16:creationId xmlns:a16="http://schemas.microsoft.com/office/drawing/2014/main" id="{14E7198E-5FD6-4D7B-AE49-D490D4A1A8ED}"/>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8" name="Text Box 18">
          <a:extLst>
            <a:ext uri="{FF2B5EF4-FFF2-40B4-BE49-F238E27FC236}">
              <a16:creationId xmlns:a16="http://schemas.microsoft.com/office/drawing/2014/main" id="{C0AC7421-623D-4813-8029-302F51CFD71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63</xdr:row>
      <xdr:rowOff>0</xdr:rowOff>
    </xdr:from>
    <xdr:ext cx="95250" cy="171450"/>
    <xdr:sp macro="" textlink="">
      <xdr:nvSpPr>
        <xdr:cNvPr id="3329" name="Text Box 19">
          <a:extLst>
            <a:ext uri="{FF2B5EF4-FFF2-40B4-BE49-F238E27FC236}">
              <a16:creationId xmlns:a16="http://schemas.microsoft.com/office/drawing/2014/main" id="{C8FDD39F-8898-4BF3-B9F7-8365E7A8913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64</xdr:row>
      <xdr:rowOff>504825</xdr:rowOff>
    </xdr:from>
    <xdr:ext cx="95250" cy="444014"/>
    <xdr:sp macro="" textlink="">
      <xdr:nvSpPr>
        <xdr:cNvPr id="3330" name="Text Box 15">
          <a:extLst>
            <a:ext uri="{FF2B5EF4-FFF2-40B4-BE49-F238E27FC236}">
              <a16:creationId xmlns:a16="http://schemas.microsoft.com/office/drawing/2014/main" id="{2F4BAF93-6F7D-4860-989D-FD654049A747}"/>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1" name="Text Box 16">
          <a:extLst>
            <a:ext uri="{FF2B5EF4-FFF2-40B4-BE49-F238E27FC236}">
              <a16:creationId xmlns:a16="http://schemas.microsoft.com/office/drawing/2014/main" id="{3B183A28-3152-4D62-BAFE-56340AE7B7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2" name="Text Box 17">
          <a:extLst>
            <a:ext uri="{FF2B5EF4-FFF2-40B4-BE49-F238E27FC236}">
              <a16:creationId xmlns:a16="http://schemas.microsoft.com/office/drawing/2014/main" id="{573FA6E2-8C5C-48A3-9C38-8DF232B0C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3" name="Text Box 18">
          <a:extLst>
            <a:ext uri="{FF2B5EF4-FFF2-40B4-BE49-F238E27FC236}">
              <a16:creationId xmlns:a16="http://schemas.microsoft.com/office/drawing/2014/main" id="{00D136A0-87B3-472C-AF2C-2C5A0385336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0</xdr:rowOff>
    </xdr:from>
    <xdr:ext cx="95250" cy="171450"/>
    <xdr:sp macro="" textlink="">
      <xdr:nvSpPr>
        <xdr:cNvPr id="3334" name="Text Box 19">
          <a:extLst>
            <a:ext uri="{FF2B5EF4-FFF2-40B4-BE49-F238E27FC236}">
              <a16:creationId xmlns:a16="http://schemas.microsoft.com/office/drawing/2014/main" id="{7C6D9166-3301-499A-8685-39C84E48E5F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5" name="Text Box 16">
          <a:extLst>
            <a:ext uri="{FF2B5EF4-FFF2-40B4-BE49-F238E27FC236}">
              <a16:creationId xmlns:a16="http://schemas.microsoft.com/office/drawing/2014/main" id="{A618CD13-3B4C-4FAF-B910-5F361D63408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0</xdr:rowOff>
    </xdr:from>
    <xdr:ext cx="95250" cy="171450"/>
    <xdr:sp macro="" textlink="">
      <xdr:nvSpPr>
        <xdr:cNvPr id="3336" name="Text Box 17">
          <a:extLst>
            <a:ext uri="{FF2B5EF4-FFF2-40B4-BE49-F238E27FC236}">
              <a16:creationId xmlns:a16="http://schemas.microsoft.com/office/drawing/2014/main" id="{CBD41BD7-E6E3-4410-9E44-D45CD84FE2F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66</xdr:row>
      <xdr:rowOff>15875</xdr:rowOff>
    </xdr:from>
    <xdr:ext cx="95250" cy="171450"/>
    <xdr:sp macro="" textlink="">
      <xdr:nvSpPr>
        <xdr:cNvPr id="3337" name="Text Box 18">
          <a:extLst>
            <a:ext uri="{FF2B5EF4-FFF2-40B4-BE49-F238E27FC236}">
              <a16:creationId xmlns:a16="http://schemas.microsoft.com/office/drawing/2014/main" id="{EFF3CF06-ACE9-4EE3-B541-D7E8C3484215}"/>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8" name="Text Box 16">
          <a:extLst>
            <a:ext uri="{FF2B5EF4-FFF2-40B4-BE49-F238E27FC236}">
              <a16:creationId xmlns:a16="http://schemas.microsoft.com/office/drawing/2014/main" id="{D6E8D378-6412-4D99-80F9-69E6CDF6B0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39" name="Text Box 17">
          <a:extLst>
            <a:ext uri="{FF2B5EF4-FFF2-40B4-BE49-F238E27FC236}">
              <a16:creationId xmlns:a16="http://schemas.microsoft.com/office/drawing/2014/main" id="{8712600D-39CC-4C34-B21F-24B2061D615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0" name="Text Box 18">
          <a:extLst>
            <a:ext uri="{FF2B5EF4-FFF2-40B4-BE49-F238E27FC236}">
              <a16:creationId xmlns:a16="http://schemas.microsoft.com/office/drawing/2014/main" id="{3744D7D5-10CC-41BD-B687-871674FEFA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1" name="Text Box 19">
          <a:extLst>
            <a:ext uri="{FF2B5EF4-FFF2-40B4-BE49-F238E27FC236}">
              <a16:creationId xmlns:a16="http://schemas.microsoft.com/office/drawing/2014/main" id="{8F453C69-EFC5-4F58-BD1B-0F7D0F79006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66</xdr:row>
      <xdr:rowOff>0</xdr:rowOff>
    </xdr:from>
    <xdr:ext cx="95250" cy="171450"/>
    <xdr:sp macro="" textlink="">
      <xdr:nvSpPr>
        <xdr:cNvPr id="3342" name="Text Box 16">
          <a:extLst>
            <a:ext uri="{FF2B5EF4-FFF2-40B4-BE49-F238E27FC236}">
              <a16:creationId xmlns:a16="http://schemas.microsoft.com/office/drawing/2014/main" id="{5BE5F37E-B87E-4E8E-B059-548C476F692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3" name="Text Box 15">
          <a:extLst>
            <a:ext uri="{FF2B5EF4-FFF2-40B4-BE49-F238E27FC236}">
              <a16:creationId xmlns:a16="http://schemas.microsoft.com/office/drawing/2014/main" id="{EAFFF2EF-E146-4C14-9A5B-793A4245E23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8496"/>
    <xdr:sp macro="" textlink="">
      <xdr:nvSpPr>
        <xdr:cNvPr id="3344" name="Text Box 15">
          <a:extLst>
            <a:ext uri="{FF2B5EF4-FFF2-40B4-BE49-F238E27FC236}">
              <a16:creationId xmlns:a16="http://schemas.microsoft.com/office/drawing/2014/main" id="{06530852-9BFD-4607-A833-DFA5E9566C9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45" name="Text Box 15">
          <a:extLst>
            <a:ext uri="{FF2B5EF4-FFF2-40B4-BE49-F238E27FC236}">
              <a16:creationId xmlns:a16="http://schemas.microsoft.com/office/drawing/2014/main" id="{84733D48-DF5C-42E3-AF1A-ADD1E2406486}"/>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46" name="Text Box 15">
          <a:extLst>
            <a:ext uri="{FF2B5EF4-FFF2-40B4-BE49-F238E27FC236}">
              <a16:creationId xmlns:a16="http://schemas.microsoft.com/office/drawing/2014/main" id="{E4528EE2-8A5D-4F3A-8DED-D29C6C279FF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47" name="Text Box 15">
          <a:extLst>
            <a:ext uri="{FF2B5EF4-FFF2-40B4-BE49-F238E27FC236}">
              <a16:creationId xmlns:a16="http://schemas.microsoft.com/office/drawing/2014/main" id="{223BCDEA-DE5D-47F5-B645-AE93E5F61F51}"/>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48" name="Text Box 15">
          <a:extLst>
            <a:ext uri="{FF2B5EF4-FFF2-40B4-BE49-F238E27FC236}">
              <a16:creationId xmlns:a16="http://schemas.microsoft.com/office/drawing/2014/main" id="{50B05D61-A4B2-491E-991E-EC0C6F154CD4}"/>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66</xdr:row>
      <xdr:rowOff>170392</xdr:rowOff>
    </xdr:from>
    <xdr:ext cx="95250" cy="213632"/>
    <xdr:sp macro="" textlink="">
      <xdr:nvSpPr>
        <xdr:cNvPr id="3349" name="Text Box 15">
          <a:extLst>
            <a:ext uri="{FF2B5EF4-FFF2-40B4-BE49-F238E27FC236}">
              <a16:creationId xmlns:a16="http://schemas.microsoft.com/office/drawing/2014/main" id="{969B8740-733B-47EC-A83B-B8BDEBC3A97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0" name="Text Box 16">
          <a:extLst>
            <a:ext uri="{FF2B5EF4-FFF2-40B4-BE49-F238E27FC236}">
              <a16:creationId xmlns:a16="http://schemas.microsoft.com/office/drawing/2014/main" id="{6C1FB128-4BF1-4966-98CC-E13DD75D1D8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1" name="Text Box 17">
          <a:extLst>
            <a:ext uri="{FF2B5EF4-FFF2-40B4-BE49-F238E27FC236}">
              <a16:creationId xmlns:a16="http://schemas.microsoft.com/office/drawing/2014/main" id="{BA338EF5-6B42-488A-AE9F-6C8BCCF220E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2" name="Text Box 18">
          <a:extLst>
            <a:ext uri="{FF2B5EF4-FFF2-40B4-BE49-F238E27FC236}">
              <a16:creationId xmlns:a16="http://schemas.microsoft.com/office/drawing/2014/main" id="{B77A3D7F-846D-4544-B4AB-91846DCC07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53" name="Text Box 19">
          <a:extLst>
            <a:ext uri="{FF2B5EF4-FFF2-40B4-BE49-F238E27FC236}">
              <a16:creationId xmlns:a16="http://schemas.microsoft.com/office/drawing/2014/main" id="{897D042B-507B-486E-AF26-1756C875233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4" name="Text Box 16">
          <a:extLst>
            <a:ext uri="{FF2B5EF4-FFF2-40B4-BE49-F238E27FC236}">
              <a16:creationId xmlns:a16="http://schemas.microsoft.com/office/drawing/2014/main" id="{1BB7B151-5075-4318-8337-E53F052F9A0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5" name="Text Box 17">
          <a:extLst>
            <a:ext uri="{FF2B5EF4-FFF2-40B4-BE49-F238E27FC236}">
              <a16:creationId xmlns:a16="http://schemas.microsoft.com/office/drawing/2014/main" id="{2FE37142-2E50-41AE-B548-CECEC695054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6" name="Text Box 18">
          <a:extLst>
            <a:ext uri="{FF2B5EF4-FFF2-40B4-BE49-F238E27FC236}">
              <a16:creationId xmlns:a16="http://schemas.microsoft.com/office/drawing/2014/main" id="{2B45DBB3-9616-47F3-A717-D6C0CF26467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57" name="Text Box 19">
          <a:extLst>
            <a:ext uri="{FF2B5EF4-FFF2-40B4-BE49-F238E27FC236}">
              <a16:creationId xmlns:a16="http://schemas.microsoft.com/office/drawing/2014/main" id="{2F0A4CDE-9635-40C6-961C-6FD50BBB4BA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8" name="Text Box 16">
          <a:extLst>
            <a:ext uri="{FF2B5EF4-FFF2-40B4-BE49-F238E27FC236}">
              <a16:creationId xmlns:a16="http://schemas.microsoft.com/office/drawing/2014/main" id="{D9822919-7606-429C-9E46-A36E1D6E5401}"/>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59" name="Text Box 17">
          <a:extLst>
            <a:ext uri="{FF2B5EF4-FFF2-40B4-BE49-F238E27FC236}">
              <a16:creationId xmlns:a16="http://schemas.microsoft.com/office/drawing/2014/main" id="{10CB6EE5-A28E-41F7-8718-E5D3A9BF9F0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0" name="Text Box 18">
          <a:extLst>
            <a:ext uri="{FF2B5EF4-FFF2-40B4-BE49-F238E27FC236}">
              <a16:creationId xmlns:a16="http://schemas.microsoft.com/office/drawing/2014/main" id="{8902264A-A474-4235-9387-90A06C97261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61" name="Text Box 19">
          <a:extLst>
            <a:ext uri="{FF2B5EF4-FFF2-40B4-BE49-F238E27FC236}">
              <a16:creationId xmlns:a16="http://schemas.microsoft.com/office/drawing/2014/main" id="{2E91379D-5BFE-4B99-B2D0-3602F5EAB1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62" name="Text Box 15">
          <a:extLst>
            <a:ext uri="{FF2B5EF4-FFF2-40B4-BE49-F238E27FC236}">
              <a16:creationId xmlns:a16="http://schemas.microsoft.com/office/drawing/2014/main" id="{7334C62F-51D5-40CF-AFBB-744A814AE25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3" name="Text Box 16">
          <a:extLst>
            <a:ext uri="{FF2B5EF4-FFF2-40B4-BE49-F238E27FC236}">
              <a16:creationId xmlns:a16="http://schemas.microsoft.com/office/drawing/2014/main" id="{1E5F9EDA-7B3B-4872-81D6-ED0453512D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4" name="Text Box 17">
          <a:extLst>
            <a:ext uri="{FF2B5EF4-FFF2-40B4-BE49-F238E27FC236}">
              <a16:creationId xmlns:a16="http://schemas.microsoft.com/office/drawing/2014/main" id="{588A1AA4-BE39-473E-97E9-64FDE522841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5" name="Text Box 18">
          <a:extLst>
            <a:ext uri="{FF2B5EF4-FFF2-40B4-BE49-F238E27FC236}">
              <a16:creationId xmlns:a16="http://schemas.microsoft.com/office/drawing/2014/main" id="{C62D2190-831B-47E7-B4BD-824B7AB9A34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66" name="Text Box 19">
          <a:extLst>
            <a:ext uri="{FF2B5EF4-FFF2-40B4-BE49-F238E27FC236}">
              <a16:creationId xmlns:a16="http://schemas.microsoft.com/office/drawing/2014/main" id="{D2F8E123-8A45-48A0-A959-B8FA0478AB7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7" name="Text Box 16">
          <a:extLst>
            <a:ext uri="{FF2B5EF4-FFF2-40B4-BE49-F238E27FC236}">
              <a16:creationId xmlns:a16="http://schemas.microsoft.com/office/drawing/2014/main" id="{A96C2A6D-E81A-4C4F-A3B2-92DD155598A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8" name="Text Box 17">
          <a:extLst>
            <a:ext uri="{FF2B5EF4-FFF2-40B4-BE49-F238E27FC236}">
              <a16:creationId xmlns:a16="http://schemas.microsoft.com/office/drawing/2014/main" id="{CF6453D9-8E41-483B-A47A-D37EAC3F7A7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69" name="Text Box 18">
          <a:extLst>
            <a:ext uri="{FF2B5EF4-FFF2-40B4-BE49-F238E27FC236}">
              <a16:creationId xmlns:a16="http://schemas.microsoft.com/office/drawing/2014/main" id="{3DB696F8-C196-4CA6-B9BB-D2C16F3CE4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0" name="Text Box 16">
          <a:extLst>
            <a:ext uri="{FF2B5EF4-FFF2-40B4-BE49-F238E27FC236}">
              <a16:creationId xmlns:a16="http://schemas.microsoft.com/office/drawing/2014/main" id="{F152A646-6684-4CA5-9AB6-E28D3DFE269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1" name="Text Box 17">
          <a:extLst>
            <a:ext uri="{FF2B5EF4-FFF2-40B4-BE49-F238E27FC236}">
              <a16:creationId xmlns:a16="http://schemas.microsoft.com/office/drawing/2014/main" id="{402F7067-F850-4F7B-A5FD-2346F444D46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2" name="Text Box 18">
          <a:extLst>
            <a:ext uri="{FF2B5EF4-FFF2-40B4-BE49-F238E27FC236}">
              <a16:creationId xmlns:a16="http://schemas.microsoft.com/office/drawing/2014/main" id="{10362862-1AB5-4352-991B-7F2FA9ACFE7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3" name="Text Box 19">
          <a:extLst>
            <a:ext uri="{FF2B5EF4-FFF2-40B4-BE49-F238E27FC236}">
              <a16:creationId xmlns:a16="http://schemas.microsoft.com/office/drawing/2014/main" id="{2C2A61A1-19B0-4885-B3D4-154FA9ECA36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4" name="Text Box 16">
          <a:extLst>
            <a:ext uri="{FF2B5EF4-FFF2-40B4-BE49-F238E27FC236}">
              <a16:creationId xmlns:a16="http://schemas.microsoft.com/office/drawing/2014/main" id="{4820C6B2-C786-4570-B778-12613676F7C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5" name="Text Box 17">
          <a:extLst>
            <a:ext uri="{FF2B5EF4-FFF2-40B4-BE49-F238E27FC236}">
              <a16:creationId xmlns:a16="http://schemas.microsoft.com/office/drawing/2014/main" id="{C0EFC933-1299-4EA0-AA9B-AA072DFF3A3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6" name="Text Box 18">
          <a:extLst>
            <a:ext uri="{FF2B5EF4-FFF2-40B4-BE49-F238E27FC236}">
              <a16:creationId xmlns:a16="http://schemas.microsoft.com/office/drawing/2014/main" id="{F569AFEB-0E5E-4B84-9F53-7799C499B4A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377" name="Text Box 19">
          <a:extLst>
            <a:ext uri="{FF2B5EF4-FFF2-40B4-BE49-F238E27FC236}">
              <a16:creationId xmlns:a16="http://schemas.microsoft.com/office/drawing/2014/main" id="{7EED53A5-BC16-4027-A29C-93B2DCAEC39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56743"/>
    <xdr:sp macro="" textlink="">
      <xdr:nvSpPr>
        <xdr:cNvPr id="3378" name="Text Box 15">
          <a:extLst>
            <a:ext uri="{FF2B5EF4-FFF2-40B4-BE49-F238E27FC236}">
              <a16:creationId xmlns:a16="http://schemas.microsoft.com/office/drawing/2014/main" id="{9FF2D4BE-063F-4540-8F62-31ED54A6E47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442269"/>
    <xdr:sp macro="" textlink="">
      <xdr:nvSpPr>
        <xdr:cNvPr id="3379" name="Text Box 15">
          <a:extLst>
            <a:ext uri="{FF2B5EF4-FFF2-40B4-BE49-F238E27FC236}">
              <a16:creationId xmlns:a16="http://schemas.microsoft.com/office/drawing/2014/main" id="{EE7539DF-89A7-45F1-BA06-371C4DF2A2AD}"/>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66</xdr:row>
      <xdr:rowOff>504825</xdr:rowOff>
    </xdr:from>
    <xdr:ext cx="95250" cy="442269"/>
    <xdr:sp macro="" textlink="">
      <xdr:nvSpPr>
        <xdr:cNvPr id="3380" name="Text Box 15">
          <a:extLst>
            <a:ext uri="{FF2B5EF4-FFF2-40B4-BE49-F238E27FC236}">
              <a16:creationId xmlns:a16="http://schemas.microsoft.com/office/drawing/2014/main" id="{F9B6685F-463F-4E21-8D5B-0A174167CE8B}"/>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213632"/>
    <xdr:sp macro="" textlink="">
      <xdr:nvSpPr>
        <xdr:cNvPr id="3381" name="Text Box 15">
          <a:extLst>
            <a:ext uri="{FF2B5EF4-FFF2-40B4-BE49-F238E27FC236}">
              <a16:creationId xmlns:a16="http://schemas.microsoft.com/office/drawing/2014/main" id="{11ACEDC6-EA41-4A90-8EBD-AAF237C272DF}"/>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66</xdr:row>
      <xdr:rowOff>504825</xdr:rowOff>
    </xdr:from>
    <xdr:ext cx="95250" cy="444331"/>
    <xdr:sp macro="" textlink="">
      <xdr:nvSpPr>
        <xdr:cNvPr id="3382" name="Text Box 15">
          <a:extLst>
            <a:ext uri="{FF2B5EF4-FFF2-40B4-BE49-F238E27FC236}">
              <a16:creationId xmlns:a16="http://schemas.microsoft.com/office/drawing/2014/main" id="{B26B212B-84E6-4AED-9A53-B6E8C8774CD8}"/>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66</xdr:row>
      <xdr:rowOff>504825</xdr:rowOff>
    </xdr:from>
    <xdr:ext cx="95250" cy="213632"/>
    <xdr:sp macro="" textlink="">
      <xdr:nvSpPr>
        <xdr:cNvPr id="3383" name="Text Box 15">
          <a:extLst>
            <a:ext uri="{FF2B5EF4-FFF2-40B4-BE49-F238E27FC236}">
              <a16:creationId xmlns:a16="http://schemas.microsoft.com/office/drawing/2014/main" id="{CC56B611-4468-4E4F-A45F-725CA4EA0B5C}"/>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4" name="Text Box 16">
          <a:extLst>
            <a:ext uri="{FF2B5EF4-FFF2-40B4-BE49-F238E27FC236}">
              <a16:creationId xmlns:a16="http://schemas.microsoft.com/office/drawing/2014/main" id="{A7E3866E-868C-40C2-9093-19711BB6915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5" name="Text Box 17">
          <a:extLst>
            <a:ext uri="{FF2B5EF4-FFF2-40B4-BE49-F238E27FC236}">
              <a16:creationId xmlns:a16="http://schemas.microsoft.com/office/drawing/2014/main" id="{30DBC3B8-1DFC-4DFD-A7F5-EF78748EF25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6" name="Text Box 18">
          <a:extLst>
            <a:ext uri="{FF2B5EF4-FFF2-40B4-BE49-F238E27FC236}">
              <a16:creationId xmlns:a16="http://schemas.microsoft.com/office/drawing/2014/main" id="{5FE65D5E-648F-47E2-AC09-786C31FF925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87" name="Text Box 19">
          <a:extLst>
            <a:ext uri="{FF2B5EF4-FFF2-40B4-BE49-F238E27FC236}">
              <a16:creationId xmlns:a16="http://schemas.microsoft.com/office/drawing/2014/main" id="{E93F82A5-0369-4C30-B958-62D662FA99D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8" name="Text Box 16">
          <a:extLst>
            <a:ext uri="{FF2B5EF4-FFF2-40B4-BE49-F238E27FC236}">
              <a16:creationId xmlns:a16="http://schemas.microsoft.com/office/drawing/2014/main" id="{E0E10E5E-3277-48CA-94BB-58082500555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89" name="Text Box 17">
          <a:extLst>
            <a:ext uri="{FF2B5EF4-FFF2-40B4-BE49-F238E27FC236}">
              <a16:creationId xmlns:a16="http://schemas.microsoft.com/office/drawing/2014/main" id="{1EE92F73-0517-4E7E-867B-52285F63B8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0" name="Text Box 18">
          <a:extLst>
            <a:ext uri="{FF2B5EF4-FFF2-40B4-BE49-F238E27FC236}">
              <a16:creationId xmlns:a16="http://schemas.microsoft.com/office/drawing/2014/main" id="{9BE4085B-3D4C-4478-AE8A-E66FE11DB34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391" name="Text Box 19">
          <a:extLst>
            <a:ext uri="{FF2B5EF4-FFF2-40B4-BE49-F238E27FC236}">
              <a16:creationId xmlns:a16="http://schemas.microsoft.com/office/drawing/2014/main" id="{3DAA724A-E219-4639-A5C2-974B7ABB1D9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2" name="Text Box 16">
          <a:extLst>
            <a:ext uri="{FF2B5EF4-FFF2-40B4-BE49-F238E27FC236}">
              <a16:creationId xmlns:a16="http://schemas.microsoft.com/office/drawing/2014/main" id="{DE48E706-2E10-44E6-B74C-FAADE422FA2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3" name="Text Box 17">
          <a:extLst>
            <a:ext uri="{FF2B5EF4-FFF2-40B4-BE49-F238E27FC236}">
              <a16:creationId xmlns:a16="http://schemas.microsoft.com/office/drawing/2014/main" id="{45164B5F-F8FC-4EA8-90CC-8686B826275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4" name="Text Box 18">
          <a:extLst>
            <a:ext uri="{FF2B5EF4-FFF2-40B4-BE49-F238E27FC236}">
              <a16:creationId xmlns:a16="http://schemas.microsoft.com/office/drawing/2014/main" id="{42FB0A15-DE60-4BE9-8841-937BD8E99EB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0</xdr:rowOff>
    </xdr:from>
    <xdr:ext cx="95250" cy="171450"/>
    <xdr:sp macro="" textlink="">
      <xdr:nvSpPr>
        <xdr:cNvPr id="3395" name="Text Box 19">
          <a:extLst>
            <a:ext uri="{FF2B5EF4-FFF2-40B4-BE49-F238E27FC236}">
              <a16:creationId xmlns:a16="http://schemas.microsoft.com/office/drawing/2014/main" id="{C7752916-C496-4A88-88BA-81D0960D312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396" name="Text Box 15">
          <a:extLst>
            <a:ext uri="{FF2B5EF4-FFF2-40B4-BE49-F238E27FC236}">
              <a16:creationId xmlns:a16="http://schemas.microsoft.com/office/drawing/2014/main" id="{6EF25B30-34F5-4564-87FB-10AE35B680D6}"/>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7" name="Text Box 16">
          <a:extLst>
            <a:ext uri="{FF2B5EF4-FFF2-40B4-BE49-F238E27FC236}">
              <a16:creationId xmlns:a16="http://schemas.microsoft.com/office/drawing/2014/main" id="{407E9E03-9FA7-4AF8-9011-646D25CC6F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8" name="Text Box 17">
          <a:extLst>
            <a:ext uri="{FF2B5EF4-FFF2-40B4-BE49-F238E27FC236}">
              <a16:creationId xmlns:a16="http://schemas.microsoft.com/office/drawing/2014/main" id="{0468B7AD-186A-47AC-AABE-3FDEBF0C32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399" name="Text Box 18">
          <a:extLst>
            <a:ext uri="{FF2B5EF4-FFF2-40B4-BE49-F238E27FC236}">
              <a16:creationId xmlns:a16="http://schemas.microsoft.com/office/drawing/2014/main" id="{42F975F5-129E-4B1D-A913-C37B3831DA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00" name="Text Box 19">
          <a:extLst>
            <a:ext uri="{FF2B5EF4-FFF2-40B4-BE49-F238E27FC236}">
              <a16:creationId xmlns:a16="http://schemas.microsoft.com/office/drawing/2014/main" id="{CDAF2351-F18D-4CDF-9BAF-DFABF372219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68</xdr:row>
      <xdr:rowOff>504825</xdr:rowOff>
    </xdr:from>
    <xdr:ext cx="95250" cy="442269"/>
    <xdr:sp macro="" textlink="">
      <xdr:nvSpPr>
        <xdr:cNvPr id="3401" name="Text Box 15">
          <a:extLst>
            <a:ext uri="{FF2B5EF4-FFF2-40B4-BE49-F238E27FC236}">
              <a16:creationId xmlns:a16="http://schemas.microsoft.com/office/drawing/2014/main" id="{C27595B6-B394-4C14-87CD-62B149F5F52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2" name="Text Box 16">
          <a:extLst>
            <a:ext uri="{FF2B5EF4-FFF2-40B4-BE49-F238E27FC236}">
              <a16:creationId xmlns:a16="http://schemas.microsoft.com/office/drawing/2014/main" id="{6D3A68CC-047F-4D43-8F1C-193BE99714A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3" name="Text Box 17">
          <a:extLst>
            <a:ext uri="{FF2B5EF4-FFF2-40B4-BE49-F238E27FC236}">
              <a16:creationId xmlns:a16="http://schemas.microsoft.com/office/drawing/2014/main" id="{C47BBF1E-3D1C-4C61-B602-8BF8A2D6C96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04" name="Text Box 18">
          <a:extLst>
            <a:ext uri="{FF2B5EF4-FFF2-40B4-BE49-F238E27FC236}">
              <a16:creationId xmlns:a16="http://schemas.microsoft.com/office/drawing/2014/main" id="{04ADE527-B2B0-45CD-9FFE-811178886C3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5" name="Text Box 16">
          <a:extLst>
            <a:ext uri="{FF2B5EF4-FFF2-40B4-BE49-F238E27FC236}">
              <a16:creationId xmlns:a16="http://schemas.microsoft.com/office/drawing/2014/main" id="{C0C20AFE-E121-4F2E-A466-4B640796C61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6" name="Text Box 17">
          <a:extLst>
            <a:ext uri="{FF2B5EF4-FFF2-40B4-BE49-F238E27FC236}">
              <a16:creationId xmlns:a16="http://schemas.microsoft.com/office/drawing/2014/main" id="{DF0DDCD8-1D54-4D34-9B8D-6872B41044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7" name="Text Box 18">
          <a:extLst>
            <a:ext uri="{FF2B5EF4-FFF2-40B4-BE49-F238E27FC236}">
              <a16:creationId xmlns:a16="http://schemas.microsoft.com/office/drawing/2014/main" id="{C5B0B69F-367C-4238-B834-0110104B7F3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8" name="Text Box 19">
          <a:extLst>
            <a:ext uri="{FF2B5EF4-FFF2-40B4-BE49-F238E27FC236}">
              <a16:creationId xmlns:a16="http://schemas.microsoft.com/office/drawing/2014/main" id="{9D809B5D-ADD8-4023-88DA-4F8F203B6A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09" name="Text Box 16">
          <a:extLst>
            <a:ext uri="{FF2B5EF4-FFF2-40B4-BE49-F238E27FC236}">
              <a16:creationId xmlns:a16="http://schemas.microsoft.com/office/drawing/2014/main" id="{128A9731-C699-479B-B0E4-9F19897678F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0" name="Text Box 17">
          <a:extLst>
            <a:ext uri="{FF2B5EF4-FFF2-40B4-BE49-F238E27FC236}">
              <a16:creationId xmlns:a16="http://schemas.microsoft.com/office/drawing/2014/main" id="{29279729-E8CF-4480-9ABC-8861D801D4C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11" name="Text Box 18">
          <a:extLst>
            <a:ext uri="{FF2B5EF4-FFF2-40B4-BE49-F238E27FC236}">
              <a16:creationId xmlns:a16="http://schemas.microsoft.com/office/drawing/2014/main" id="{12D7164D-8041-4027-9F97-CED3B5AB70B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12" name="Text Box 15">
          <a:extLst>
            <a:ext uri="{FF2B5EF4-FFF2-40B4-BE49-F238E27FC236}">
              <a16:creationId xmlns:a16="http://schemas.microsoft.com/office/drawing/2014/main" id="{96E9C103-4CDC-45C5-8EA5-F41A4612DE93}"/>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3" name="Text Box 16">
          <a:extLst>
            <a:ext uri="{FF2B5EF4-FFF2-40B4-BE49-F238E27FC236}">
              <a16:creationId xmlns:a16="http://schemas.microsoft.com/office/drawing/2014/main" id="{7BFC88E3-057D-48B8-B2BB-48635891EE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4" name="Text Box 17">
          <a:extLst>
            <a:ext uri="{FF2B5EF4-FFF2-40B4-BE49-F238E27FC236}">
              <a16:creationId xmlns:a16="http://schemas.microsoft.com/office/drawing/2014/main" id="{A7886743-291F-43E1-81E4-BDA0C271D5A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5" name="Text Box 18">
          <a:extLst>
            <a:ext uri="{FF2B5EF4-FFF2-40B4-BE49-F238E27FC236}">
              <a16:creationId xmlns:a16="http://schemas.microsoft.com/office/drawing/2014/main" id="{E695A9C0-6423-4609-84D1-B202646DEF7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16" name="Text Box 19">
          <a:extLst>
            <a:ext uri="{FF2B5EF4-FFF2-40B4-BE49-F238E27FC236}">
              <a16:creationId xmlns:a16="http://schemas.microsoft.com/office/drawing/2014/main" id="{769259D1-9023-44B3-A195-C8036D6A61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7" name="Text Box 16">
          <a:extLst>
            <a:ext uri="{FF2B5EF4-FFF2-40B4-BE49-F238E27FC236}">
              <a16:creationId xmlns:a16="http://schemas.microsoft.com/office/drawing/2014/main" id="{ACA5CF44-89AD-4F07-9AF3-AA5B66186E8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8" name="Text Box 17">
          <a:extLst>
            <a:ext uri="{FF2B5EF4-FFF2-40B4-BE49-F238E27FC236}">
              <a16:creationId xmlns:a16="http://schemas.microsoft.com/office/drawing/2014/main" id="{2A285AEF-9582-45CB-B08D-2695EDAF83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19" name="Text Box 18">
          <a:extLst>
            <a:ext uri="{FF2B5EF4-FFF2-40B4-BE49-F238E27FC236}">
              <a16:creationId xmlns:a16="http://schemas.microsoft.com/office/drawing/2014/main" id="{1061D399-FF14-4A73-BE7A-BE55D04FCEE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20" name="Text Box 19">
          <a:extLst>
            <a:ext uri="{FF2B5EF4-FFF2-40B4-BE49-F238E27FC236}">
              <a16:creationId xmlns:a16="http://schemas.microsoft.com/office/drawing/2014/main" id="{ABA9A910-3523-4F6D-9F98-DC863A69E7B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1" name="Text Box 16">
          <a:extLst>
            <a:ext uri="{FF2B5EF4-FFF2-40B4-BE49-F238E27FC236}">
              <a16:creationId xmlns:a16="http://schemas.microsoft.com/office/drawing/2014/main" id="{9060A40F-33FA-4B26-9917-85F898844560}"/>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2" name="Text Box 17">
          <a:extLst>
            <a:ext uri="{FF2B5EF4-FFF2-40B4-BE49-F238E27FC236}">
              <a16:creationId xmlns:a16="http://schemas.microsoft.com/office/drawing/2014/main" id="{F5E1A848-8593-4F64-8604-BB67AD53252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3" name="Text Box 18">
          <a:extLst>
            <a:ext uri="{FF2B5EF4-FFF2-40B4-BE49-F238E27FC236}">
              <a16:creationId xmlns:a16="http://schemas.microsoft.com/office/drawing/2014/main" id="{3063CD06-9CE9-4F2B-B552-5275B0311D8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67</xdr:row>
      <xdr:rowOff>0</xdr:rowOff>
    </xdr:from>
    <xdr:ext cx="95250" cy="171450"/>
    <xdr:sp macro="" textlink="">
      <xdr:nvSpPr>
        <xdr:cNvPr id="3424" name="Text Box 19">
          <a:extLst>
            <a:ext uri="{FF2B5EF4-FFF2-40B4-BE49-F238E27FC236}">
              <a16:creationId xmlns:a16="http://schemas.microsoft.com/office/drawing/2014/main" id="{30550FCF-B92C-4971-8759-9E135B980F8E}"/>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68</xdr:row>
      <xdr:rowOff>504825</xdr:rowOff>
    </xdr:from>
    <xdr:ext cx="95250" cy="444014"/>
    <xdr:sp macro="" textlink="">
      <xdr:nvSpPr>
        <xdr:cNvPr id="3425" name="Text Box 15">
          <a:extLst>
            <a:ext uri="{FF2B5EF4-FFF2-40B4-BE49-F238E27FC236}">
              <a16:creationId xmlns:a16="http://schemas.microsoft.com/office/drawing/2014/main" id="{6CD27184-7BF9-441B-8C5C-41A5EB7171F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6" name="Text Box 16">
          <a:extLst>
            <a:ext uri="{FF2B5EF4-FFF2-40B4-BE49-F238E27FC236}">
              <a16:creationId xmlns:a16="http://schemas.microsoft.com/office/drawing/2014/main" id="{C2241986-04F8-4C68-BFCB-6446E05339A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7" name="Text Box 17">
          <a:extLst>
            <a:ext uri="{FF2B5EF4-FFF2-40B4-BE49-F238E27FC236}">
              <a16:creationId xmlns:a16="http://schemas.microsoft.com/office/drawing/2014/main" id="{39F24B71-E60A-4EC5-91EB-05EB669028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8" name="Text Box 18">
          <a:extLst>
            <a:ext uri="{FF2B5EF4-FFF2-40B4-BE49-F238E27FC236}">
              <a16:creationId xmlns:a16="http://schemas.microsoft.com/office/drawing/2014/main" id="{CB071C6C-CA46-42E0-A800-B83DAF8373F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0</xdr:rowOff>
    </xdr:from>
    <xdr:ext cx="95250" cy="171450"/>
    <xdr:sp macro="" textlink="">
      <xdr:nvSpPr>
        <xdr:cNvPr id="3429" name="Text Box 19">
          <a:extLst>
            <a:ext uri="{FF2B5EF4-FFF2-40B4-BE49-F238E27FC236}">
              <a16:creationId xmlns:a16="http://schemas.microsoft.com/office/drawing/2014/main" id="{F2BF01F3-1B63-44EE-BE03-9028A72B31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0" name="Text Box 16">
          <a:extLst>
            <a:ext uri="{FF2B5EF4-FFF2-40B4-BE49-F238E27FC236}">
              <a16:creationId xmlns:a16="http://schemas.microsoft.com/office/drawing/2014/main" id="{E4EBF59F-B472-470C-991A-DDF94707C8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0</xdr:rowOff>
    </xdr:from>
    <xdr:ext cx="95250" cy="171450"/>
    <xdr:sp macro="" textlink="">
      <xdr:nvSpPr>
        <xdr:cNvPr id="3431" name="Text Box 17">
          <a:extLst>
            <a:ext uri="{FF2B5EF4-FFF2-40B4-BE49-F238E27FC236}">
              <a16:creationId xmlns:a16="http://schemas.microsoft.com/office/drawing/2014/main" id="{2A1467FA-0A14-4EFA-9405-D134EBEDE3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70</xdr:row>
      <xdr:rowOff>15875</xdr:rowOff>
    </xdr:from>
    <xdr:ext cx="95250" cy="171450"/>
    <xdr:sp macro="" textlink="">
      <xdr:nvSpPr>
        <xdr:cNvPr id="3432" name="Text Box 18">
          <a:extLst>
            <a:ext uri="{FF2B5EF4-FFF2-40B4-BE49-F238E27FC236}">
              <a16:creationId xmlns:a16="http://schemas.microsoft.com/office/drawing/2014/main" id="{D0DE2252-3724-4077-86E8-6BB35F4279CF}"/>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3" name="Text Box 16">
          <a:extLst>
            <a:ext uri="{FF2B5EF4-FFF2-40B4-BE49-F238E27FC236}">
              <a16:creationId xmlns:a16="http://schemas.microsoft.com/office/drawing/2014/main" id="{05757F40-449B-49D3-9AC5-1275F25456F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4" name="Text Box 17">
          <a:extLst>
            <a:ext uri="{FF2B5EF4-FFF2-40B4-BE49-F238E27FC236}">
              <a16:creationId xmlns:a16="http://schemas.microsoft.com/office/drawing/2014/main" id="{046644CD-12EA-4F0A-B1BC-1945BF11B5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5" name="Text Box 18">
          <a:extLst>
            <a:ext uri="{FF2B5EF4-FFF2-40B4-BE49-F238E27FC236}">
              <a16:creationId xmlns:a16="http://schemas.microsoft.com/office/drawing/2014/main" id="{FAF02ABE-014B-4237-8198-DFFE62A1AB3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6" name="Text Box 19">
          <a:extLst>
            <a:ext uri="{FF2B5EF4-FFF2-40B4-BE49-F238E27FC236}">
              <a16:creationId xmlns:a16="http://schemas.microsoft.com/office/drawing/2014/main" id="{87DC3C45-C848-4FEE-B17E-C83B17E07D8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70</xdr:row>
      <xdr:rowOff>0</xdr:rowOff>
    </xdr:from>
    <xdr:ext cx="95250" cy="171450"/>
    <xdr:sp macro="" textlink="">
      <xdr:nvSpPr>
        <xdr:cNvPr id="3437" name="Text Box 16">
          <a:extLst>
            <a:ext uri="{FF2B5EF4-FFF2-40B4-BE49-F238E27FC236}">
              <a16:creationId xmlns:a16="http://schemas.microsoft.com/office/drawing/2014/main" id="{524850A9-E6C1-401E-AC07-F2C94B7F38D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38" name="Text Box 15">
          <a:extLst>
            <a:ext uri="{FF2B5EF4-FFF2-40B4-BE49-F238E27FC236}">
              <a16:creationId xmlns:a16="http://schemas.microsoft.com/office/drawing/2014/main" id="{67C19194-FEF1-4FCB-8094-D88637FA3A4C}"/>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8496"/>
    <xdr:sp macro="" textlink="">
      <xdr:nvSpPr>
        <xdr:cNvPr id="3439" name="Text Box 15">
          <a:extLst>
            <a:ext uri="{FF2B5EF4-FFF2-40B4-BE49-F238E27FC236}">
              <a16:creationId xmlns:a16="http://schemas.microsoft.com/office/drawing/2014/main" id="{88FC2D5C-CA40-4FB5-839E-23D6C6E383B4}"/>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40" name="Text Box 15">
          <a:extLst>
            <a:ext uri="{FF2B5EF4-FFF2-40B4-BE49-F238E27FC236}">
              <a16:creationId xmlns:a16="http://schemas.microsoft.com/office/drawing/2014/main" id="{9F38FC54-2B33-46C1-96BA-A60EE85C144A}"/>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41" name="Text Box 15">
          <a:extLst>
            <a:ext uri="{FF2B5EF4-FFF2-40B4-BE49-F238E27FC236}">
              <a16:creationId xmlns:a16="http://schemas.microsoft.com/office/drawing/2014/main" id="{E36DFBEE-9027-4EA6-A459-0D2C2DAE539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42" name="Text Box 15">
          <a:extLst>
            <a:ext uri="{FF2B5EF4-FFF2-40B4-BE49-F238E27FC236}">
              <a16:creationId xmlns:a16="http://schemas.microsoft.com/office/drawing/2014/main" id="{38911944-5153-469D-891B-F2B5C8F8AC22}"/>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43" name="Text Box 15">
          <a:extLst>
            <a:ext uri="{FF2B5EF4-FFF2-40B4-BE49-F238E27FC236}">
              <a16:creationId xmlns:a16="http://schemas.microsoft.com/office/drawing/2014/main" id="{CF43A772-13FC-44C1-9D4D-27E1F1CFEF02}"/>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70</xdr:row>
      <xdr:rowOff>170392</xdr:rowOff>
    </xdr:from>
    <xdr:ext cx="95250" cy="213632"/>
    <xdr:sp macro="" textlink="">
      <xdr:nvSpPr>
        <xdr:cNvPr id="3444" name="Text Box 15">
          <a:extLst>
            <a:ext uri="{FF2B5EF4-FFF2-40B4-BE49-F238E27FC236}">
              <a16:creationId xmlns:a16="http://schemas.microsoft.com/office/drawing/2014/main" id="{DED00172-8BB7-422A-A88A-17B3A6EEA1EE}"/>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5" name="Text Box 16">
          <a:extLst>
            <a:ext uri="{FF2B5EF4-FFF2-40B4-BE49-F238E27FC236}">
              <a16:creationId xmlns:a16="http://schemas.microsoft.com/office/drawing/2014/main" id="{1D6F23D4-7D0D-4732-842D-B9C388A891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6" name="Text Box 17">
          <a:extLst>
            <a:ext uri="{FF2B5EF4-FFF2-40B4-BE49-F238E27FC236}">
              <a16:creationId xmlns:a16="http://schemas.microsoft.com/office/drawing/2014/main" id="{0B813F88-ADD8-4D8D-8588-CD5B8B6A37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7" name="Text Box 18">
          <a:extLst>
            <a:ext uri="{FF2B5EF4-FFF2-40B4-BE49-F238E27FC236}">
              <a16:creationId xmlns:a16="http://schemas.microsoft.com/office/drawing/2014/main" id="{D0560CCB-D866-4364-82CC-24CC4B7FEE0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48" name="Text Box 19">
          <a:extLst>
            <a:ext uri="{FF2B5EF4-FFF2-40B4-BE49-F238E27FC236}">
              <a16:creationId xmlns:a16="http://schemas.microsoft.com/office/drawing/2014/main" id="{03CAC0D2-02B0-4383-8A82-D210F670434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49" name="Text Box 16">
          <a:extLst>
            <a:ext uri="{FF2B5EF4-FFF2-40B4-BE49-F238E27FC236}">
              <a16:creationId xmlns:a16="http://schemas.microsoft.com/office/drawing/2014/main" id="{D582966C-C179-41D3-A464-78A53713B0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0" name="Text Box 17">
          <a:extLst>
            <a:ext uri="{FF2B5EF4-FFF2-40B4-BE49-F238E27FC236}">
              <a16:creationId xmlns:a16="http://schemas.microsoft.com/office/drawing/2014/main" id="{4B7A97F1-1BF8-4952-8154-5BDB8B3290C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1" name="Text Box 18">
          <a:extLst>
            <a:ext uri="{FF2B5EF4-FFF2-40B4-BE49-F238E27FC236}">
              <a16:creationId xmlns:a16="http://schemas.microsoft.com/office/drawing/2014/main" id="{95937F90-2118-4B15-8B82-E9E2CE386B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52" name="Text Box 19">
          <a:extLst>
            <a:ext uri="{FF2B5EF4-FFF2-40B4-BE49-F238E27FC236}">
              <a16:creationId xmlns:a16="http://schemas.microsoft.com/office/drawing/2014/main" id="{7579E5D9-CB59-42B1-A342-483A91D0355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3" name="Text Box 16">
          <a:extLst>
            <a:ext uri="{FF2B5EF4-FFF2-40B4-BE49-F238E27FC236}">
              <a16:creationId xmlns:a16="http://schemas.microsoft.com/office/drawing/2014/main" id="{43FBF801-CED9-45AB-A139-0EDAD39005D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4" name="Text Box 17">
          <a:extLst>
            <a:ext uri="{FF2B5EF4-FFF2-40B4-BE49-F238E27FC236}">
              <a16:creationId xmlns:a16="http://schemas.microsoft.com/office/drawing/2014/main" id="{90E385A0-8ACF-4FAB-9195-67DF709C8B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5" name="Text Box 18">
          <a:extLst>
            <a:ext uri="{FF2B5EF4-FFF2-40B4-BE49-F238E27FC236}">
              <a16:creationId xmlns:a16="http://schemas.microsoft.com/office/drawing/2014/main" id="{A7CCD38D-BCDD-406D-91C3-B0DDA1B0F36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56" name="Text Box 19">
          <a:extLst>
            <a:ext uri="{FF2B5EF4-FFF2-40B4-BE49-F238E27FC236}">
              <a16:creationId xmlns:a16="http://schemas.microsoft.com/office/drawing/2014/main" id="{DC5EA98F-74AD-4255-A90E-59424CDE9D5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57" name="Text Box 15">
          <a:extLst>
            <a:ext uri="{FF2B5EF4-FFF2-40B4-BE49-F238E27FC236}">
              <a16:creationId xmlns:a16="http://schemas.microsoft.com/office/drawing/2014/main" id="{D534DC20-A84F-4E83-9ED2-FE5C54AE4360}"/>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8" name="Text Box 16">
          <a:extLst>
            <a:ext uri="{FF2B5EF4-FFF2-40B4-BE49-F238E27FC236}">
              <a16:creationId xmlns:a16="http://schemas.microsoft.com/office/drawing/2014/main" id="{3FF6E0F6-B96A-4E67-97BC-3ABE5D34286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59" name="Text Box 17">
          <a:extLst>
            <a:ext uri="{FF2B5EF4-FFF2-40B4-BE49-F238E27FC236}">
              <a16:creationId xmlns:a16="http://schemas.microsoft.com/office/drawing/2014/main" id="{D40F5951-BF7D-4636-AF3D-C2433C84CF5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0" name="Text Box 18">
          <a:extLst>
            <a:ext uri="{FF2B5EF4-FFF2-40B4-BE49-F238E27FC236}">
              <a16:creationId xmlns:a16="http://schemas.microsoft.com/office/drawing/2014/main" id="{45ED6B3D-916E-411D-A7C9-8ADE6ED4FE4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61" name="Text Box 19">
          <a:extLst>
            <a:ext uri="{FF2B5EF4-FFF2-40B4-BE49-F238E27FC236}">
              <a16:creationId xmlns:a16="http://schemas.microsoft.com/office/drawing/2014/main" id="{826A175A-6534-4DF8-83A2-F8CF8D9016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2" name="Text Box 16">
          <a:extLst>
            <a:ext uri="{FF2B5EF4-FFF2-40B4-BE49-F238E27FC236}">
              <a16:creationId xmlns:a16="http://schemas.microsoft.com/office/drawing/2014/main" id="{8EFEB538-333D-40EA-ACC7-EF07FF3170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3" name="Text Box 17">
          <a:extLst>
            <a:ext uri="{FF2B5EF4-FFF2-40B4-BE49-F238E27FC236}">
              <a16:creationId xmlns:a16="http://schemas.microsoft.com/office/drawing/2014/main" id="{DF6342C1-AFE0-4061-98A0-C53370247BB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64" name="Text Box 18">
          <a:extLst>
            <a:ext uri="{FF2B5EF4-FFF2-40B4-BE49-F238E27FC236}">
              <a16:creationId xmlns:a16="http://schemas.microsoft.com/office/drawing/2014/main" id="{F5EC57B1-9BD5-4E81-8746-4807533C652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5" name="Text Box 16">
          <a:extLst>
            <a:ext uri="{FF2B5EF4-FFF2-40B4-BE49-F238E27FC236}">
              <a16:creationId xmlns:a16="http://schemas.microsoft.com/office/drawing/2014/main" id="{71559600-D0F6-48E5-BD27-D485CCCC30A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6" name="Text Box 17">
          <a:extLst>
            <a:ext uri="{FF2B5EF4-FFF2-40B4-BE49-F238E27FC236}">
              <a16:creationId xmlns:a16="http://schemas.microsoft.com/office/drawing/2014/main" id="{CEA30ABC-0C7B-4988-9BD7-ACCBC2215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7" name="Text Box 18">
          <a:extLst>
            <a:ext uri="{FF2B5EF4-FFF2-40B4-BE49-F238E27FC236}">
              <a16:creationId xmlns:a16="http://schemas.microsoft.com/office/drawing/2014/main" id="{6ECC2CB4-9513-4AC8-9DED-6FC2CFC188D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8" name="Text Box 19">
          <a:extLst>
            <a:ext uri="{FF2B5EF4-FFF2-40B4-BE49-F238E27FC236}">
              <a16:creationId xmlns:a16="http://schemas.microsoft.com/office/drawing/2014/main" id="{82C7D6F3-CFEC-4510-A62B-86EAA115CB4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69" name="Text Box 16">
          <a:extLst>
            <a:ext uri="{FF2B5EF4-FFF2-40B4-BE49-F238E27FC236}">
              <a16:creationId xmlns:a16="http://schemas.microsoft.com/office/drawing/2014/main" id="{928DFAFB-4AAD-41CA-97E5-2D3B39A1983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0" name="Text Box 17">
          <a:extLst>
            <a:ext uri="{FF2B5EF4-FFF2-40B4-BE49-F238E27FC236}">
              <a16:creationId xmlns:a16="http://schemas.microsoft.com/office/drawing/2014/main" id="{FA5975CF-288B-41EB-84B6-BF4A5BC4C46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1" name="Text Box 18">
          <a:extLst>
            <a:ext uri="{FF2B5EF4-FFF2-40B4-BE49-F238E27FC236}">
              <a16:creationId xmlns:a16="http://schemas.microsoft.com/office/drawing/2014/main" id="{E6A1398F-79EA-4857-8CDA-5FC9F00705D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472" name="Text Box 19">
          <a:extLst>
            <a:ext uri="{FF2B5EF4-FFF2-40B4-BE49-F238E27FC236}">
              <a16:creationId xmlns:a16="http://schemas.microsoft.com/office/drawing/2014/main" id="{17AED765-F16E-417A-A871-8CF066D82E2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56743"/>
    <xdr:sp macro="" textlink="">
      <xdr:nvSpPr>
        <xdr:cNvPr id="3473" name="Text Box 15">
          <a:extLst>
            <a:ext uri="{FF2B5EF4-FFF2-40B4-BE49-F238E27FC236}">
              <a16:creationId xmlns:a16="http://schemas.microsoft.com/office/drawing/2014/main" id="{1E18A6CE-7374-4725-B80A-5A31020EF2E5}"/>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442269"/>
    <xdr:sp macro="" textlink="">
      <xdr:nvSpPr>
        <xdr:cNvPr id="3474" name="Text Box 15">
          <a:extLst>
            <a:ext uri="{FF2B5EF4-FFF2-40B4-BE49-F238E27FC236}">
              <a16:creationId xmlns:a16="http://schemas.microsoft.com/office/drawing/2014/main" id="{39A8F5AE-BD3B-4D25-BA9B-D047BCB33E92}"/>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70</xdr:row>
      <xdr:rowOff>504825</xdr:rowOff>
    </xdr:from>
    <xdr:ext cx="95250" cy="442269"/>
    <xdr:sp macro="" textlink="">
      <xdr:nvSpPr>
        <xdr:cNvPr id="3475" name="Text Box 15">
          <a:extLst>
            <a:ext uri="{FF2B5EF4-FFF2-40B4-BE49-F238E27FC236}">
              <a16:creationId xmlns:a16="http://schemas.microsoft.com/office/drawing/2014/main" id="{7AF3F768-B1F7-4BAA-8917-EE9DB9FAC848}"/>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213632"/>
    <xdr:sp macro="" textlink="">
      <xdr:nvSpPr>
        <xdr:cNvPr id="3476" name="Text Box 15">
          <a:extLst>
            <a:ext uri="{FF2B5EF4-FFF2-40B4-BE49-F238E27FC236}">
              <a16:creationId xmlns:a16="http://schemas.microsoft.com/office/drawing/2014/main" id="{14F9BBDA-CA4E-4F57-97B3-D94541F538F7}"/>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70</xdr:row>
      <xdr:rowOff>504825</xdr:rowOff>
    </xdr:from>
    <xdr:ext cx="95250" cy="444331"/>
    <xdr:sp macro="" textlink="">
      <xdr:nvSpPr>
        <xdr:cNvPr id="3477" name="Text Box 15">
          <a:extLst>
            <a:ext uri="{FF2B5EF4-FFF2-40B4-BE49-F238E27FC236}">
              <a16:creationId xmlns:a16="http://schemas.microsoft.com/office/drawing/2014/main" id="{A821761A-3DBD-4176-B45D-139D1346ADE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70</xdr:row>
      <xdr:rowOff>504825</xdr:rowOff>
    </xdr:from>
    <xdr:ext cx="95250" cy="213632"/>
    <xdr:sp macro="" textlink="">
      <xdr:nvSpPr>
        <xdr:cNvPr id="3478" name="Text Box 15">
          <a:extLst>
            <a:ext uri="{FF2B5EF4-FFF2-40B4-BE49-F238E27FC236}">
              <a16:creationId xmlns:a16="http://schemas.microsoft.com/office/drawing/2014/main" id="{AA67A495-6E89-44F2-A1AA-AE52CE98E143}"/>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79" name="Text Box 16">
          <a:extLst>
            <a:ext uri="{FF2B5EF4-FFF2-40B4-BE49-F238E27FC236}">
              <a16:creationId xmlns:a16="http://schemas.microsoft.com/office/drawing/2014/main" id="{FF05D6EA-D5D8-46A4-8677-733AB76C65F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0" name="Text Box 17">
          <a:extLst>
            <a:ext uri="{FF2B5EF4-FFF2-40B4-BE49-F238E27FC236}">
              <a16:creationId xmlns:a16="http://schemas.microsoft.com/office/drawing/2014/main" id="{01D650FD-3668-4763-AED0-39DC43A5FF2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1" name="Text Box 18">
          <a:extLst>
            <a:ext uri="{FF2B5EF4-FFF2-40B4-BE49-F238E27FC236}">
              <a16:creationId xmlns:a16="http://schemas.microsoft.com/office/drawing/2014/main" id="{DF53440A-481B-4877-9690-16EF57ABEE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82" name="Text Box 19">
          <a:extLst>
            <a:ext uri="{FF2B5EF4-FFF2-40B4-BE49-F238E27FC236}">
              <a16:creationId xmlns:a16="http://schemas.microsoft.com/office/drawing/2014/main" id="{BD32853B-8E01-4B20-AE29-1D1CCE08760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3" name="Text Box 16">
          <a:extLst>
            <a:ext uri="{FF2B5EF4-FFF2-40B4-BE49-F238E27FC236}">
              <a16:creationId xmlns:a16="http://schemas.microsoft.com/office/drawing/2014/main" id="{EB0BFF3E-44E8-4489-919E-B1F31381FCB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4" name="Text Box 17">
          <a:extLst>
            <a:ext uri="{FF2B5EF4-FFF2-40B4-BE49-F238E27FC236}">
              <a16:creationId xmlns:a16="http://schemas.microsoft.com/office/drawing/2014/main" id="{80409B40-DF64-4183-8112-2FD31B2B64E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5" name="Text Box 18">
          <a:extLst>
            <a:ext uri="{FF2B5EF4-FFF2-40B4-BE49-F238E27FC236}">
              <a16:creationId xmlns:a16="http://schemas.microsoft.com/office/drawing/2014/main" id="{A5059A89-A73D-4985-B411-D2D89D7DBB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86" name="Text Box 19">
          <a:extLst>
            <a:ext uri="{FF2B5EF4-FFF2-40B4-BE49-F238E27FC236}">
              <a16:creationId xmlns:a16="http://schemas.microsoft.com/office/drawing/2014/main" id="{C84F7C2A-3C35-43A6-9DCA-87F76194C3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7" name="Text Box 16">
          <a:extLst>
            <a:ext uri="{FF2B5EF4-FFF2-40B4-BE49-F238E27FC236}">
              <a16:creationId xmlns:a16="http://schemas.microsoft.com/office/drawing/2014/main" id="{3218BBD9-68A0-47AE-9082-262B6B1FBB62}"/>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8" name="Text Box 17">
          <a:extLst>
            <a:ext uri="{FF2B5EF4-FFF2-40B4-BE49-F238E27FC236}">
              <a16:creationId xmlns:a16="http://schemas.microsoft.com/office/drawing/2014/main" id="{8B03E393-CA18-4E8A-867B-3770DD52A824}"/>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89" name="Text Box 18">
          <a:extLst>
            <a:ext uri="{FF2B5EF4-FFF2-40B4-BE49-F238E27FC236}">
              <a16:creationId xmlns:a16="http://schemas.microsoft.com/office/drawing/2014/main" id="{9EE39115-B22F-4F7F-B18F-7833FC2339F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0</xdr:rowOff>
    </xdr:from>
    <xdr:ext cx="95250" cy="171450"/>
    <xdr:sp macro="" textlink="">
      <xdr:nvSpPr>
        <xdr:cNvPr id="3490" name="Text Box 19">
          <a:extLst>
            <a:ext uri="{FF2B5EF4-FFF2-40B4-BE49-F238E27FC236}">
              <a16:creationId xmlns:a16="http://schemas.microsoft.com/office/drawing/2014/main" id="{65F314B2-FEA0-45E2-A8B3-FB13932204E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491" name="Text Box 15">
          <a:extLst>
            <a:ext uri="{FF2B5EF4-FFF2-40B4-BE49-F238E27FC236}">
              <a16:creationId xmlns:a16="http://schemas.microsoft.com/office/drawing/2014/main" id="{03535CF5-71D7-4F64-A389-8A168438564C}"/>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2" name="Text Box 16">
          <a:extLst>
            <a:ext uri="{FF2B5EF4-FFF2-40B4-BE49-F238E27FC236}">
              <a16:creationId xmlns:a16="http://schemas.microsoft.com/office/drawing/2014/main" id="{CF4E6E19-82F7-4A3D-81F5-74780F6E98D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3" name="Text Box 17">
          <a:extLst>
            <a:ext uri="{FF2B5EF4-FFF2-40B4-BE49-F238E27FC236}">
              <a16:creationId xmlns:a16="http://schemas.microsoft.com/office/drawing/2014/main" id="{849D65F0-37C8-442C-B8C3-D63AC39418D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4" name="Text Box 18">
          <a:extLst>
            <a:ext uri="{FF2B5EF4-FFF2-40B4-BE49-F238E27FC236}">
              <a16:creationId xmlns:a16="http://schemas.microsoft.com/office/drawing/2014/main" id="{5338A537-E8E5-415B-B3A8-A7BA0AF4E2C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495" name="Text Box 19">
          <a:extLst>
            <a:ext uri="{FF2B5EF4-FFF2-40B4-BE49-F238E27FC236}">
              <a16:creationId xmlns:a16="http://schemas.microsoft.com/office/drawing/2014/main" id="{D75910B4-70D2-4579-811E-431179A2A24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72</xdr:row>
      <xdr:rowOff>504825</xdr:rowOff>
    </xdr:from>
    <xdr:ext cx="95250" cy="442269"/>
    <xdr:sp macro="" textlink="">
      <xdr:nvSpPr>
        <xdr:cNvPr id="3496" name="Text Box 15">
          <a:extLst>
            <a:ext uri="{FF2B5EF4-FFF2-40B4-BE49-F238E27FC236}">
              <a16:creationId xmlns:a16="http://schemas.microsoft.com/office/drawing/2014/main" id="{94A4F4C0-F845-4B85-9B1A-4C79C5897637}"/>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7" name="Text Box 16">
          <a:extLst>
            <a:ext uri="{FF2B5EF4-FFF2-40B4-BE49-F238E27FC236}">
              <a16:creationId xmlns:a16="http://schemas.microsoft.com/office/drawing/2014/main" id="{33B17043-C666-4920-9867-58D609BC75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8" name="Text Box 17">
          <a:extLst>
            <a:ext uri="{FF2B5EF4-FFF2-40B4-BE49-F238E27FC236}">
              <a16:creationId xmlns:a16="http://schemas.microsoft.com/office/drawing/2014/main" id="{859D39A2-93E8-494C-BA7A-669B641932B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499" name="Text Box 18">
          <a:extLst>
            <a:ext uri="{FF2B5EF4-FFF2-40B4-BE49-F238E27FC236}">
              <a16:creationId xmlns:a16="http://schemas.microsoft.com/office/drawing/2014/main" id="{387D0C9E-B68E-4675-B63D-A1546DD833B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0" name="Text Box 16">
          <a:extLst>
            <a:ext uri="{FF2B5EF4-FFF2-40B4-BE49-F238E27FC236}">
              <a16:creationId xmlns:a16="http://schemas.microsoft.com/office/drawing/2014/main" id="{D7312B59-B338-48C4-BC79-AE1D009975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1" name="Text Box 17">
          <a:extLst>
            <a:ext uri="{FF2B5EF4-FFF2-40B4-BE49-F238E27FC236}">
              <a16:creationId xmlns:a16="http://schemas.microsoft.com/office/drawing/2014/main" id="{97398EF4-B377-4256-BA5D-2FE675013C0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2" name="Text Box 18">
          <a:extLst>
            <a:ext uri="{FF2B5EF4-FFF2-40B4-BE49-F238E27FC236}">
              <a16:creationId xmlns:a16="http://schemas.microsoft.com/office/drawing/2014/main" id="{111F2F0F-249F-4BDF-A2E6-2B31767AE82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3" name="Text Box 19">
          <a:extLst>
            <a:ext uri="{FF2B5EF4-FFF2-40B4-BE49-F238E27FC236}">
              <a16:creationId xmlns:a16="http://schemas.microsoft.com/office/drawing/2014/main" id="{33BCCD84-CA69-49E9-AB80-9993BA34122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4" name="Text Box 16">
          <a:extLst>
            <a:ext uri="{FF2B5EF4-FFF2-40B4-BE49-F238E27FC236}">
              <a16:creationId xmlns:a16="http://schemas.microsoft.com/office/drawing/2014/main" id="{B6474333-656C-4265-BEB5-4E6EA5C1A4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5" name="Text Box 17">
          <a:extLst>
            <a:ext uri="{FF2B5EF4-FFF2-40B4-BE49-F238E27FC236}">
              <a16:creationId xmlns:a16="http://schemas.microsoft.com/office/drawing/2014/main" id="{F784EEEF-AA3A-43CA-8F03-C59C633A7BD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06" name="Text Box 18">
          <a:extLst>
            <a:ext uri="{FF2B5EF4-FFF2-40B4-BE49-F238E27FC236}">
              <a16:creationId xmlns:a16="http://schemas.microsoft.com/office/drawing/2014/main" id="{1452E8EA-1073-424B-B79E-773F70C48B1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07" name="Text Box 15">
          <a:extLst>
            <a:ext uri="{FF2B5EF4-FFF2-40B4-BE49-F238E27FC236}">
              <a16:creationId xmlns:a16="http://schemas.microsoft.com/office/drawing/2014/main" id="{5A4E50E8-6754-4D53-87B1-627CC8313A0F}"/>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8" name="Text Box 16">
          <a:extLst>
            <a:ext uri="{FF2B5EF4-FFF2-40B4-BE49-F238E27FC236}">
              <a16:creationId xmlns:a16="http://schemas.microsoft.com/office/drawing/2014/main" id="{9C31135C-2FCD-45AF-8375-5C877EADF27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09" name="Text Box 17">
          <a:extLst>
            <a:ext uri="{FF2B5EF4-FFF2-40B4-BE49-F238E27FC236}">
              <a16:creationId xmlns:a16="http://schemas.microsoft.com/office/drawing/2014/main" id="{1F0DC806-B578-4F5C-BFF5-F81A287C0BB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0" name="Text Box 18">
          <a:extLst>
            <a:ext uri="{FF2B5EF4-FFF2-40B4-BE49-F238E27FC236}">
              <a16:creationId xmlns:a16="http://schemas.microsoft.com/office/drawing/2014/main" id="{D2AD408F-EFA8-4E95-A5E4-C6F7B40AD9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11" name="Text Box 19">
          <a:extLst>
            <a:ext uri="{FF2B5EF4-FFF2-40B4-BE49-F238E27FC236}">
              <a16:creationId xmlns:a16="http://schemas.microsoft.com/office/drawing/2014/main" id="{56D4B69F-D83B-481A-8845-C5413A94C1B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2" name="Text Box 16">
          <a:extLst>
            <a:ext uri="{FF2B5EF4-FFF2-40B4-BE49-F238E27FC236}">
              <a16:creationId xmlns:a16="http://schemas.microsoft.com/office/drawing/2014/main" id="{47424BC7-4BDB-496E-8838-EB3F100ACB9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3" name="Text Box 17">
          <a:extLst>
            <a:ext uri="{FF2B5EF4-FFF2-40B4-BE49-F238E27FC236}">
              <a16:creationId xmlns:a16="http://schemas.microsoft.com/office/drawing/2014/main" id="{5183A405-4361-4700-832D-6F9D92FC47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4" name="Text Box 18">
          <a:extLst>
            <a:ext uri="{FF2B5EF4-FFF2-40B4-BE49-F238E27FC236}">
              <a16:creationId xmlns:a16="http://schemas.microsoft.com/office/drawing/2014/main" id="{CB2D8325-4345-496E-856E-97137D0F98E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15" name="Text Box 19">
          <a:extLst>
            <a:ext uri="{FF2B5EF4-FFF2-40B4-BE49-F238E27FC236}">
              <a16:creationId xmlns:a16="http://schemas.microsoft.com/office/drawing/2014/main" id="{485B629D-50BD-4D76-84F3-436678A422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6" name="Text Box 16">
          <a:extLst>
            <a:ext uri="{FF2B5EF4-FFF2-40B4-BE49-F238E27FC236}">
              <a16:creationId xmlns:a16="http://schemas.microsoft.com/office/drawing/2014/main" id="{FA5FB285-E00B-4528-B469-DD482F6DFFC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7" name="Text Box 17">
          <a:extLst>
            <a:ext uri="{FF2B5EF4-FFF2-40B4-BE49-F238E27FC236}">
              <a16:creationId xmlns:a16="http://schemas.microsoft.com/office/drawing/2014/main" id="{27BB098B-0232-4630-BBF5-1DE88961DBC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8" name="Text Box 18">
          <a:extLst>
            <a:ext uri="{FF2B5EF4-FFF2-40B4-BE49-F238E27FC236}">
              <a16:creationId xmlns:a16="http://schemas.microsoft.com/office/drawing/2014/main" id="{5FA71DA2-88B8-4633-8C2B-AA90BDBAF7E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71</xdr:row>
      <xdr:rowOff>0</xdr:rowOff>
    </xdr:from>
    <xdr:ext cx="95250" cy="171450"/>
    <xdr:sp macro="" textlink="">
      <xdr:nvSpPr>
        <xdr:cNvPr id="3519" name="Text Box 19">
          <a:extLst>
            <a:ext uri="{FF2B5EF4-FFF2-40B4-BE49-F238E27FC236}">
              <a16:creationId xmlns:a16="http://schemas.microsoft.com/office/drawing/2014/main" id="{096B66F4-FCF3-4CF6-BED2-C249670B11F7}"/>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72</xdr:row>
      <xdr:rowOff>504825</xdr:rowOff>
    </xdr:from>
    <xdr:ext cx="95250" cy="444014"/>
    <xdr:sp macro="" textlink="">
      <xdr:nvSpPr>
        <xdr:cNvPr id="3520" name="Text Box 15">
          <a:extLst>
            <a:ext uri="{FF2B5EF4-FFF2-40B4-BE49-F238E27FC236}">
              <a16:creationId xmlns:a16="http://schemas.microsoft.com/office/drawing/2014/main" id="{EB5FD8FA-6CD0-47F5-ABC4-505F25BA4D4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1" name="Text Box 16">
          <a:extLst>
            <a:ext uri="{FF2B5EF4-FFF2-40B4-BE49-F238E27FC236}">
              <a16:creationId xmlns:a16="http://schemas.microsoft.com/office/drawing/2014/main" id="{AAEC8F1A-6BB3-414B-984F-7FF8D284716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2" name="Text Box 17">
          <a:extLst>
            <a:ext uri="{FF2B5EF4-FFF2-40B4-BE49-F238E27FC236}">
              <a16:creationId xmlns:a16="http://schemas.microsoft.com/office/drawing/2014/main" id="{49E8CE86-0B1E-4682-BE56-8B8ACCF3E8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3" name="Text Box 18">
          <a:extLst>
            <a:ext uri="{FF2B5EF4-FFF2-40B4-BE49-F238E27FC236}">
              <a16:creationId xmlns:a16="http://schemas.microsoft.com/office/drawing/2014/main" id="{E7BE3FAD-4345-4765-8E4C-390EF39A507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0</xdr:rowOff>
    </xdr:from>
    <xdr:ext cx="95250" cy="171450"/>
    <xdr:sp macro="" textlink="">
      <xdr:nvSpPr>
        <xdr:cNvPr id="3524" name="Text Box 19">
          <a:extLst>
            <a:ext uri="{FF2B5EF4-FFF2-40B4-BE49-F238E27FC236}">
              <a16:creationId xmlns:a16="http://schemas.microsoft.com/office/drawing/2014/main" id="{A5D89C34-11F7-4D41-BEAA-AD2068FDD1A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5" name="Text Box 16">
          <a:extLst>
            <a:ext uri="{FF2B5EF4-FFF2-40B4-BE49-F238E27FC236}">
              <a16:creationId xmlns:a16="http://schemas.microsoft.com/office/drawing/2014/main" id="{FC9102DC-6DF5-4108-BA24-274FDD0C19F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0</xdr:rowOff>
    </xdr:from>
    <xdr:ext cx="95250" cy="171450"/>
    <xdr:sp macro="" textlink="">
      <xdr:nvSpPr>
        <xdr:cNvPr id="3526" name="Text Box 17">
          <a:extLst>
            <a:ext uri="{FF2B5EF4-FFF2-40B4-BE49-F238E27FC236}">
              <a16:creationId xmlns:a16="http://schemas.microsoft.com/office/drawing/2014/main" id="{7BA6CBC5-BAD1-4062-AC91-7C128A564C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74</xdr:row>
      <xdr:rowOff>15875</xdr:rowOff>
    </xdr:from>
    <xdr:ext cx="95250" cy="171450"/>
    <xdr:sp macro="" textlink="">
      <xdr:nvSpPr>
        <xdr:cNvPr id="3527" name="Text Box 18">
          <a:extLst>
            <a:ext uri="{FF2B5EF4-FFF2-40B4-BE49-F238E27FC236}">
              <a16:creationId xmlns:a16="http://schemas.microsoft.com/office/drawing/2014/main" id="{CE064FA3-35CD-485A-8662-109EE0496321}"/>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8" name="Text Box 16">
          <a:extLst>
            <a:ext uri="{FF2B5EF4-FFF2-40B4-BE49-F238E27FC236}">
              <a16:creationId xmlns:a16="http://schemas.microsoft.com/office/drawing/2014/main" id="{12C7920E-5CAF-40F1-87FA-4A7C17891D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29" name="Text Box 17">
          <a:extLst>
            <a:ext uri="{FF2B5EF4-FFF2-40B4-BE49-F238E27FC236}">
              <a16:creationId xmlns:a16="http://schemas.microsoft.com/office/drawing/2014/main" id="{03F74F72-FB4C-44DF-9F3B-26B32475480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0" name="Text Box 18">
          <a:extLst>
            <a:ext uri="{FF2B5EF4-FFF2-40B4-BE49-F238E27FC236}">
              <a16:creationId xmlns:a16="http://schemas.microsoft.com/office/drawing/2014/main" id="{04CEDFAE-62E1-4B77-B27D-65DBE870F0F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1" name="Text Box 19">
          <a:extLst>
            <a:ext uri="{FF2B5EF4-FFF2-40B4-BE49-F238E27FC236}">
              <a16:creationId xmlns:a16="http://schemas.microsoft.com/office/drawing/2014/main" id="{FC2EDA87-9566-4263-BA66-C9AB95F3458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74</xdr:row>
      <xdr:rowOff>0</xdr:rowOff>
    </xdr:from>
    <xdr:ext cx="95250" cy="171450"/>
    <xdr:sp macro="" textlink="">
      <xdr:nvSpPr>
        <xdr:cNvPr id="3532" name="Text Box 16">
          <a:extLst>
            <a:ext uri="{FF2B5EF4-FFF2-40B4-BE49-F238E27FC236}">
              <a16:creationId xmlns:a16="http://schemas.microsoft.com/office/drawing/2014/main" id="{613972F3-EF88-478D-A0CC-3EED7C15C7B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3" name="Text Box 15">
          <a:extLst>
            <a:ext uri="{FF2B5EF4-FFF2-40B4-BE49-F238E27FC236}">
              <a16:creationId xmlns:a16="http://schemas.microsoft.com/office/drawing/2014/main" id="{FE10198B-602A-4147-BF5A-ECA0C7C2E58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8496"/>
    <xdr:sp macro="" textlink="">
      <xdr:nvSpPr>
        <xdr:cNvPr id="3534" name="Text Box 15">
          <a:extLst>
            <a:ext uri="{FF2B5EF4-FFF2-40B4-BE49-F238E27FC236}">
              <a16:creationId xmlns:a16="http://schemas.microsoft.com/office/drawing/2014/main" id="{CD4D91D9-2F00-4544-8DA3-D9BCCFEA8167}"/>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35" name="Text Box 15">
          <a:extLst>
            <a:ext uri="{FF2B5EF4-FFF2-40B4-BE49-F238E27FC236}">
              <a16:creationId xmlns:a16="http://schemas.microsoft.com/office/drawing/2014/main" id="{C73BC039-8D5C-4EE0-B505-1D762AF5B115}"/>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36" name="Text Box 15">
          <a:extLst>
            <a:ext uri="{FF2B5EF4-FFF2-40B4-BE49-F238E27FC236}">
              <a16:creationId xmlns:a16="http://schemas.microsoft.com/office/drawing/2014/main" id="{04D4DC35-7AE2-452D-874B-9EDDC2022380}"/>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37" name="Text Box 15">
          <a:extLst>
            <a:ext uri="{FF2B5EF4-FFF2-40B4-BE49-F238E27FC236}">
              <a16:creationId xmlns:a16="http://schemas.microsoft.com/office/drawing/2014/main" id="{944063FC-BA2A-481F-8640-D1678763B8D9}"/>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38" name="Text Box 15">
          <a:extLst>
            <a:ext uri="{FF2B5EF4-FFF2-40B4-BE49-F238E27FC236}">
              <a16:creationId xmlns:a16="http://schemas.microsoft.com/office/drawing/2014/main" id="{A5A65E55-7471-4C0C-8270-D9D5F10A183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74</xdr:row>
      <xdr:rowOff>170392</xdr:rowOff>
    </xdr:from>
    <xdr:ext cx="95250" cy="213632"/>
    <xdr:sp macro="" textlink="">
      <xdr:nvSpPr>
        <xdr:cNvPr id="3539" name="Text Box 15">
          <a:extLst>
            <a:ext uri="{FF2B5EF4-FFF2-40B4-BE49-F238E27FC236}">
              <a16:creationId xmlns:a16="http://schemas.microsoft.com/office/drawing/2014/main" id="{C1B9AAE1-47CA-4E79-AD3B-F8AFDFBFC67C}"/>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0" name="Text Box 16">
          <a:extLst>
            <a:ext uri="{FF2B5EF4-FFF2-40B4-BE49-F238E27FC236}">
              <a16:creationId xmlns:a16="http://schemas.microsoft.com/office/drawing/2014/main" id="{A30388EC-DD2B-4ED7-B506-1A7D4AD7BEC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1" name="Text Box 17">
          <a:extLst>
            <a:ext uri="{FF2B5EF4-FFF2-40B4-BE49-F238E27FC236}">
              <a16:creationId xmlns:a16="http://schemas.microsoft.com/office/drawing/2014/main" id="{3EBB9B2C-3EDB-48E6-AF44-46DCDFE7E39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2" name="Text Box 18">
          <a:extLst>
            <a:ext uri="{FF2B5EF4-FFF2-40B4-BE49-F238E27FC236}">
              <a16:creationId xmlns:a16="http://schemas.microsoft.com/office/drawing/2014/main" id="{D6A3CC77-7B0F-4365-9703-BD061A84D7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43" name="Text Box 19">
          <a:extLst>
            <a:ext uri="{FF2B5EF4-FFF2-40B4-BE49-F238E27FC236}">
              <a16:creationId xmlns:a16="http://schemas.microsoft.com/office/drawing/2014/main" id="{6FBEE1CC-79B0-4318-B72A-9CA2C180437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4" name="Text Box 16">
          <a:extLst>
            <a:ext uri="{FF2B5EF4-FFF2-40B4-BE49-F238E27FC236}">
              <a16:creationId xmlns:a16="http://schemas.microsoft.com/office/drawing/2014/main" id="{421E6473-8986-455F-AA6E-B36DF9849EA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5" name="Text Box 17">
          <a:extLst>
            <a:ext uri="{FF2B5EF4-FFF2-40B4-BE49-F238E27FC236}">
              <a16:creationId xmlns:a16="http://schemas.microsoft.com/office/drawing/2014/main" id="{ED216B11-9F37-4A68-B451-D3B85BA6DC0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6" name="Text Box 18">
          <a:extLst>
            <a:ext uri="{FF2B5EF4-FFF2-40B4-BE49-F238E27FC236}">
              <a16:creationId xmlns:a16="http://schemas.microsoft.com/office/drawing/2014/main" id="{B1F512A4-2525-49BB-8EC1-901FE753A75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47" name="Text Box 19">
          <a:extLst>
            <a:ext uri="{FF2B5EF4-FFF2-40B4-BE49-F238E27FC236}">
              <a16:creationId xmlns:a16="http://schemas.microsoft.com/office/drawing/2014/main" id="{6C360260-AE8E-4354-96AA-8C663BEA2B0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8" name="Text Box 16">
          <a:extLst>
            <a:ext uri="{FF2B5EF4-FFF2-40B4-BE49-F238E27FC236}">
              <a16:creationId xmlns:a16="http://schemas.microsoft.com/office/drawing/2014/main" id="{DB10A4A6-5D51-4C5D-AA59-01F95AEB924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49" name="Text Box 17">
          <a:extLst>
            <a:ext uri="{FF2B5EF4-FFF2-40B4-BE49-F238E27FC236}">
              <a16:creationId xmlns:a16="http://schemas.microsoft.com/office/drawing/2014/main" id="{C58FC64A-865A-41E6-845B-83442139C11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0" name="Text Box 18">
          <a:extLst>
            <a:ext uri="{FF2B5EF4-FFF2-40B4-BE49-F238E27FC236}">
              <a16:creationId xmlns:a16="http://schemas.microsoft.com/office/drawing/2014/main" id="{3A427524-C7C7-43A0-AAC0-47CCB4DD6D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51" name="Text Box 19">
          <a:extLst>
            <a:ext uri="{FF2B5EF4-FFF2-40B4-BE49-F238E27FC236}">
              <a16:creationId xmlns:a16="http://schemas.microsoft.com/office/drawing/2014/main" id="{C9AB7BF1-32F9-4DA5-9528-AAB370F21803}"/>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52" name="Text Box 15">
          <a:extLst>
            <a:ext uri="{FF2B5EF4-FFF2-40B4-BE49-F238E27FC236}">
              <a16:creationId xmlns:a16="http://schemas.microsoft.com/office/drawing/2014/main" id="{32034D56-FF4D-40C1-B65C-EA4AE617FF63}"/>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3" name="Text Box 16">
          <a:extLst>
            <a:ext uri="{FF2B5EF4-FFF2-40B4-BE49-F238E27FC236}">
              <a16:creationId xmlns:a16="http://schemas.microsoft.com/office/drawing/2014/main" id="{4CC04108-163E-47DE-940B-1667E55C8D1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4" name="Text Box 17">
          <a:extLst>
            <a:ext uri="{FF2B5EF4-FFF2-40B4-BE49-F238E27FC236}">
              <a16:creationId xmlns:a16="http://schemas.microsoft.com/office/drawing/2014/main" id="{20C2C182-E1FB-4BB2-B359-4BFED65A80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5" name="Text Box 18">
          <a:extLst>
            <a:ext uri="{FF2B5EF4-FFF2-40B4-BE49-F238E27FC236}">
              <a16:creationId xmlns:a16="http://schemas.microsoft.com/office/drawing/2014/main" id="{769B1E21-9F22-4A2A-BE9D-5404665724C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56" name="Text Box 19">
          <a:extLst>
            <a:ext uri="{FF2B5EF4-FFF2-40B4-BE49-F238E27FC236}">
              <a16:creationId xmlns:a16="http://schemas.microsoft.com/office/drawing/2014/main" id="{5EC0F49E-C256-47B2-A085-4FFAAC7395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7" name="Text Box 16">
          <a:extLst>
            <a:ext uri="{FF2B5EF4-FFF2-40B4-BE49-F238E27FC236}">
              <a16:creationId xmlns:a16="http://schemas.microsoft.com/office/drawing/2014/main" id="{2EF08F31-BFCA-4DEF-B6CE-7EEDA3ADAD4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8" name="Text Box 17">
          <a:extLst>
            <a:ext uri="{FF2B5EF4-FFF2-40B4-BE49-F238E27FC236}">
              <a16:creationId xmlns:a16="http://schemas.microsoft.com/office/drawing/2014/main" id="{10E653EE-F856-437C-A4E4-3D65818C13F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59" name="Text Box 18">
          <a:extLst>
            <a:ext uri="{FF2B5EF4-FFF2-40B4-BE49-F238E27FC236}">
              <a16:creationId xmlns:a16="http://schemas.microsoft.com/office/drawing/2014/main" id="{4CBDAD5C-1AB8-4517-BEF3-B319F9A7F93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0" name="Text Box 16">
          <a:extLst>
            <a:ext uri="{FF2B5EF4-FFF2-40B4-BE49-F238E27FC236}">
              <a16:creationId xmlns:a16="http://schemas.microsoft.com/office/drawing/2014/main" id="{F378BAA6-3CB4-4846-9579-19B7432C343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1" name="Text Box 17">
          <a:extLst>
            <a:ext uri="{FF2B5EF4-FFF2-40B4-BE49-F238E27FC236}">
              <a16:creationId xmlns:a16="http://schemas.microsoft.com/office/drawing/2014/main" id="{70C1357F-879C-4DF6-8147-9135DC775B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2" name="Text Box 18">
          <a:extLst>
            <a:ext uri="{FF2B5EF4-FFF2-40B4-BE49-F238E27FC236}">
              <a16:creationId xmlns:a16="http://schemas.microsoft.com/office/drawing/2014/main" id="{1A020FE0-1951-4CCD-B42D-EFFED3D84A6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3" name="Text Box 19">
          <a:extLst>
            <a:ext uri="{FF2B5EF4-FFF2-40B4-BE49-F238E27FC236}">
              <a16:creationId xmlns:a16="http://schemas.microsoft.com/office/drawing/2014/main" id="{455279D5-EA5C-42D2-B5E0-3398B71AD57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4" name="Text Box 16">
          <a:extLst>
            <a:ext uri="{FF2B5EF4-FFF2-40B4-BE49-F238E27FC236}">
              <a16:creationId xmlns:a16="http://schemas.microsoft.com/office/drawing/2014/main" id="{A7F3DB2C-6C1A-4CE6-BE73-90EED48CB21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5" name="Text Box 17">
          <a:extLst>
            <a:ext uri="{FF2B5EF4-FFF2-40B4-BE49-F238E27FC236}">
              <a16:creationId xmlns:a16="http://schemas.microsoft.com/office/drawing/2014/main" id="{8357BF1B-ACEC-42B0-9C62-2E92155C4CC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6" name="Text Box 18">
          <a:extLst>
            <a:ext uri="{FF2B5EF4-FFF2-40B4-BE49-F238E27FC236}">
              <a16:creationId xmlns:a16="http://schemas.microsoft.com/office/drawing/2014/main" id="{D0C1CD13-29A7-4DED-B6D7-F27EBAD4F1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67" name="Text Box 19">
          <a:extLst>
            <a:ext uri="{FF2B5EF4-FFF2-40B4-BE49-F238E27FC236}">
              <a16:creationId xmlns:a16="http://schemas.microsoft.com/office/drawing/2014/main" id="{43FEB7C7-62BC-4C4E-B515-EB2E227BC9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56743"/>
    <xdr:sp macro="" textlink="">
      <xdr:nvSpPr>
        <xdr:cNvPr id="3568" name="Text Box 15">
          <a:extLst>
            <a:ext uri="{FF2B5EF4-FFF2-40B4-BE49-F238E27FC236}">
              <a16:creationId xmlns:a16="http://schemas.microsoft.com/office/drawing/2014/main" id="{C2588CEC-49EB-49D6-BE6E-AA6EB9E5ED02}"/>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442269"/>
    <xdr:sp macro="" textlink="">
      <xdr:nvSpPr>
        <xdr:cNvPr id="3569" name="Text Box 15">
          <a:extLst>
            <a:ext uri="{FF2B5EF4-FFF2-40B4-BE49-F238E27FC236}">
              <a16:creationId xmlns:a16="http://schemas.microsoft.com/office/drawing/2014/main" id="{BDBD5253-9E1E-4B24-8B25-A253B5E6759B}"/>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74</xdr:row>
      <xdr:rowOff>504825</xdr:rowOff>
    </xdr:from>
    <xdr:ext cx="95250" cy="442269"/>
    <xdr:sp macro="" textlink="">
      <xdr:nvSpPr>
        <xdr:cNvPr id="3570" name="Text Box 15">
          <a:extLst>
            <a:ext uri="{FF2B5EF4-FFF2-40B4-BE49-F238E27FC236}">
              <a16:creationId xmlns:a16="http://schemas.microsoft.com/office/drawing/2014/main" id="{E5E84C37-CE52-4C06-9F4A-A557E50466C4}"/>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213632"/>
    <xdr:sp macro="" textlink="">
      <xdr:nvSpPr>
        <xdr:cNvPr id="3571" name="Text Box 15">
          <a:extLst>
            <a:ext uri="{FF2B5EF4-FFF2-40B4-BE49-F238E27FC236}">
              <a16:creationId xmlns:a16="http://schemas.microsoft.com/office/drawing/2014/main" id="{C8CBE7AD-827B-4789-8127-B38B9DA9C55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74</xdr:row>
      <xdr:rowOff>504825</xdr:rowOff>
    </xdr:from>
    <xdr:ext cx="95250" cy="444331"/>
    <xdr:sp macro="" textlink="">
      <xdr:nvSpPr>
        <xdr:cNvPr id="3572" name="Text Box 15">
          <a:extLst>
            <a:ext uri="{FF2B5EF4-FFF2-40B4-BE49-F238E27FC236}">
              <a16:creationId xmlns:a16="http://schemas.microsoft.com/office/drawing/2014/main" id="{F04E2C5D-4CCA-42B6-8B16-E2D513341D8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74</xdr:row>
      <xdr:rowOff>504825</xdr:rowOff>
    </xdr:from>
    <xdr:ext cx="95250" cy="213632"/>
    <xdr:sp macro="" textlink="">
      <xdr:nvSpPr>
        <xdr:cNvPr id="3573" name="Text Box 15">
          <a:extLst>
            <a:ext uri="{FF2B5EF4-FFF2-40B4-BE49-F238E27FC236}">
              <a16:creationId xmlns:a16="http://schemas.microsoft.com/office/drawing/2014/main" id="{1C0955A7-46A6-4A8F-AF7B-B264E25809F9}"/>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4" name="Text Box 16">
          <a:extLst>
            <a:ext uri="{FF2B5EF4-FFF2-40B4-BE49-F238E27FC236}">
              <a16:creationId xmlns:a16="http://schemas.microsoft.com/office/drawing/2014/main" id="{486FBDCC-F0FE-4CBE-8FED-428496C6505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5" name="Text Box 17">
          <a:extLst>
            <a:ext uri="{FF2B5EF4-FFF2-40B4-BE49-F238E27FC236}">
              <a16:creationId xmlns:a16="http://schemas.microsoft.com/office/drawing/2014/main" id="{286247FA-F2FC-44FC-B417-BA93A4F6B51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6" name="Text Box 18">
          <a:extLst>
            <a:ext uri="{FF2B5EF4-FFF2-40B4-BE49-F238E27FC236}">
              <a16:creationId xmlns:a16="http://schemas.microsoft.com/office/drawing/2014/main" id="{39FCAB0A-BF9E-4D9B-9375-A550580B34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77" name="Text Box 19">
          <a:extLst>
            <a:ext uri="{FF2B5EF4-FFF2-40B4-BE49-F238E27FC236}">
              <a16:creationId xmlns:a16="http://schemas.microsoft.com/office/drawing/2014/main" id="{EA84B167-A734-4B6B-B55F-FBB428A4C6C3}"/>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8" name="Text Box 16">
          <a:extLst>
            <a:ext uri="{FF2B5EF4-FFF2-40B4-BE49-F238E27FC236}">
              <a16:creationId xmlns:a16="http://schemas.microsoft.com/office/drawing/2014/main" id="{7CD670FC-F6F8-49ED-A9BA-F92460E838C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79" name="Text Box 17">
          <a:extLst>
            <a:ext uri="{FF2B5EF4-FFF2-40B4-BE49-F238E27FC236}">
              <a16:creationId xmlns:a16="http://schemas.microsoft.com/office/drawing/2014/main" id="{A932C024-9198-49AB-B7B6-3C9731348A6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0" name="Text Box 18">
          <a:extLst>
            <a:ext uri="{FF2B5EF4-FFF2-40B4-BE49-F238E27FC236}">
              <a16:creationId xmlns:a16="http://schemas.microsoft.com/office/drawing/2014/main" id="{8A906B51-856D-4DA1-AB0C-3273FDC1A3A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81" name="Text Box 19">
          <a:extLst>
            <a:ext uri="{FF2B5EF4-FFF2-40B4-BE49-F238E27FC236}">
              <a16:creationId xmlns:a16="http://schemas.microsoft.com/office/drawing/2014/main" id="{B7FBFBA9-BCDF-4A1C-9200-FA41A6688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2" name="Text Box 16">
          <a:extLst>
            <a:ext uri="{FF2B5EF4-FFF2-40B4-BE49-F238E27FC236}">
              <a16:creationId xmlns:a16="http://schemas.microsoft.com/office/drawing/2014/main" id="{3CD17A2B-3FD8-4F75-9996-402B2CE0BA8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3" name="Text Box 17">
          <a:extLst>
            <a:ext uri="{FF2B5EF4-FFF2-40B4-BE49-F238E27FC236}">
              <a16:creationId xmlns:a16="http://schemas.microsoft.com/office/drawing/2014/main" id="{ED0BB329-3B28-41C8-BA2A-313937BA4DA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4" name="Text Box 18">
          <a:extLst>
            <a:ext uri="{FF2B5EF4-FFF2-40B4-BE49-F238E27FC236}">
              <a16:creationId xmlns:a16="http://schemas.microsoft.com/office/drawing/2014/main" id="{B523706A-AA5A-4A51-9367-B64E52B1F0B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0</xdr:rowOff>
    </xdr:from>
    <xdr:ext cx="95250" cy="171450"/>
    <xdr:sp macro="" textlink="">
      <xdr:nvSpPr>
        <xdr:cNvPr id="3585" name="Text Box 19">
          <a:extLst>
            <a:ext uri="{FF2B5EF4-FFF2-40B4-BE49-F238E27FC236}">
              <a16:creationId xmlns:a16="http://schemas.microsoft.com/office/drawing/2014/main" id="{FF0B96B8-4716-4826-9F85-7E9DEB5B77F8}"/>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586" name="Text Box 15">
          <a:extLst>
            <a:ext uri="{FF2B5EF4-FFF2-40B4-BE49-F238E27FC236}">
              <a16:creationId xmlns:a16="http://schemas.microsoft.com/office/drawing/2014/main" id="{FA28056D-52E2-454D-9AF6-10EEB3DBCD55}"/>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7" name="Text Box 16">
          <a:extLst>
            <a:ext uri="{FF2B5EF4-FFF2-40B4-BE49-F238E27FC236}">
              <a16:creationId xmlns:a16="http://schemas.microsoft.com/office/drawing/2014/main" id="{2FCE7B03-2AEE-4297-A72A-E5A46A08CF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8" name="Text Box 17">
          <a:extLst>
            <a:ext uri="{FF2B5EF4-FFF2-40B4-BE49-F238E27FC236}">
              <a16:creationId xmlns:a16="http://schemas.microsoft.com/office/drawing/2014/main" id="{DFF415FC-B144-4DD1-AC26-41A51D90C13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89" name="Text Box 18">
          <a:extLst>
            <a:ext uri="{FF2B5EF4-FFF2-40B4-BE49-F238E27FC236}">
              <a16:creationId xmlns:a16="http://schemas.microsoft.com/office/drawing/2014/main" id="{0C7D77BC-87E2-4A0F-9D56-B4EB544D7AE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590" name="Text Box 19">
          <a:extLst>
            <a:ext uri="{FF2B5EF4-FFF2-40B4-BE49-F238E27FC236}">
              <a16:creationId xmlns:a16="http://schemas.microsoft.com/office/drawing/2014/main" id="{A7AA9A43-893F-4696-B30E-96FE4B02814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76</xdr:row>
      <xdr:rowOff>504825</xdr:rowOff>
    </xdr:from>
    <xdr:ext cx="95250" cy="442269"/>
    <xdr:sp macro="" textlink="">
      <xdr:nvSpPr>
        <xdr:cNvPr id="3591" name="Text Box 15">
          <a:extLst>
            <a:ext uri="{FF2B5EF4-FFF2-40B4-BE49-F238E27FC236}">
              <a16:creationId xmlns:a16="http://schemas.microsoft.com/office/drawing/2014/main" id="{1722ACEA-2718-409C-93CC-55B52172C79B}"/>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2" name="Text Box 16">
          <a:extLst>
            <a:ext uri="{FF2B5EF4-FFF2-40B4-BE49-F238E27FC236}">
              <a16:creationId xmlns:a16="http://schemas.microsoft.com/office/drawing/2014/main" id="{0D32999A-08F7-4B5B-98F9-250E6736B26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3" name="Text Box 17">
          <a:extLst>
            <a:ext uri="{FF2B5EF4-FFF2-40B4-BE49-F238E27FC236}">
              <a16:creationId xmlns:a16="http://schemas.microsoft.com/office/drawing/2014/main" id="{E0B64675-9C05-4589-9298-1A1DF34CD02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594" name="Text Box 18">
          <a:extLst>
            <a:ext uri="{FF2B5EF4-FFF2-40B4-BE49-F238E27FC236}">
              <a16:creationId xmlns:a16="http://schemas.microsoft.com/office/drawing/2014/main" id="{975FE0F5-037F-46DC-BFAE-EF63DFE08B1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5" name="Text Box 16">
          <a:extLst>
            <a:ext uri="{FF2B5EF4-FFF2-40B4-BE49-F238E27FC236}">
              <a16:creationId xmlns:a16="http://schemas.microsoft.com/office/drawing/2014/main" id="{1E01E593-E770-4979-A8E2-8658B4C1268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6" name="Text Box 17">
          <a:extLst>
            <a:ext uri="{FF2B5EF4-FFF2-40B4-BE49-F238E27FC236}">
              <a16:creationId xmlns:a16="http://schemas.microsoft.com/office/drawing/2014/main" id="{FFDEF9F0-F503-4B64-B6A2-1ABC3644DF0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7" name="Text Box 18">
          <a:extLst>
            <a:ext uri="{FF2B5EF4-FFF2-40B4-BE49-F238E27FC236}">
              <a16:creationId xmlns:a16="http://schemas.microsoft.com/office/drawing/2014/main" id="{F341ABDF-D7AC-4663-B6AF-28E0D59131F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8" name="Text Box 19">
          <a:extLst>
            <a:ext uri="{FF2B5EF4-FFF2-40B4-BE49-F238E27FC236}">
              <a16:creationId xmlns:a16="http://schemas.microsoft.com/office/drawing/2014/main" id="{FEC0916E-CEAF-42D3-B5CB-9CFF4DC01FC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599" name="Text Box 16">
          <a:extLst>
            <a:ext uri="{FF2B5EF4-FFF2-40B4-BE49-F238E27FC236}">
              <a16:creationId xmlns:a16="http://schemas.microsoft.com/office/drawing/2014/main" id="{E5097E41-A511-45CB-98BC-DAF76D4A74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0" name="Text Box 17">
          <a:extLst>
            <a:ext uri="{FF2B5EF4-FFF2-40B4-BE49-F238E27FC236}">
              <a16:creationId xmlns:a16="http://schemas.microsoft.com/office/drawing/2014/main" id="{B93DE011-EBD7-41D6-8BFD-08DEA7CD40B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01" name="Text Box 18">
          <a:extLst>
            <a:ext uri="{FF2B5EF4-FFF2-40B4-BE49-F238E27FC236}">
              <a16:creationId xmlns:a16="http://schemas.microsoft.com/office/drawing/2014/main" id="{C62914AB-592E-4A61-BF23-EBE416C9B6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02" name="Text Box 15">
          <a:extLst>
            <a:ext uri="{FF2B5EF4-FFF2-40B4-BE49-F238E27FC236}">
              <a16:creationId xmlns:a16="http://schemas.microsoft.com/office/drawing/2014/main" id="{4F79D870-D328-4554-9411-A7372AAF4B3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3" name="Text Box 16">
          <a:extLst>
            <a:ext uri="{FF2B5EF4-FFF2-40B4-BE49-F238E27FC236}">
              <a16:creationId xmlns:a16="http://schemas.microsoft.com/office/drawing/2014/main" id="{63860D7C-E3EB-45FE-AD60-89B89676434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4" name="Text Box 17">
          <a:extLst>
            <a:ext uri="{FF2B5EF4-FFF2-40B4-BE49-F238E27FC236}">
              <a16:creationId xmlns:a16="http://schemas.microsoft.com/office/drawing/2014/main" id="{3FA5446E-AE9C-4FFA-82B0-9E7405A99C0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5" name="Text Box 18">
          <a:extLst>
            <a:ext uri="{FF2B5EF4-FFF2-40B4-BE49-F238E27FC236}">
              <a16:creationId xmlns:a16="http://schemas.microsoft.com/office/drawing/2014/main" id="{EC3F2966-A4DB-4473-BF5C-5376E0B173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06" name="Text Box 19">
          <a:extLst>
            <a:ext uri="{FF2B5EF4-FFF2-40B4-BE49-F238E27FC236}">
              <a16:creationId xmlns:a16="http://schemas.microsoft.com/office/drawing/2014/main" id="{2687EB90-5BCB-42F5-B388-15D17D7A3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7" name="Text Box 16">
          <a:extLst>
            <a:ext uri="{FF2B5EF4-FFF2-40B4-BE49-F238E27FC236}">
              <a16:creationId xmlns:a16="http://schemas.microsoft.com/office/drawing/2014/main" id="{29A9803F-45B7-480C-BD02-75D3AC4FF28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8" name="Text Box 17">
          <a:extLst>
            <a:ext uri="{FF2B5EF4-FFF2-40B4-BE49-F238E27FC236}">
              <a16:creationId xmlns:a16="http://schemas.microsoft.com/office/drawing/2014/main" id="{307DB1A5-97DA-4190-AA97-5D94D2C08F7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09" name="Text Box 18">
          <a:extLst>
            <a:ext uri="{FF2B5EF4-FFF2-40B4-BE49-F238E27FC236}">
              <a16:creationId xmlns:a16="http://schemas.microsoft.com/office/drawing/2014/main" id="{09F80A66-3540-420B-89E6-A7CCD37EDA1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10" name="Text Box 19">
          <a:extLst>
            <a:ext uri="{FF2B5EF4-FFF2-40B4-BE49-F238E27FC236}">
              <a16:creationId xmlns:a16="http://schemas.microsoft.com/office/drawing/2014/main" id="{B0DFDA14-4496-4430-8479-1976331210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1" name="Text Box 16">
          <a:extLst>
            <a:ext uri="{FF2B5EF4-FFF2-40B4-BE49-F238E27FC236}">
              <a16:creationId xmlns:a16="http://schemas.microsoft.com/office/drawing/2014/main" id="{2BE3680E-F409-48DB-A237-2F29BE49B17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2" name="Text Box 17">
          <a:extLst>
            <a:ext uri="{FF2B5EF4-FFF2-40B4-BE49-F238E27FC236}">
              <a16:creationId xmlns:a16="http://schemas.microsoft.com/office/drawing/2014/main" id="{ECE479EC-E35D-4236-8CF2-461BA9BDEB63}"/>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3" name="Text Box 18">
          <a:extLst>
            <a:ext uri="{FF2B5EF4-FFF2-40B4-BE49-F238E27FC236}">
              <a16:creationId xmlns:a16="http://schemas.microsoft.com/office/drawing/2014/main" id="{39DCE25F-BA87-44EE-9A19-83F5EE76B40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75</xdr:row>
      <xdr:rowOff>0</xdr:rowOff>
    </xdr:from>
    <xdr:ext cx="95250" cy="171450"/>
    <xdr:sp macro="" textlink="">
      <xdr:nvSpPr>
        <xdr:cNvPr id="3614" name="Text Box 19">
          <a:extLst>
            <a:ext uri="{FF2B5EF4-FFF2-40B4-BE49-F238E27FC236}">
              <a16:creationId xmlns:a16="http://schemas.microsoft.com/office/drawing/2014/main" id="{68BEE237-4EE0-4492-AAC6-8F19AB4FF754}"/>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76</xdr:row>
      <xdr:rowOff>504825</xdr:rowOff>
    </xdr:from>
    <xdr:ext cx="95250" cy="444014"/>
    <xdr:sp macro="" textlink="">
      <xdr:nvSpPr>
        <xdr:cNvPr id="3615" name="Text Box 15">
          <a:extLst>
            <a:ext uri="{FF2B5EF4-FFF2-40B4-BE49-F238E27FC236}">
              <a16:creationId xmlns:a16="http://schemas.microsoft.com/office/drawing/2014/main" id="{5A79E870-9224-4C8F-92EA-F1182C3BEB3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6" name="Text Box 16">
          <a:extLst>
            <a:ext uri="{FF2B5EF4-FFF2-40B4-BE49-F238E27FC236}">
              <a16:creationId xmlns:a16="http://schemas.microsoft.com/office/drawing/2014/main" id="{5C92B256-B969-43BD-9817-D0C722906A9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7" name="Text Box 17">
          <a:extLst>
            <a:ext uri="{FF2B5EF4-FFF2-40B4-BE49-F238E27FC236}">
              <a16:creationId xmlns:a16="http://schemas.microsoft.com/office/drawing/2014/main" id="{CF455158-A664-4690-82D9-A05D4D15CCA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8" name="Text Box 18">
          <a:extLst>
            <a:ext uri="{FF2B5EF4-FFF2-40B4-BE49-F238E27FC236}">
              <a16:creationId xmlns:a16="http://schemas.microsoft.com/office/drawing/2014/main" id="{C3DAD25A-4BB4-4B12-946A-BC0D9694628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0</xdr:rowOff>
    </xdr:from>
    <xdr:ext cx="95250" cy="171450"/>
    <xdr:sp macro="" textlink="">
      <xdr:nvSpPr>
        <xdr:cNvPr id="3619" name="Text Box 19">
          <a:extLst>
            <a:ext uri="{FF2B5EF4-FFF2-40B4-BE49-F238E27FC236}">
              <a16:creationId xmlns:a16="http://schemas.microsoft.com/office/drawing/2014/main" id="{08FD0E1C-8069-4B9A-BFC5-422E3304171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0" name="Text Box 16">
          <a:extLst>
            <a:ext uri="{FF2B5EF4-FFF2-40B4-BE49-F238E27FC236}">
              <a16:creationId xmlns:a16="http://schemas.microsoft.com/office/drawing/2014/main" id="{30AFA254-DF0C-4164-9C25-0EA357E8103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0</xdr:rowOff>
    </xdr:from>
    <xdr:ext cx="95250" cy="171450"/>
    <xdr:sp macro="" textlink="">
      <xdr:nvSpPr>
        <xdr:cNvPr id="3621" name="Text Box 17">
          <a:extLst>
            <a:ext uri="{FF2B5EF4-FFF2-40B4-BE49-F238E27FC236}">
              <a16:creationId xmlns:a16="http://schemas.microsoft.com/office/drawing/2014/main" id="{2D3870CC-70A9-4D5B-BB01-EEA08C9BA03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78</xdr:row>
      <xdr:rowOff>15875</xdr:rowOff>
    </xdr:from>
    <xdr:ext cx="95250" cy="171450"/>
    <xdr:sp macro="" textlink="">
      <xdr:nvSpPr>
        <xdr:cNvPr id="3622" name="Text Box 18">
          <a:extLst>
            <a:ext uri="{FF2B5EF4-FFF2-40B4-BE49-F238E27FC236}">
              <a16:creationId xmlns:a16="http://schemas.microsoft.com/office/drawing/2014/main" id="{4F6524C7-340E-402B-B94E-1DA70738052E}"/>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3" name="Text Box 16">
          <a:extLst>
            <a:ext uri="{FF2B5EF4-FFF2-40B4-BE49-F238E27FC236}">
              <a16:creationId xmlns:a16="http://schemas.microsoft.com/office/drawing/2014/main" id="{2C3103A6-0590-4BE3-9635-ACAA9C1BB1F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4" name="Text Box 17">
          <a:extLst>
            <a:ext uri="{FF2B5EF4-FFF2-40B4-BE49-F238E27FC236}">
              <a16:creationId xmlns:a16="http://schemas.microsoft.com/office/drawing/2014/main" id="{3DC8B1C9-1C51-4391-A41A-F7C4D16F39FF}"/>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5" name="Text Box 18">
          <a:extLst>
            <a:ext uri="{FF2B5EF4-FFF2-40B4-BE49-F238E27FC236}">
              <a16:creationId xmlns:a16="http://schemas.microsoft.com/office/drawing/2014/main" id="{079296A3-5B9C-4C30-B549-DD7758F24DD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6" name="Text Box 19">
          <a:extLst>
            <a:ext uri="{FF2B5EF4-FFF2-40B4-BE49-F238E27FC236}">
              <a16:creationId xmlns:a16="http://schemas.microsoft.com/office/drawing/2014/main" id="{36BBBC0F-86FD-42CC-BB00-1999FAA7FF8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78</xdr:row>
      <xdr:rowOff>0</xdr:rowOff>
    </xdr:from>
    <xdr:ext cx="95250" cy="171450"/>
    <xdr:sp macro="" textlink="">
      <xdr:nvSpPr>
        <xdr:cNvPr id="3627" name="Text Box 16">
          <a:extLst>
            <a:ext uri="{FF2B5EF4-FFF2-40B4-BE49-F238E27FC236}">
              <a16:creationId xmlns:a16="http://schemas.microsoft.com/office/drawing/2014/main" id="{8E41154C-3DBA-425D-9306-0E54B66952F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28" name="Text Box 15">
          <a:extLst>
            <a:ext uri="{FF2B5EF4-FFF2-40B4-BE49-F238E27FC236}">
              <a16:creationId xmlns:a16="http://schemas.microsoft.com/office/drawing/2014/main" id="{FF85B293-D715-46A6-9D90-7A1CD41D85D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8496"/>
    <xdr:sp macro="" textlink="">
      <xdr:nvSpPr>
        <xdr:cNvPr id="3629" name="Text Box 15">
          <a:extLst>
            <a:ext uri="{FF2B5EF4-FFF2-40B4-BE49-F238E27FC236}">
              <a16:creationId xmlns:a16="http://schemas.microsoft.com/office/drawing/2014/main" id="{3DF02B28-A9C3-4874-8958-7BF9B1FABBCA}"/>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30" name="Text Box 15">
          <a:extLst>
            <a:ext uri="{FF2B5EF4-FFF2-40B4-BE49-F238E27FC236}">
              <a16:creationId xmlns:a16="http://schemas.microsoft.com/office/drawing/2014/main" id="{0D1FCBBC-07C2-41EC-9CBF-E1C8F70523F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31" name="Text Box 15">
          <a:extLst>
            <a:ext uri="{FF2B5EF4-FFF2-40B4-BE49-F238E27FC236}">
              <a16:creationId xmlns:a16="http://schemas.microsoft.com/office/drawing/2014/main" id="{4B9676BD-5651-42B4-9A87-B8806582ED1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32" name="Text Box 15">
          <a:extLst>
            <a:ext uri="{FF2B5EF4-FFF2-40B4-BE49-F238E27FC236}">
              <a16:creationId xmlns:a16="http://schemas.microsoft.com/office/drawing/2014/main" id="{FBBCAFAC-C760-446E-A241-3C35C1D44F7E}"/>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33" name="Text Box 15">
          <a:extLst>
            <a:ext uri="{FF2B5EF4-FFF2-40B4-BE49-F238E27FC236}">
              <a16:creationId xmlns:a16="http://schemas.microsoft.com/office/drawing/2014/main" id="{427331DF-FDEE-43D3-9806-BDE7E0734777}"/>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78</xdr:row>
      <xdr:rowOff>170392</xdr:rowOff>
    </xdr:from>
    <xdr:ext cx="95250" cy="213632"/>
    <xdr:sp macro="" textlink="">
      <xdr:nvSpPr>
        <xdr:cNvPr id="3634" name="Text Box 15">
          <a:extLst>
            <a:ext uri="{FF2B5EF4-FFF2-40B4-BE49-F238E27FC236}">
              <a16:creationId xmlns:a16="http://schemas.microsoft.com/office/drawing/2014/main" id="{FB8E963C-95A7-4B50-A7F5-F75E2D1970A9}"/>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5" name="Text Box 16">
          <a:extLst>
            <a:ext uri="{FF2B5EF4-FFF2-40B4-BE49-F238E27FC236}">
              <a16:creationId xmlns:a16="http://schemas.microsoft.com/office/drawing/2014/main" id="{F900D0DB-EB91-4C6B-86AC-9C9FF82EA35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6" name="Text Box 17">
          <a:extLst>
            <a:ext uri="{FF2B5EF4-FFF2-40B4-BE49-F238E27FC236}">
              <a16:creationId xmlns:a16="http://schemas.microsoft.com/office/drawing/2014/main" id="{FD7352F7-CF25-400A-A595-8F9969E0C89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7" name="Text Box 18">
          <a:extLst>
            <a:ext uri="{FF2B5EF4-FFF2-40B4-BE49-F238E27FC236}">
              <a16:creationId xmlns:a16="http://schemas.microsoft.com/office/drawing/2014/main" id="{97F46CF8-C110-4F93-BC47-DC89D2DBB8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38" name="Text Box 19">
          <a:extLst>
            <a:ext uri="{FF2B5EF4-FFF2-40B4-BE49-F238E27FC236}">
              <a16:creationId xmlns:a16="http://schemas.microsoft.com/office/drawing/2014/main" id="{D80A1271-B139-4FFA-9154-7D559A1784B1}"/>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39" name="Text Box 16">
          <a:extLst>
            <a:ext uri="{FF2B5EF4-FFF2-40B4-BE49-F238E27FC236}">
              <a16:creationId xmlns:a16="http://schemas.microsoft.com/office/drawing/2014/main" id="{0DC94906-B1BC-438D-9C93-A4BA7FD1E13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0" name="Text Box 17">
          <a:extLst>
            <a:ext uri="{FF2B5EF4-FFF2-40B4-BE49-F238E27FC236}">
              <a16:creationId xmlns:a16="http://schemas.microsoft.com/office/drawing/2014/main" id="{0C4F27FD-ABF7-4DDC-9B8B-B61CBFE02FA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1" name="Text Box 18">
          <a:extLst>
            <a:ext uri="{FF2B5EF4-FFF2-40B4-BE49-F238E27FC236}">
              <a16:creationId xmlns:a16="http://schemas.microsoft.com/office/drawing/2014/main" id="{74EB4BDA-EED0-4C21-932D-27A132A8E2A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42" name="Text Box 19">
          <a:extLst>
            <a:ext uri="{FF2B5EF4-FFF2-40B4-BE49-F238E27FC236}">
              <a16:creationId xmlns:a16="http://schemas.microsoft.com/office/drawing/2014/main" id="{DC4BD373-4303-4FD0-8C82-AAD21674C14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3" name="Text Box 16">
          <a:extLst>
            <a:ext uri="{FF2B5EF4-FFF2-40B4-BE49-F238E27FC236}">
              <a16:creationId xmlns:a16="http://schemas.microsoft.com/office/drawing/2014/main" id="{A5595741-03C3-4655-AFB8-812640E3145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4" name="Text Box 17">
          <a:extLst>
            <a:ext uri="{FF2B5EF4-FFF2-40B4-BE49-F238E27FC236}">
              <a16:creationId xmlns:a16="http://schemas.microsoft.com/office/drawing/2014/main" id="{F93B0888-6FBE-4B25-B213-7C8E3C963C25}"/>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5" name="Text Box 18">
          <a:extLst>
            <a:ext uri="{FF2B5EF4-FFF2-40B4-BE49-F238E27FC236}">
              <a16:creationId xmlns:a16="http://schemas.microsoft.com/office/drawing/2014/main" id="{E96FBD13-C46F-4D76-B5F7-521928ED5E3A}"/>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46" name="Text Box 19">
          <a:extLst>
            <a:ext uri="{FF2B5EF4-FFF2-40B4-BE49-F238E27FC236}">
              <a16:creationId xmlns:a16="http://schemas.microsoft.com/office/drawing/2014/main" id="{AB241C3D-9243-488F-BC33-2164F200C24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47" name="Text Box 15">
          <a:extLst>
            <a:ext uri="{FF2B5EF4-FFF2-40B4-BE49-F238E27FC236}">
              <a16:creationId xmlns:a16="http://schemas.microsoft.com/office/drawing/2014/main" id="{69B0F1EC-C48E-41C2-AEF5-A4F021CC53F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8" name="Text Box 16">
          <a:extLst>
            <a:ext uri="{FF2B5EF4-FFF2-40B4-BE49-F238E27FC236}">
              <a16:creationId xmlns:a16="http://schemas.microsoft.com/office/drawing/2014/main" id="{EBA18EEB-F3EE-45DB-9B5C-DF498E7D5AE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49" name="Text Box 17">
          <a:extLst>
            <a:ext uri="{FF2B5EF4-FFF2-40B4-BE49-F238E27FC236}">
              <a16:creationId xmlns:a16="http://schemas.microsoft.com/office/drawing/2014/main" id="{0A425F12-C061-49CD-964D-038BCF470E2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0" name="Text Box 18">
          <a:extLst>
            <a:ext uri="{FF2B5EF4-FFF2-40B4-BE49-F238E27FC236}">
              <a16:creationId xmlns:a16="http://schemas.microsoft.com/office/drawing/2014/main" id="{32D04962-64E7-4986-B76E-4D37DEA5511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51" name="Text Box 19">
          <a:extLst>
            <a:ext uri="{FF2B5EF4-FFF2-40B4-BE49-F238E27FC236}">
              <a16:creationId xmlns:a16="http://schemas.microsoft.com/office/drawing/2014/main" id="{D21EAB7D-E272-4A0C-85F6-1BA339FFE83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2" name="Text Box 16">
          <a:extLst>
            <a:ext uri="{FF2B5EF4-FFF2-40B4-BE49-F238E27FC236}">
              <a16:creationId xmlns:a16="http://schemas.microsoft.com/office/drawing/2014/main" id="{81022FA5-2F57-4314-949B-055BFB59DCD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3" name="Text Box 17">
          <a:extLst>
            <a:ext uri="{FF2B5EF4-FFF2-40B4-BE49-F238E27FC236}">
              <a16:creationId xmlns:a16="http://schemas.microsoft.com/office/drawing/2014/main" id="{90098041-C2B0-49E7-9549-74A82A55A15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54" name="Text Box 18">
          <a:extLst>
            <a:ext uri="{FF2B5EF4-FFF2-40B4-BE49-F238E27FC236}">
              <a16:creationId xmlns:a16="http://schemas.microsoft.com/office/drawing/2014/main" id="{B95E9BD1-811E-4AC1-9167-A84350DB5A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5" name="Text Box 16">
          <a:extLst>
            <a:ext uri="{FF2B5EF4-FFF2-40B4-BE49-F238E27FC236}">
              <a16:creationId xmlns:a16="http://schemas.microsoft.com/office/drawing/2014/main" id="{8A588660-DD99-4BBF-9521-5D60EB30ACF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6" name="Text Box 17">
          <a:extLst>
            <a:ext uri="{FF2B5EF4-FFF2-40B4-BE49-F238E27FC236}">
              <a16:creationId xmlns:a16="http://schemas.microsoft.com/office/drawing/2014/main" id="{6397A2ED-7FF9-400C-97C6-40A742C3E55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7" name="Text Box 18">
          <a:extLst>
            <a:ext uri="{FF2B5EF4-FFF2-40B4-BE49-F238E27FC236}">
              <a16:creationId xmlns:a16="http://schemas.microsoft.com/office/drawing/2014/main" id="{06657734-66EA-40F8-B2D8-2AEAD9CA72C3}"/>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8" name="Text Box 19">
          <a:extLst>
            <a:ext uri="{FF2B5EF4-FFF2-40B4-BE49-F238E27FC236}">
              <a16:creationId xmlns:a16="http://schemas.microsoft.com/office/drawing/2014/main" id="{31189102-0DA7-4439-A008-7B484929C88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59" name="Text Box 16">
          <a:extLst>
            <a:ext uri="{FF2B5EF4-FFF2-40B4-BE49-F238E27FC236}">
              <a16:creationId xmlns:a16="http://schemas.microsoft.com/office/drawing/2014/main" id="{46828BC4-0794-47E8-B7A8-5A5F822709E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0" name="Text Box 17">
          <a:extLst>
            <a:ext uri="{FF2B5EF4-FFF2-40B4-BE49-F238E27FC236}">
              <a16:creationId xmlns:a16="http://schemas.microsoft.com/office/drawing/2014/main" id="{B49DEA6C-6EA7-472A-B07E-67254E5125C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1" name="Text Box 18">
          <a:extLst>
            <a:ext uri="{FF2B5EF4-FFF2-40B4-BE49-F238E27FC236}">
              <a16:creationId xmlns:a16="http://schemas.microsoft.com/office/drawing/2014/main" id="{51F8B508-B7CC-410F-9B63-CD2850AE6B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62" name="Text Box 19">
          <a:extLst>
            <a:ext uri="{FF2B5EF4-FFF2-40B4-BE49-F238E27FC236}">
              <a16:creationId xmlns:a16="http://schemas.microsoft.com/office/drawing/2014/main" id="{CBB1B127-FFBE-42D7-B30D-952BB2F4FA1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56743"/>
    <xdr:sp macro="" textlink="">
      <xdr:nvSpPr>
        <xdr:cNvPr id="3663" name="Text Box 15">
          <a:extLst>
            <a:ext uri="{FF2B5EF4-FFF2-40B4-BE49-F238E27FC236}">
              <a16:creationId xmlns:a16="http://schemas.microsoft.com/office/drawing/2014/main" id="{35AAA6ED-23B7-42B6-91EE-FCFBEBA469E4}"/>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442269"/>
    <xdr:sp macro="" textlink="">
      <xdr:nvSpPr>
        <xdr:cNvPr id="3664" name="Text Box 15">
          <a:extLst>
            <a:ext uri="{FF2B5EF4-FFF2-40B4-BE49-F238E27FC236}">
              <a16:creationId xmlns:a16="http://schemas.microsoft.com/office/drawing/2014/main" id="{497FA8B3-E1D9-4CA6-AB28-43A39E252971}"/>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78</xdr:row>
      <xdr:rowOff>504825</xdr:rowOff>
    </xdr:from>
    <xdr:ext cx="95250" cy="442269"/>
    <xdr:sp macro="" textlink="">
      <xdr:nvSpPr>
        <xdr:cNvPr id="3665" name="Text Box 15">
          <a:extLst>
            <a:ext uri="{FF2B5EF4-FFF2-40B4-BE49-F238E27FC236}">
              <a16:creationId xmlns:a16="http://schemas.microsoft.com/office/drawing/2014/main" id="{04F46F4E-E6B6-4188-9CEC-834F581505AA}"/>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213632"/>
    <xdr:sp macro="" textlink="">
      <xdr:nvSpPr>
        <xdr:cNvPr id="3666" name="Text Box 15">
          <a:extLst>
            <a:ext uri="{FF2B5EF4-FFF2-40B4-BE49-F238E27FC236}">
              <a16:creationId xmlns:a16="http://schemas.microsoft.com/office/drawing/2014/main" id="{FE0B1C50-3CD3-48EB-A04E-479EAF7E790A}"/>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78</xdr:row>
      <xdr:rowOff>504825</xdr:rowOff>
    </xdr:from>
    <xdr:ext cx="95250" cy="444331"/>
    <xdr:sp macro="" textlink="">
      <xdr:nvSpPr>
        <xdr:cNvPr id="3667" name="Text Box 15">
          <a:extLst>
            <a:ext uri="{FF2B5EF4-FFF2-40B4-BE49-F238E27FC236}">
              <a16:creationId xmlns:a16="http://schemas.microsoft.com/office/drawing/2014/main" id="{87BC4244-9A14-420C-9099-8C89149AABCE}"/>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78</xdr:row>
      <xdr:rowOff>504825</xdr:rowOff>
    </xdr:from>
    <xdr:ext cx="95250" cy="213632"/>
    <xdr:sp macro="" textlink="">
      <xdr:nvSpPr>
        <xdr:cNvPr id="3668" name="Text Box 15">
          <a:extLst>
            <a:ext uri="{FF2B5EF4-FFF2-40B4-BE49-F238E27FC236}">
              <a16:creationId xmlns:a16="http://schemas.microsoft.com/office/drawing/2014/main" id="{6EBCB829-E5C4-4607-B4B0-41E8AC2A01BA}"/>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69" name="Text Box 16">
          <a:extLst>
            <a:ext uri="{FF2B5EF4-FFF2-40B4-BE49-F238E27FC236}">
              <a16:creationId xmlns:a16="http://schemas.microsoft.com/office/drawing/2014/main" id="{A10D6257-CF64-4317-A5B0-EA60150CF5E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0" name="Text Box 17">
          <a:extLst>
            <a:ext uri="{FF2B5EF4-FFF2-40B4-BE49-F238E27FC236}">
              <a16:creationId xmlns:a16="http://schemas.microsoft.com/office/drawing/2014/main" id="{DB9F4C35-1122-48A4-BDE8-E7EF9F6B5C2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1" name="Text Box 18">
          <a:extLst>
            <a:ext uri="{FF2B5EF4-FFF2-40B4-BE49-F238E27FC236}">
              <a16:creationId xmlns:a16="http://schemas.microsoft.com/office/drawing/2014/main" id="{19C31CCE-3E68-4F60-A986-28C13907FD9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72" name="Text Box 19">
          <a:extLst>
            <a:ext uri="{FF2B5EF4-FFF2-40B4-BE49-F238E27FC236}">
              <a16:creationId xmlns:a16="http://schemas.microsoft.com/office/drawing/2014/main" id="{D2919EF1-2410-472E-AE46-04EFF3CD2F3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3" name="Text Box 16">
          <a:extLst>
            <a:ext uri="{FF2B5EF4-FFF2-40B4-BE49-F238E27FC236}">
              <a16:creationId xmlns:a16="http://schemas.microsoft.com/office/drawing/2014/main" id="{19F8B381-7871-44E2-8FD1-2A8206F3D1D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4" name="Text Box 17">
          <a:extLst>
            <a:ext uri="{FF2B5EF4-FFF2-40B4-BE49-F238E27FC236}">
              <a16:creationId xmlns:a16="http://schemas.microsoft.com/office/drawing/2014/main" id="{89FEA489-855A-4864-AE59-8CF024E2D2F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5" name="Text Box 18">
          <a:extLst>
            <a:ext uri="{FF2B5EF4-FFF2-40B4-BE49-F238E27FC236}">
              <a16:creationId xmlns:a16="http://schemas.microsoft.com/office/drawing/2014/main" id="{09A9C255-A094-4645-987F-C291330B16AD}"/>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76" name="Text Box 19">
          <a:extLst>
            <a:ext uri="{FF2B5EF4-FFF2-40B4-BE49-F238E27FC236}">
              <a16:creationId xmlns:a16="http://schemas.microsoft.com/office/drawing/2014/main" id="{AC98172A-9CB6-4E58-B383-BFC795AE18C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7" name="Text Box 16">
          <a:extLst>
            <a:ext uri="{FF2B5EF4-FFF2-40B4-BE49-F238E27FC236}">
              <a16:creationId xmlns:a16="http://schemas.microsoft.com/office/drawing/2014/main" id="{08CEF1DA-4C81-42E2-A2C7-095E69FD597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8" name="Text Box 17">
          <a:extLst>
            <a:ext uri="{FF2B5EF4-FFF2-40B4-BE49-F238E27FC236}">
              <a16:creationId xmlns:a16="http://schemas.microsoft.com/office/drawing/2014/main" id="{A52EB232-4467-4532-BE0C-893F2EF6E12F}"/>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79" name="Text Box 18">
          <a:extLst>
            <a:ext uri="{FF2B5EF4-FFF2-40B4-BE49-F238E27FC236}">
              <a16:creationId xmlns:a16="http://schemas.microsoft.com/office/drawing/2014/main" id="{7AF3F503-C702-491B-9CA5-C90FD85592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0</xdr:rowOff>
    </xdr:from>
    <xdr:ext cx="95250" cy="171450"/>
    <xdr:sp macro="" textlink="">
      <xdr:nvSpPr>
        <xdr:cNvPr id="3680" name="Text Box 19">
          <a:extLst>
            <a:ext uri="{FF2B5EF4-FFF2-40B4-BE49-F238E27FC236}">
              <a16:creationId xmlns:a16="http://schemas.microsoft.com/office/drawing/2014/main" id="{CD919286-6287-4EAC-9BA5-79F392F36480}"/>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681" name="Text Box 15">
          <a:extLst>
            <a:ext uri="{FF2B5EF4-FFF2-40B4-BE49-F238E27FC236}">
              <a16:creationId xmlns:a16="http://schemas.microsoft.com/office/drawing/2014/main" id="{FE304132-9FDC-4BD4-BCF4-D367BFC7C25A}"/>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2" name="Text Box 16">
          <a:extLst>
            <a:ext uri="{FF2B5EF4-FFF2-40B4-BE49-F238E27FC236}">
              <a16:creationId xmlns:a16="http://schemas.microsoft.com/office/drawing/2014/main" id="{EB7622F5-0A2A-4E10-970E-7FA7DFA9504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3" name="Text Box 17">
          <a:extLst>
            <a:ext uri="{FF2B5EF4-FFF2-40B4-BE49-F238E27FC236}">
              <a16:creationId xmlns:a16="http://schemas.microsoft.com/office/drawing/2014/main" id="{84C33DEB-010C-4BBF-A0D3-757C53550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4" name="Text Box 18">
          <a:extLst>
            <a:ext uri="{FF2B5EF4-FFF2-40B4-BE49-F238E27FC236}">
              <a16:creationId xmlns:a16="http://schemas.microsoft.com/office/drawing/2014/main" id="{19BD7B72-941C-407C-9701-8B1888FB13E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85" name="Text Box 19">
          <a:extLst>
            <a:ext uri="{FF2B5EF4-FFF2-40B4-BE49-F238E27FC236}">
              <a16:creationId xmlns:a16="http://schemas.microsoft.com/office/drawing/2014/main" id="{0F6CE62D-95DD-449F-82E2-B45B10424A6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80</xdr:row>
      <xdr:rowOff>504825</xdr:rowOff>
    </xdr:from>
    <xdr:ext cx="95250" cy="442269"/>
    <xdr:sp macro="" textlink="">
      <xdr:nvSpPr>
        <xdr:cNvPr id="3686" name="Text Box 15">
          <a:extLst>
            <a:ext uri="{FF2B5EF4-FFF2-40B4-BE49-F238E27FC236}">
              <a16:creationId xmlns:a16="http://schemas.microsoft.com/office/drawing/2014/main" id="{0D119A6A-C301-4286-A127-FCD558DCC0C9}"/>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7" name="Text Box 16">
          <a:extLst>
            <a:ext uri="{FF2B5EF4-FFF2-40B4-BE49-F238E27FC236}">
              <a16:creationId xmlns:a16="http://schemas.microsoft.com/office/drawing/2014/main" id="{83A2A67E-6145-4E7D-AB22-8B98B37FFBB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8" name="Text Box 17">
          <a:extLst>
            <a:ext uri="{FF2B5EF4-FFF2-40B4-BE49-F238E27FC236}">
              <a16:creationId xmlns:a16="http://schemas.microsoft.com/office/drawing/2014/main" id="{3B2EE7D6-67A8-4D0D-8FAE-FC721DDF3AF8}"/>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689" name="Text Box 18">
          <a:extLst>
            <a:ext uri="{FF2B5EF4-FFF2-40B4-BE49-F238E27FC236}">
              <a16:creationId xmlns:a16="http://schemas.microsoft.com/office/drawing/2014/main" id="{82D7C409-813A-47D5-BD8D-EB9E5BD25EA0}"/>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0" name="Text Box 16">
          <a:extLst>
            <a:ext uri="{FF2B5EF4-FFF2-40B4-BE49-F238E27FC236}">
              <a16:creationId xmlns:a16="http://schemas.microsoft.com/office/drawing/2014/main" id="{B06FB741-FCEE-4643-97F4-685544C9137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1" name="Text Box 17">
          <a:extLst>
            <a:ext uri="{FF2B5EF4-FFF2-40B4-BE49-F238E27FC236}">
              <a16:creationId xmlns:a16="http://schemas.microsoft.com/office/drawing/2014/main" id="{C1023A9D-3A06-4C9B-BCF8-00DAC476977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2" name="Text Box 18">
          <a:extLst>
            <a:ext uri="{FF2B5EF4-FFF2-40B4-BE49-F238E27FC236}">
              <a16:creationId xmlns:a16="http://schemas.microsoft.com/office/drawing/2014/main" id="{DB13429F-AF38-4639-86BF-5678016D3D5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3" name="Text Box 19">
          <a:extLst>
            <a:ext uri="{FF2B5EF4-FFF2-40B4-BE49-F238E27FC236}">
              <a16:creationId xmlns:a16="http://schemas.microsoft.com/office/drawing/2014/main" id="{30844F25-9C6E-4B3B-B660-5ECAF2B16D2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4" name="Text Box 16">
          <a:extLst>
            <a:ext uri="{FF2B5EF4-FFF2-40B4-BE49-F238E27FC236}">
              <a16:creationId xmlns:a16="http://schemas.microsoft.com/office/drawing/2014/main" id="{9066001E-7B85-4E3F-8F5B-31292D2B3B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5" name="Text Box 17">
          <a:extLst>
            <a:ext uri="{FF2B5EF4-FFF2-40B4-BE49-F238E27FC236}">
              <a16:creationId xmlns:a16="http://schemas.microsoft.com/office/drawing/2014/main" id="{5A2ADB80-A319-41E8-A429-9274B594F88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696" name="Text Box 18">
          <a:extLst>
            <a:ext uri="{FF2B5EF4-FFF2-40B4-BE49-F238E27FC236}">
              <a16:creationId xmlns:a16="http://schemas.microsoft.com/office/drawing/2014/main" id="{C2040A6B-B446-46E9-8AFF-3B0F4D7AE34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697" name="Text Box 15">
          <a:extLst>
            <a:ext uri="{FF2B5EF4-FFF2-40B4-BE49-F238E27FC236}">
              <a16:creationId xmlns:a16="http://schemas.microsoft.com/office/drawing/2014/main" id="{67BBD93F-DFCD-4C33-8C33-67918718F2C9}"/>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8" name="Text Box 16">
          <a:extLst>
            <a:ext uri="{FF2B5EF4-FFF2-40B4-BE49-F238E27FC236}">
              <a16:creationId xmlns:a16="http://schemas.microsoft.com/office/drawing/2014/main" id="{1CBC58D3-BC2D-4331-B3C2-04ABF3904CD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699" name="Text Box 17">
          <a:extLst>
            <a:ext uri="{FF2B5EF4-FFF2-40B4-BE49-F238E27FC236}">
              <a16:creationId xmlns:a16="http://schemas.microsoft.com/office/drawing/2014/main" id="{E86E5066-F068-4403-9CE3-C3E632C507C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0" name="Text Box 18">
          <a:extLst>
            <a:ext uri="{FF2B5EF4-FFF2-40B4-BE49-F238E27FC236}">
              <a16:creationId xmlns:a16="http://schemas.microsoft.com/office/drawing/2014/main" id="{CFF117B1-BFA2-47DC-8EA4-EB5C524E2CA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01" name="Text Box 19">
          <a:extLst>
            <a:ext uri="{FF2B5EF4-FFF2-40B4-BE49-F238E27FC236}">
              <a16:creationId xmlns:a16="http://schemas.microsoft.com/office/drawing/2014/main" id="{FB33CB02-8CB1-4C5F-B1E9-E1C2A27466EB}"/>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2" name="Text Box 16">
          <a:extLst>
            <a:ext uri="{FF2B5EF4-FFF2-40B4-BE49-F238E27FC236}">
              <a16:creationId xmlns:a16="http://schemas.microsoft.com/office/drawing/2014/main" id="{442AB492-24DA-4F38-9690-29958E9538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3" name="Text Box 17">
          <a:extLst>
            <a:ext uri="{FF2B5EF4-FFF2-40B4-BE49-F238E27FC236}">
              <a16:creationId xmlns:a16="http://schemas.microsoft.com/office/drawing/2014/main" id="{4010D55C-7A99-4E0C-B6CA-FF6F5E63D80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4" name="Text Box 18">
          <a:extLst>
            <a:ext uri="{FF2B5EF4-FFF2-40B4-BE49-F238E27FC236}">
              <a16:creationId xmlns:a16="http://schemas.microsoft.com/office/drawing/2014/main" id="{94C971E2-F58D-4967-A7EC-7DE0877638D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05" name="Text Box 19">
          <a:extLst>
            <a:ext uri="{FF2B5EF4-FFF2-40B4-BE49-F238E27FC236}">
              <a16:creationId xmlns:a16="http://schemas.microsoft.com/office/drawing/2014/main" id="{90A8F29E-8050-454A-B919-845154D4291C}"/>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6" name="Text Box 16">
          <a:extLst>
            <a:ext uri="{FF2B5EF4-FFF2-40B4-BE49-F238E27FC236}">
              <a16:creationId xmlns:a16="http://schemas.microsoft.com/office/drawing/2014/main" id="{00FD2DBC-97AA-42D5-9445-98C40CC68E11}"/>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7" name="Text Box 17">
          <a:extLst>
            <a:ext uri="{FF2B5EF4-FFF2-40B4-BE49-F238E27FC236}">
              <a16:creationId xmlns:a16="http://schemas.microsoft.com/office/drawing/2014/main" id="{92F781E8-8920-4BED-AB00-9611919F3882}"/>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8" name="Text Box 18">
          <a:extLst>
            <a:ext uri="{FF2B5EF4-FFF2-40B4-BE49-F238E27FC236}">
              <a16:creationId xmlns:a16="http://schemas.microsoft.com/office/drawing/2014/main" id="{072504E1-F71A-4869-A86C-78ABF60D92D6}"/>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79</xdr:row>
      <xdr:rowOff>0</xdr:rowOff>
    </xdr:from>
    <xdr:ext cx="95250" cy="171450"/>
    <xdr:sp macro="" textlink="">
      <xdr:nvSpPr>
        <xdr:cNvPr id="3709" name="Text Box 19">
          <a:extLst>
            <a:ext uri="{FF2B5EF4-FFF2-40B4-BE49-F238E27FC236}">
              <a16:creationId xmlns:a16="http://schemas.microsoft.com/office/drawing/2014/main" id="{5769AE62-38B9-4058-A089-678B624B03F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80</xdr:row>
      <xdr:rowOff>504825</xdr:rowOff>
    </xdr:from>
    <xdr:ext cx="95250" cy="444014"/>
    <xdr:sp macro="" textlink="">
      <xdr:nvSpPr>
        <xdr:cNvPr id="3710" name="Text Box 15">
          <a:extLst>
            <a:ext uri="{FF2B5EF4-FFF2-40B4-BE49-F238E27FC236}">
              <a16:creationId xmlns:a16="http://schemas.microsoft.com/office/drawing/2014/main" id="{76C82D4B-0790-47A2-9CE9-4DC106B7B53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1" name="Text Box 16">
          <a:extLst>
            <a:ext uri="{FF2B5EF4-FFF2-40B4-BE49-F238E27FC236}">
              <a16:creationId xmlns:a16="http://schemas.microsoft.com/office/drawing/2014/main" id="{0744E85B-4BA3-4477-9CED-22061213AEA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2" name="Text Box 17">
          <a:extLst>
            <a:ext uri="{FF2B5EF4-FFF2-40B4-BE49-F238E27FC236}">
              <a16:creationId xmlns:a16="http://schemas.microsoft.com/office/drawing/2014/main" id="{118DE898-E376-45AE-A16A-2DAC095188E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3" name="Text Box 18">
          <a:extLst>
            <a:ext uri="{FF2B5EF4-FFF2-40B4-BE49-F238E27FC236}">
              <a16:creationId xmlns:a16="http://schemas.microsoft.com/office/drawing/2014/main" id="{A5A67860-6AB6-4F66-B995-7A03BD2AC55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0</xdr:rowOff>
    </xdr:from>
    <xdr:ext cx="95250" cy="171450"/>
    <xdr:sp macro="" textlink="">
      <xdr:nvSpPr>
        <xdr:cNvPr id="3714" name="Text Box 19">
          <a:extLst>
            <a:ext uri="{FF2B5EF4-FFF2-40B4-BE49-F238E27FC236}">
              <a16:creationId xmlns:a16="http://schemas.microsoft.com/office/drawing/2014/main" id="{8A0B52FB-76BD-45E2-BE73-BEC85F3A02B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5" name="Text Box 16">
          <a:extLst>
            <a:ext uri="{FF2B5EF4-FFF2-40B4-BE49-F238E27FC236}">
              <a16:creationId xmlns:a16="http://schemas.microsoft.com/office/drawing/2014/main" id="{F50FE25B-2421-425B-AD52-0E5044BE83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0</xdr:rowOff>
    </xdr:from>
    <xdr:ext cx="95250" cy="171450"/>
    <xdr:sp macro="" textlink="">
      <xdr:nvSpPr>
        <xdr:cNvPr id="3716" name="Text Box 17">
          <a:extLst>
            <a:ext uri="{FF2B5EF4-FFF2-40B4-BE49-F238E27FC236}">
              <a16:creationId xmlns:a16="http://schemas.microsoft.com/office/drawing/2014/main" id="{60C2A238-7FA2-414B-8B02-C86A79336AC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82</xdr:row>
      <xdr:rowOff>15875</xdr:rowOff>
    </xdr:from>
    <xdr:ext cx="95250" cy="171450"/>
    <xdr:sp macro="" textlink="">
      <xdr:nvSpPr>
        <xdr:cNvPr id="3717" name="Text Box 18">
          <a:extLst>
            <a:ext uri="{FF2B5EF4-FFF2-40B4-BE49-F238E27FC236}">
              <a16:creationId xmlns:a16="http://schemas.microsoft.com/office/drawing/2014/main" id="{ADE91C44-D951-4CBE-B68A-A7D17BCEAB5B}"/>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8" name="Text Box 16">
          <a:extLst>
            <a:ext uri="{FF2B5EF4-FFF2-40B4-BE49-F238E27FC236}">
              <a16:creationId xmlns:a16="http://schemas.microsoft.com/office/drawing/2014/main" id="{540AD9BE-8D88-4BD9-AA5F-553C1F2E8F5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19" name="Text Box 17">
          <a:extLst>
            <a:ext uri="{FF2B5EF4-FFF2-40B4-BE49-F238E27FC236}">
              <a16:creationId xmlns:a16="http://schemas.microsoft.com/office/drawing/2014/main" id="{D5E921FA-1BD3-4C71-8D47-F46720955D5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0" name="Text Box 18">
          <a:extLst>
            <a:ext uri="{FF2B5EF4-FFF2-40B4-BE49-F238E27FC236}">
              <a16:creationId xmlns:a16="http://schemas.microsoft.com/office/drawing/2014/main" id="{04BD1307-07A4-40F5-BAEB-AAEE4877CC3E}"/>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1" name="Text Box 19">
          <a:extLst>
            <a:ext uri="{FF2B5EF4-FFF2-40B4-BE49-F238E27FC236}">
              <a16:creationId xmlns:a16="http://schemas.microsoft.com/office/drawing/2014/main" id="{CB08ECD1-6E30-4D21-8D05-DAC51F18339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82</xdr:row>
      <xdr:rowOff>0</xdr:rowOff>
    </xdr:from>
    <xdr:ext cx="95250" cy="171450"/>
    <xdr:sp macro="" textlink="">
      <xdr:nvSpPr>
        <xdr:cNvPr id="3722" name="Text Box 16">
          <a:extLst>
            <a:ext uri="{FF2B5EF4-FFF2-40B4-BE49-F238E27FC236}">
              <a16:creationId xmlns:a16="http://schemas.microsoft.com/office/drawing/2014/main" id="{75EFF894-BC6E-411C-9A6C-B7430A691E4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3" name="Text Box 15">
          <a:extLst>
            <a:ext uri="{FF2B5EF4-FFF2-40B4-BE49-F238E27FC236}">
              <a16:creationId xmlns:a16="http://schemas.microsoft.com/office/drawing/2014/main" id="{4A996122-E0EA-45AA-890E-EDFDDA8D289E}"/>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8496"/>
    <xdr:sp macro="" textlink="">
      <xdr:nvSpPr>
        <xdr:cNvPr id="3724" name="Text Box 15">
          <a:extLst>
            <a:ext uri="{FF2B5EF4-FFF2-40B4-BE49-F238E27FC236}">
              <a16:creationId xmlns:a16="http://schemas.microsoft.com/office/drawing/2014/main" id="{16782361-7F8D-4D9C-8678-D1DC9F138566}"/>
            </a:ext>
          </a:extLst>
        </xdr:cNvPr>
        <xdr:cNvSpPr txBox="1">
          <a:spLocks noChangeArrowheads="1"/>
        </xdr:cNvSpPr>
      </xdr:nvSpPr>
      <xdr:spPr bwMode="auto">
        <a:xfrm>
          <a:off x="4664364" y="5994111"/>
          <a:ext cx="95250" cy="44849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25" name="Text Box 15">
          <a:extLst>
            <a:ext uri="{FF2B5EF4-FFF2-40B4-BE49-F238E27FC236}">
              <a16:creationId xmlns:a16="http://schemas.microsoft.com/office/drawing/2014/main" id="{4804FEE7-D092-4526-A779-1D30822C26E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26" name="Text Box 15">
          <a:extLst>
            <a:ext uri="{FF2B5EF4-FFF2-40B4-BE49-F238E27FC236}">
              <a16:creationId xmlns:a16="http://schemas.microsoft.com/office/drawing/2014/main" id="{453756A0-2842-41E9-95D6-B10735AF2837}"/>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27" name="Text Box 15">
          <a:extLst>
            <a:ext uri="{FF2B5EF4-FFF2-40B4-BE49-F238E27FC236}">
              <a16:creationId xmlns:a16="http://schemas.microsoft.com/office/drawing/2014/main" id="{376B8D5B-ACA4-4075-971D-D313BF511B3B}"/>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28" name="Text Box 15">
          <a:extLst>
            <a:ext uri="{FF2B5EF4-FFF2-40B4-BE49-F238E27FC236}">
              <a16:creationId xmlns:a16="http://schemas.microsoft.com/office/drawing/2014/main" id="{12779942-5C33-4953-A300-047505825925}"/>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82</xdr:row>
      <xdr:rowOff>170392</xdr:rowOff>
    </xdr:from>
    <xdr:ext cx="95250" cy="213632"/>
    <xdr:sp macro="" textlink="">
      <xdr:nvSpPr>
        <xdr:cNvPr id="3729" name="Text Box 15">
          <a:extLst>
            <a:ext uri="{FF2B5EF4-FFF2-40B4-BE49-F238E27FC236}">
              <a16:creationId xmlns:a16="http://schemas.microsoft.com/office/drawing/2014/main" id="{7994E08A-F4B5-4841-92CB-16FBD0FBB384}"/>
            </a:ext>
          </a:extLst>
        </xdr:cNvPr>
        <xdr:cNvSpPr txBox="1">
          <a:spLocks noChangeArrowheads="1"/>
        </xdr:cNvSpPr>
      </xdr:nvSpPr>
      <xdr:spPr bwMode="auto">
        <a:xfrm>
          <a:off x="12578484" y="5793028"/>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0" name="Text Box 16">
          <a:extLst>
            <a:ext uri="{FF2B5EF4-FFF2-40B4-BE49-F238E27FC236}">
              <a16:creationId xmlns:a16="http://schemas.microsoft.com/office/drawing/2014/main" id="{D60276CB-751D-46C9-8791-4D189078236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1" name="Text Box 17">
          <a:extLst>
            <a:ext uri="{FF2B5EF4-FFF2-40B4-BE49-F238E27FC236}">
              <a16:creationId xmlns:a16="http://schemas.microsoft.com/office/drawing/2014/main" id="{69550D61-1EA7-411C-B9DF-78F267D220D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2" name="Text Box 18">
          <a:extLst>
            <a:ext uri="{FF2B5EF4-FFF2-40B4-BE49-F238E27FC236}">
              <a16:creationId xmlns:a16="http://schemas.microsoft.com/office/drawing/2014/main" id="{8DB8388F-22EA-4E5D-88A8-EFFE9DE302F0}"/>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33" name="Text Box 19">
          <a:extLst>
            <a:ext uri="{FF2B5EF4-FFF2-40B4-BE49-F238E27FC236}">
              <a16:creationId xmlns:a16="http://schemas.microsoft.com/office/drawing/2014/main" id="{0C434696-9A3F-4DEB-9799-72B8840730E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4" name="Text Box 16">
          <a:extLst>
            <a:ext uri="{FF2B5EF4-FFF2-40B4-BE49-F238E27FC236}">
              <a16:creationId xmlns:a16="http://schemas.microsoft.com/office/drawing/2014/main" id="{A22BDA34-3F6E-440B-90E4-25D063767A9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5" name="Text Box 17">
          <a:extLst>
            <a:ext uri="{FF2B5EF4-FFF2-40B4-BE49-F238E27FC236}">
              <a16:creationId xmlns:a16="http://schemas.microsoft.com/office/drawing/2014/main" id="{1F84EA10-840F-418A-9FEE-D47F9F075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6" name="Text Box 18">
          <a:extLst>
            <a:ext uri="{FF2B5EF4-FFF2-40B4-BE49-F238E27FC236}">
              <a16:creationId xmlns:a16="http://schemas.microsoft.com/office/drawing/2014/main" id="{B8E1D8A3-6BFD-4391-BF67-818E588B14B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37" name="Text Box 19">
          <a:extLst>
            <a:ext uri="{FF2B5EF4-FFF2-40B4-BE49-F238E27FC236}">
              <a16:creationId xmlns:a16="http://schemas.microsoft.com/office/drawing/2014/main" id="{D01FB201-052C-4FD5-8AE2-E5FD08EC0005}"/>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8" name="Text Box 16">
          <a:extLst>
            <a:ext uri="{FF2B5EF4-FFF2-40B4-BE49-F238E27FC236}">
              <a16:creationId xmlns:a16="http://schemas.microsoft.com/office/drawing/2014/main" id="{265D99A6-BFCF-4A93-8CB4-7944B1816E2B}"/>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39" name="Text Box 17">
          <a:extLst>
            <a:ext uri="{FF2B5EF4-FFF2-40B4-BE49-F238E27FC236}">
              <a16:creationId xmlns:a16="http://schemas.microsoft.com/office/drawing/2014/main" id="{B15A1F41-6AB8-4067-9497-030003C6247C}"/>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0" name="Text Box 18">
          <a:extLst>
            <a:ext uri="{FF2B5EF4-FFF2-40B4-BE49-F238E27FC236}">
              <a16:creationId xmlns:a16="http://schemas.microsoft.com/office/drawing/2014/main" id="{8DCF6B47-9063-49F7-8D08-6289CE85C5D9}"/>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41" name="Text Box 19">
          <a:extLst>
            <a:ext uri="{FF2B5EF4-FFF2-40B4-BE49-F238E27FC236}">
              <a16:creationId xmlns:a16="http://schemas.microsoft.com/office/drawing/2014/main" id="{D56AD81F-C60A-4021-8E19-64DBB11EFB2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42" name="Text Box 15">
          <a:extLst>
            <a:ext uri="{FF2B5EF4-FFF2-40B4-BE49-F238E27FC236}">
              <a16:creationId xmlns:a16="http://schemas.microsoft.com/office/drawing/2014/main" id="{4F36566C-4187-443F-B7AB-E173F23EB95D}"/>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3" name="Text Box 16">
          <a:extLst>
            <a:ext uri="{FF2B5EF4-FFF2-40B4-BE49-F238E27FC236}">
              <a16:creationId xmlns:a16="http://schemas.microsoft.com/office/drawing/2014/main" id="{D833DD0D-FEA3-42F0-83F0-9109B008852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4" name="Text Box 17">
          <a:extLst>
            <a:ext uri="{FF2B5EF4-FFF2-40B4-BE49-F238E27FC236}">
              <a16:creationId xmlns:a16="http://schemas.microsoft.com/office/drawing/2014/main" id="{67744001-7527-4F17-BA75-AB40F1836F22}"/>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5" name="Text Box 18">
          <a:extLst>
            <a:ext uri="{FF2B5EF4-FFF2-40B4-BE49-F238E27FC236}">
              <a16:creationId xmlns:a16="http://schemas.microsoft.com/office/drawing/2014/main" id="{A1650CAC-DC79-4E87-A002-D56655B1BC16}"/>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46" name="Text Box 19">
          <a:extLst>
            <a:ext uri="{FF2B5EF4-FFF2-40B4-BE49-F238E27FC236}">
              <a16:creationId xmlns:a16="http://schemas.microsoft.com/office/drawing/2014/main" id="{A725CA0F-2B70-4265-A0E1-54BFAA26B9D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7" name="Text Box 16">
          <a:extLst>
            <a:ext uri="{FF2B5EF4-FFF2-40B4-BE49-F238E27FC236}">
              <a16:creationId xmlns:a16="http://schemas.microsoft.com/office/drawing/2014/main" id="{B5E5C817-8A9C-41A4-A60D-B77072DE5D1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8" name="Text Box 17">
          <a:extLst>
            <a:ext uri="{FF2B5EF4-FFF2-40B4-BE49-F238E27FC236}">
              <a16:creationId xmlns:a16="http://schemas.microsoft.com/office/drawing/2014/main" id="{0D45CA74-1212-419D-B738-C624A35674E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49" name="Text Box 18">
          <a:extLst>
            <a:ext uri="{FF2B5EF4-FFF2-40B4-BE49-F238E27FC236}">
              <a16:creationId xmlns:a16="http://schemas.microsoft.com/office/drawing/2014/main" id="{7EE702C0-3CC8-43FE-8301-960D3839D41A}"/>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0" name="Text Box 16">
          <a:extLst>
            <a:ext uri="{FF2B5EF4-FFF2-40B4-BE49-F238E27FC236}">
              <a16:creationId xmlns:a16="http://schemas.microsoft.com/office/drawing/2014/main" id="{93C19F45-1C6F-425F-8E06-4AA54D46A57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1" name="Text Box 17">
          <a:extLst>
            <a:ext uri="{FF2B5EF4-FFF2-40B4-BE49-F238E27FC236}">
              <a16:creationId xmlns:a16="http://schemas.microsoft.com/office/drawing/2014/main" id="{1160C1CA-9EFA-413F-A8E4-4A5A2689B53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2" name="Text Box 18">
          <a:extLst>
            <a:ext uri="{FF2B5EF4-FFF2-40B4-BE49-F238E27FC236}">
              <a16:creationId xmlns:a16="http://schemas.microsoft.com/office/drawing/2014/main" id="{34005C5B-3F19-4156-A8BD-8055A8DA10E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3" name="Text Box 19">
          <a:extLst>
            <a:ext uri="{FF2B5EF4-FFF2-40B4-BE49-F238E27FC236}">
              <a16:creationId xmlns:a16="http://schemas.microsoft.com/office/drawing/2014/main" id="{C642A2DB-FD43-4A73-8434-A6AAF276A00B}"/>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4" name="Text Box 16">
          <a:extLst>
            <a:ext uri="{FF2B5EF4-FFF2-40B4-BE49-F238E27FC236}">
              <a16:creationId xmlns:a16="http://schemas.microsoft.com/office/drawing/2014/main" id="{99FC64AE-AD5C-438F-9F3F-546E3CE47F3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5" name="Text Box 17">
          <a:extLst>
            <a:ext uri="{FF2B5EF4-FFF2-40B4-BE49-F238E27FC236}">
              <a16:creationId xmlns:a16="http://schemas.microsoft.com/office/drawing/2014/main" id="{8B74DE42-432E-4987-8DD4-02F4854B4BB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6" name="Text Box 18">
          <a:extLst>
            <a:ext uri="{FF2B5EF4-FFF2-40B4-BE49-F238E27FC236}">
              <a16:creationId xmlns:a16="http://schemas.microsoft.com/office/drawing/2014/main" id="{530CA720-1AA8-412D-9216-2277E739DD27}"/>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57" name="Text Box 19">
          <a:extLst>
            <a:ext uri="{FF2B5EF4-FFF2-40B4-BE49-F238E27FC236}">
              <a16:creationId xmlns:a16="http://schemas.microsoft.com/office/drawing/2014/main" id="{39E6B6D9-60DC-4FB5-AEB3-2F1EBC18EA5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56743"/>
    <xdr:sp macro="" textlink="">
      <xdr:nvSpPr>
        <xdr:cNvPr id="3758" name="Text Box 15">
          <a:extLst>
            <a:ext uri="{FF2B5EF4-FFF2-40B4-BE49-F238E27FC236}">
              <a16:creationId xmlns:a16="http://schemas.microsoft.com/office/drawing/2014/main" id="{A9D5D5C8-93BE-4C5A-90CF-D455E6F54168}"/>
            </a:ext>
          </a:extLst>
        </xdr:cNvPr>
        <xdr:cNvSpPr txBox="1">
          <a:spLocks noChangeArrowheads="1"/>
        </xdr:cNvSpPr>
      </xdr:nvSpPr>
      <xdr:spPr bwMode="auto">
        <a:xfrm>
          <a:off x="4664364" y="5994111"/>
          <a:ext cx="95250" cy="456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442269"/>
    <xdr:sp macro="" textlink="">
      <xdr:nvSpPr>
        <xdr:cNvPr id="3759" name="Text Box 15">
          <a:extLst>
            <a:ext uri="{FF2B5EF4-FFF2-40B4-BE49-F238E27FC236}">
              <a16:creationId xmlns:a16="http://schemas.microsoft.com/office/drawing/2014/main" id="{2861185A-1FBC-44AB-B9A8-01E3A79B1CAE}"/>
            </a:ext>
          </a:extLst>
        </xdr:cNvPr>
        <xdr:cNvSpPr txBox="1">
          <a:spLocks noChangeArrowheads="1"/>
        </xdr:cNvSpPr>
      </xdr:nvSpPr>
      <xdr:spPr bwMode="auto">
        <a:xfrm>
          <a:off x="12540961"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82</xdr:row>
      <xdr:rowOff>504825</xdr:rowOff>
    </xdr:from>
    <xdr:ext cx="95250" cy="442269"/>
    <xdr:sp macro="" textlink="">
      <xdr:nvSpPr>
        <xdr:cNvPr id="3760" name="Text Box 15">
          <a:extLst>
            <a:ext uri="{FF2B5EF4-FFF2-40B4-BE49-F238E27FC236}">
              <a16:creationId xmlns:a16="http://schemas.microsoft.com/office/drawing/2014/main" id="{ECB3B6C8-2B2E-40FD-8342-3D0834B331B3}"/>
            </a:ext>
          </a:extLst>
        </xdr:cNvPr>
        <xdr:cNvSpPr txBox="1">
          <a:spLocks noChangeArrowheads="1"/>
        </xdr:cNvSpPr>
      </xdr:nvSpPr>
      <xdr:spPr bwMode="auto">
        <a:xfrm>
          <a:off x="21832455" y="5994111"/>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213632"/>
    <xdr:sp macro="" textlink="">
      <xdr:nvSpPr>
        <xdr:cNvPr id="3761" name="Text Box 15">
          <a:extLst>
            <a:ext uri="{FF2B5EF4-FFF2-40B4-BE49-F238E27FC236}">
              <a16:creationId xmlns:a16="http://schemas.microsoft.com/office/drawing/2014/main" id="{1C98A625-E21F-4022-BC1D-0EB0C947919C}"/>
            </a:ext>
          </a:extLst>
        </xdr:cNvPr>
        <xdr:cNvSpPr txBox="1">
          <a:spLocks noChangeArrowheads="1"/>
        </xdr:cNvSpPr>
      </xdr:nvSpPr>
      <xdr:spPr bwMode="auto">
        <a:xfrm>
          <a:off x="4664364"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82</xdr:row>
      <xdr:rowOff>504825</xdr:rowOff>
    </xdr:from>
    <xdr:ext cx="95250" cy="444331"/>
    <xdr:sp macro="" textlink="">
      <xdr:nvSpPr>
        <xdr:cNvPr id="3762" name="Text Box 15">
          <a:extLst>
            <a:ext uri="{FF2B5EF4-FFF2-40B4-BE49-F238E27FC236}">
              <a16:creationId xmlns:a16="http://schemas.microsoft.com/office/drawing/2014/main" id="{02CDC77C-260E-4B45-8113-F1E9C6C44E9D}"/>
            </a:ext>
          </a:extLst>
        </xdr:cNvPr>
        <xdr:cNvSpPr txBox="1">
          <a:spLocks noChangeArrowheads="1"/>
        </xdr:cNvSpPr>
      </xdr:nvSpPr>
      <xdr:spPr bwMode="auto">
        <a:xfrm>
          <a:off x="4664364" y="5994111"/>
          <a:ext cx="95250" cy="44433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82</xdr:row>
      <xdr:rowOff>504825</xdr:rowOff>
    </xdr:from>
    <xdr:ext cx="95250" cy="213632"/>
    <xdr:sp macro="" textlink="">
      <xdr:nvSpPr>
        <xdr:cNvPr id="3763" name="Text Box 15">
          <a:extLst>
            <a:ext uri="{FF2B5EF4-FFF2-40B4-BE49-F238E27FC236}">
              <a16:creationId xmlns:a16="http://schemas.microsoft.com/office/drawing/2014/main" id="{593A48F9-93B5-4A1F-82B8-BF9F25E2A601}"/>
            </a:ext>
          </a:extLst>
        </xdr:cNvPr>
        <xdr:cNvSpPr txBox="1">
          <a:spLocks noChangeArrowheads="1"/>
        </xdr:cNvSpPr>
      </xdr:nvSpPr>
      <xdr:spPr bwMode="auto">
        <a:xfrm>
          <a:off x="12540961" y="5994111"/>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4" name="Text Box 16">
          <a:extLst>
            <a:ext uri="{FF2B5EF4-FFF2-40B4-BE49-F238E27FC236}">
              <a16:creationId xmlns:a16="http://schemas.microsoft.com/office/drawing/2014/main" id="{E01AF9D4-2C4B-4B41-A1FC-F99C74C6CB17}"/>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5" name="Text Box 17">
          <a:extLst>
            <a:ext uri="{FF2B5EF4-FFF2-40B4-BE49-F238E27FC236}">
              <a16:creationId xmlns:a16="http://schemas.microsoft.com/office/drawing/2014/main" id="{EEC659CA-76C2-4C2D-BFB6-997A0D27577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6" name="Text Box 18">
          <a:extLst>
            <a:ext uri="{FF2B5EF4-FFF2-40B4-BE49-F238E27FC236}">
              <a16:creationId xmlns:a16="http://schemas.microsoft.com/office/drawing/2014/main" id="{3320AF65-338A-41FA-8993-9AE0E324454F}"/>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67" name="Text Box 19">
          <a:extLst>
            <a:ext uri="{FF2B5EF4-FFF2-40B4-BE49-F238E27FC236}">
              <a16:creationId xmlns:a16="http://schemas.microsoft.com/office/drawing/2014/main" id="{C3870FD4-45D9-42C9-A41B-06C3DDD48E2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8" name="Text Box 16">
          <a:extLst>
            <a:ext uri="{FF2B5EF4-FFF2-40B4-BE49-F238E27FC236}">
              <a16:creationId xmlns:a16="http://schemas.microsoft.com/office/drawing/2014/main" id="{3722E533-F250-4516-84D6-FC91100B270B}"/>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69" name="Text Box 17">
          <a:extLst>
            <a:ext uri="{FF2B5EF4-FFF2-40B4-BE49-F238E27FC236}">
              <a16:creationId xmlns:a16="http://schemas.microsoft.com/office/drawing/2014/main" id="{CBAB7CFF-6180-488D-A181-8F88E404DD2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0" name="Text Box 18">
          <a:extLst>
            <a:ext uri="{FF2B5EF4-FFF2-40B4-BE49-F238E27FC236}">
              <a16:creationId xmlns:a16="http://schemas.microsoft.com/office/drawing/2014/main" id="{EBEA9E7C-8905-4641-9B74-6DD69CB67543}"/>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71" name="Text Box 19">
          <a:extLst>
            <a:ext uri="{FF2B5EF4-FFF2-40B4-BE49-F238E27FC236}">
              <a16:creationId xmlns:a16="http://schemas.microsoft.com/office/drawing/2014/main" id="{5294F032-24A4-4D82-A609-56432255A7C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2" name="Text Box 16">
          <a:extLst>
            <a:ext uri="{FF2B5EF4-FFF2-40B4-BE49-F238E27FC236}">
              <a16:creationId xmlns:a16="http://schemas.microsoft.com/office/drawing/2014/main" id="{A7BB5F96-447D-4D49-BDA7-197D9DBFC6E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3" name="Text Box 17">
          <a:extLst>
            <a:ext uri="{FF2B5EF4-FFF2-40B4-BE49-F238E27FC236}">
              <a16:creationId xmlns:a16="http://schemas.microsoft.com/office/drawing/2014/main" id="{EC91B274-6C0D-489E-BA4E-4C3F70D8A6A7}"/>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4" name="Text Box 18">
          <a:extLst>
            <a:ext uri="{FF2B5EF4-FFF2-40B4-BE49-F238E27FC236}">
              <a16:creationId xmlns:a16="http://schemas.microsoft.com/office/drawing/2014/main" id="{41176413-8CDA-4166-9228-F4D59FF23B96}"/>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86</xdr:row>
      <xdr:rowOff>0</xdr:rowOff>
    </xdr:from>
    <xdr:ext cx="95250" cy="171450"/>
    <xdr:sp macro="" textlink="">
      <xdr:nvSpPr>
        <xdr:cNvPr id="3775" name="Text Box 19">
          <a:extLst>
            <a:ext uri="{FF2B5EF4-FFF2-40B4-BE49-F238E27FC236}">
              <a16:creationId xmlns:a16="http://schemas.microsoft.com/office/drawing/2014/main" id="{06CA03BF-BB0A-4684-A07E-AF09C3BEF8FE}"/>
            </a:ext>
          </a:extLst>
        </xdr:cNvPr>
        <xdr:cNvSpPr txBox="1">
          <a:spLocks noChangeArrowheads="1"/>
        </xdr:cNvSpPr>
      </xdr:nvSpPr>
      <xdr:spPr bwMode="auto">
        <a:xfrm>
          <a:off x="21832455"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776" name="Text Box 15">
          <a:extLst>
            <a:ext uri="{FF2B5EF4-FFF2-40B4-BE49-F238E27FC236}">
              <a16:creationId xmlns:a16="http://schemas.microsoft.com/office/drawing/2014/main" id="{7FFBBB66-BAF8-422A-8E61-4F19BCFFA129}"/>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7" name="Text Box 16">
          <a:extLst>
            <a:ext uri="{FF2B5EF4-FFF2-40B4-BE49-F238E27FC236}">
              <a16:creationId xmlns:a16="http://schemas.microsoft.com/office/drawing/2014/main" id="{1E73957B-E2E5-446A-B089-CF466060088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8" name="Text Box 17">
          <a:extLst>
            <a:ext uri="{FF2B5EF4-FFF2-40B4-BE49-F238E27FC236}">
              <a16:creationId xmlns:a16="http://schemas.microsoft.com/office/drawing/2014/main" id="{FCA26FF5-B0E0-480E-9A95-31811FA182F8}"/>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79" name="Text Box 18">
          <a:extLst>
            <a:ext uri="{FF2B5EF4-FFF2-40B4-BE49-F238E27FC236}">
              <a16:creationId xmlns:a16="http://schemas.microsoft.com/office/drawing/2014/main" id="{78259F58-9C4A-4AD9-804B-770C2E54617E}"/>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80" name="Text Box 19">
          <a:extLst>
            <a:ext uri="{FF2B5EF4-FFF2-40B4-BE49-F238E27FC236}">
              <a16:creationId xmlns:a16="http://schemas.microsoft.com/office/drawing/2014/main" id="{C6D06A78-2A76-4E1D-AA5E-519BFD9476B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84</xdr:row>
      <xdr:rowOff>504825</xdr:rowOff>
    </xdr:from>
    <xdr:ext cx="95250" cy="442269"/>
    <xdr:sp macro="" textlink="">
      <xdr:nvSpPr>
        <xdr:cNvPr id="3781" name="Text Box 15">
          <a:extLst>
            <a:ext uri="{FF2B5EF4-FFF2-40B4-BE49-F238E27FC236}">
              <a16:creationId xmlns:a16="http://schemas.microsoft.com/office/drawing/2014/main" id="{52F75381-4E04-4048-B198-2D5795813DC3}"/>
            </a:ext>
          </a:extLst>
        </xdr:cNvPr>
        <xdr:cNvSpPr txBox="1">
          <a:spLocks noChangeArrowheads="1"/>
        </xdr:cNvSpPr>
      </xdr:nvSpPr>
      <xdr:spPr bwMode="auto">
        <a:xfrm>
          <a:off x="12540961" y="6733020"/>
          <a:ext cx="95250" cy="4422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2" name="Text Box 16">
          <a:extLst>
            <a:ext uri="{FF2B5EF4-FFF2-40B4-BE49-F238E27FC236}">
              <a16:creationId xmlns:a16="http://schemas.microsoft.com/office/drawing/2014/main" id="{F8AC5C1E-065A-485D-8673-016096579B2E}"/>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3" name="Text Box 17">
          <a:extLst>
            <a:ext uri="{FF2B5EF4-FFF2-40B4-BE49-F238E27FC236}">
              <a16:creationId xmlns:a16="http://schemas.microsoft.com/office/drawing/2014/main" id="{A550E9C2-9E1F-48BC-A2D5-9973043CD12F}"/>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84" name="Text Box 18">
          <a:extLst>
            <a:ext uri="{FF2B5EF4-FFF2-40B4-BE49-F238E27FC236}">
              <a16:creationId xmlns:a16="http://schemas.microsoft.com/office/drawing/2014/main" id="{F6B244EE-88A1-42D6-8AAB-89510676359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5" name="Text Box 16">
          <a:extLst>
            <a:ext uri="{FF2B5EF4-FFF2-40B4-BE49-F238E27FC236}">
              <a16:creationId xmlns:a16="http://schemas.microsoft.com/office/drawing/2014/main" id="{BBFF8D6A-5300-42FE-ACD0-301927C834EC}"/>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6" name="Text Box 17">
          <a:extLst>
            <a:ext uri="{FF2B5EF4-FFF2-40B4-BE49-F238E27FC236}">
              <a16:creationId xmlns:a16="http://schemas.microsoft.com/office/drawing/2014/main" id="{68739D26-33A8-4B51-ADBA-93C4DB85E3C4}"/>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7" name="Text Box 18">
          <a:extLst>
            <a:ext uri="{FF2B5EF4-FFF2-40B4-BE49-F238E27FC236}">
              <a16:creationId xmlns:a16="http://schemas.microsoft.com/office/drawing/2014/main" id="{F872A707-4C6A-4FDB-BFE9-FD8C626CC5EA}"/>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8" name="Text Box 19">
          <a:extLst>
            <a:ext uri="{FF2B5EF4-FFF2-40B4-BE49-F238E27FC236}">
              <a16:creationId xmlns:a16="http://schemas.microsoft.com/office/drawing/2014/main" id="{2DECEE72-C8AE-45AB-8F8E-0FC3792567D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89" name="Text Box 16">
          <a:extLst>
            <a:ext uri="{FF2B5EF4-FFF2-40B4-BE49-F238E27FC236}">
              <a16:creationId xmlns:a16="http://schemas.microsoft.com/office/drawing/2014/main" id="{1F00093C-C771-4687-AF53-9A3881110DA8}"/>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0" name="Text Box 17">
          <a:extLst>
            <a:ext uri="{FF2B5EF4-FFF2-40B4-BE49-F238E27FC236}">
              <a16:creationId xmlns:a16="http://schemas.microsoft.com/office/drawing/2014/main" id="{7308DDED-5898-4FD9-AFED-C1F414E75FE6}"/>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791" name="Text Box 18">
          <a:extLst>
            <a:ext uri="{FF2B5EF4-FFF2-40B4-BE49-F238E27FC236}">
              <a16:creationId xmlns:a16="http://schemas.microsoft.com/office/drawing/2014/main" id="{AC1AA303-C204-4BDA-B822-66BD65921FD9}"/>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792" name="Text Box 15">
          <a:extLst>
            <a:ext uri="{FF2B5EF4-FFF2-40B4-BE49-F238E27FC236}">
              <a16:creationId xmlns:a16="http://schemas.microsoft.com/office/drawing/2014/main" id="{3549BCC9-8FFE-47EF-9CC6-BB683F78ABCB}"/>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3" name="Text Box 16">
          <a:extLst>
            <a:ext uri="{FF2B5EF4-FFF2-40B4-BE49-F238E27FC236}">
              <a16:creationId xmlns:a16="http://schemas.microsoft.com/office/drawing/2014/main" id="{D6F17A71-D30B-4578-B3C3-DE2BE7C7B29D}"/>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4" name="Text Box 17">
          <a:extLst>
            <a:ext uri="{FF2B5EF4-FFF2-40B4-BE49-F238E27FC236}">
              <a16:creationId xmlns:a16="http://schemas.microsoft.com/office/drawing/2014/main" id="{A2F0D098-961B-430C-811B-47E7D263A7E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5" name="Text Box 18">
          <a:extLst>
            <a:ext uri="{FF2B5EF4-FFF2-40B4-BE49-F238E27FC236}">
              <a16:creationId xmlns:a16="http://schemas.microsoft.com/office/drawing/2014/main" id="{E049B4AD-EC7C-4CB3-8784-E6FB1A9658D4}"/>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796" name="Text Box 19">
          <a:extLst>
            <a:ext uri="{FF2B5EF4-FFF2-40B4-BE49-F238E27FC236}">
              <a16:creationId xmlns:a16="http://schemas.microsoft.com/office/drawing/2014/main" id="{E6D50177-E7C7-4DBE-A838-A4902F2A66F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7" name="Text Box 16">
          <a:extLst>
            <a:ext uri="{FF2B5EF4-FFF2-40B4-BE49-F238E27FC236}">
              <a16:creationId xmlns:a16="http://schemas.microsoft.com/office/drawing/2014/main" id="{A2C9ACC9-0A0C-4417-BC18-C5E7E0842CF4}"/>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8" name="Text Box 17">
          <a:extLst>
            <a:ext uri="{FF2B5EF4-FFF2-40B4-BE49-F238E27FC236}">
              <a16:creationId xmlns:a16="http://schemas.microsoft.com/office/drawing/2014/main" id="{E3BFDFFA-6264-4C85-9476-F4AFD420FD07}"/>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799" name="Text Box 18">
          <a:extLst>
            <a:ext uri="{FF2B5EF4-FFF2-40B4-BE49-F238E27FC236}">
              <a16:creationId xmlns:a16="http://schemas.microsoft.com/office/drawing/2014/main" id="{BFE4E159-4676-4786-9F94-1B8417C81DD2}"/>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00" name="Text Box 19">
          <a:extLst>
            <a:ext uri="{FF2B5EF4-FFF2-40B4-BE49-F238E27FC236}">
              <a16:creationId xmlns:a16="http://schemas.microsoft.com/office/drawing/2014/main" id="{BCB14EA3-6CE8-4E7D-A179-3736D48D4316}"/>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1" name="Text Box 16">
          <a:extLst>
            <a:ext uri="{FF2B5EF4-FFF2-40B4-BE49-F238E27FC236}">
              <a16:creationId xmlns:a16="http://schemas.microsoft.com/office/drawing/2014/main" id="{6DCB4C46-3F17-4780-BCFA-E3D6E8B7CCB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2" name="Text Box 17">
          <a:extLst>
            <a:ext uri="{FF2B5EF4-FFF2-40B4-BE49-F238E27FC236}">
              <a16:creationId xmlns:a16="http://schemas.microsoft.com/office/drawing/2014/main" id="{08A9AB6C-10ED-4278-AF84-DC69BBDB339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3" name="Text Box 18">
          <a:extLst>
            <a:ext uri="{FF2B5EF4-FFF2-40B4-BE49-F238E27FC236}">
              <a16:creationId xmlns:a16="http://schemas.microsoft.com/office/drawing/2014/main" id="{EAFA30A2-2B1D-45ED-8A61-EFC8D97643FC}"/>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20</xdr:col>
      <xdr:colOff>0</xdr:colOff>
      <xdr:row>83</xdr:row>
      <xdr:rowOff>0</xdr:rowOff>
    </xdr:from>
    <xdr:ext cx="95250" cy="171450"/>
    <xdr:sp macro="" textlink="">
      <xdr:nvSpPr>
        <xdr:cNvPr id="3804" name="Text Box 19">
          <a:extLst>
            <a:ext uri="{FF2B5EF4-FFF2-40B4-BE49-F238E27FC236}">
              <a16:creationId xmlns:a16="http://schemas.microsoft.com/office/drawing/2014/main" id="{CB703499-B227-4871-8968-E684AAD142B8}"/>
            </a:ext>
          </a:extLst>
        </xdr:cNvPr>
        <xdr:cNvSpPr txBox="1">
          <a:spLocks noChangeArrowheads="1"/>
        </xdr:cNvSpPr>
      </xdr:nvSpPr>
      <xdr:spPr bwMode="auto">
        <a:xfrm>
          <a:off x="21832455" y="5992091"/>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84</xdr:row>
      <xdr:rowOff>504825</xdr:rowOff>
    </xdr:from>
    <xdr:ext cx="95250" cy="444014"/>
    <xdr:sp macro="" textlink="">
      <xdr:nvSpPr>
        <xdr:cNvPr id="3805" name="Text Box 15">
          <a:extLst>
            <a:ext uri="{FF2B5EF4-FFF2-40B4-BE49-F238E27FC236}">
              <a16:creationId xmlns:a16="http://schemas.microsoft.com/office/drawing/2014/main" id="{2823DF4A-0DD5-4DA0-AABB-0964EA6F8018}"/>
            </a:ext>
          </a:extLst>
        </xdr:cNvPr>
        <xdr:cNvSpPr txBox="1">
          <a:spLocks noChangeArrowheads="1"/>
        </xdr:cNvSpPr>
      </xdr:nvSpPr>
      <xdr:spPr bwMode="auto">
        <a:xfrm>
          <a:off x="4664364" y="6733020"/>
          <a:ext cx="95250" cy="444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6" name="Text Box 16">
          <a:extLst>
            <a:ext uri="{FF2B5EF4-FFF2-40B4-BE49-F238E27FC236}">
              <a16:creationId xmlns:a16="http://schemas.microsoft.com/office/drawing/2014/main" id="{EAE61991-5957-4D9E-8D8D-733294BDD4DA}"/>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7" name="Text Box 17">
          <a:extLst>
            <a:ext uri="{FF2B5EF4-FFF2-40B4-BE49-F238E27FC236}">
              <a16:creationId xmlns:a16="http://schemas.microsoft.com/office/drawing/2014/main" id="{8B69381A-55B5-46EC-AC03-C634FD1D9119}"/>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8" name="Text Box 18">
          <a:extLst>
            <a:ext uri="{FF2B5EF4-FFF2-40B4-BE49-F238E27FC236}">
              <a16:creationId xmlns:a16="http://schemas.microsoft.com/office/drawing/2014/main" id="{066237A3-89D9-4AA0-BC20-0B95FE355025}"/>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0</xdr:colOff>
      <xdr:row>86</xdr:row>
      <xdr:rowOff>0</xdr:rowOff>
    </xdr:from>
    <xdr:ext cx="95250" cy="171450"/>
    <xdr:sp macro="" textlink="">
      <xdr:nvSpPr>
        <xdr:cNvPr id="3809" name="Text Box 19">
          <a:extLst>
            <a:ext uri="{FF2B5EF4-FFF2-40B4-BE49-F238E27FC236}">
              <a16:creationId xmlns:a16="http://schemas.microsoft.com/office/drawing/2014/main" id="{B887559E-D83B-4CF2-8136-81FF751F71CC}"/>
            </a:ext>
          </a:extLst>
        </xdr:cNvPr>
        <xdr:cNvSpPr txBox="1">
          <a:spLocks noChangeArrowheads="1"/>
        </xdr:cNvSpPr>
      </xdr:nvSpPr>
      <xdr:spPr bwMode="auto">
        <a:xfrm>
          <a:off x="4664364"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0" name="Text Box 16">
          <a:extLst>
            <a:ext uri="{FF2B5EF4-FFF2-40B4-BE49-F238E27FC236}">
              <a16:creationId xmlns:a16="http://schemas.microsoft.com/office/drawing/2014/main" id="{E2E37512-0824-4BF2-9EFC-BD52CA888519}"/>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1152525</xdr:colOff>
      <xdr:row>86</xdr:row>
      <xdr:rowOff>0</xdr:rowOff>
    </xdr:from>
    <xdr:ext cx="95250" cy="171450"/>
    <xdr:sp macro="" textlink="">
      <xdr:nvSpPr>
        <xdr:cNvPr id="3811" name="Text Box 17">
          <a:extLst>
            <a:ext uri="{FF2B5EF4-FFF2-40B4-BE49-F238E27FC236}">
              <a16:creationId xmlns:a16="http://schemas.microsoft.com/office/drawing/2014/main" id="{57425478-42F9-440A-A1DA-B85AFB845B71}"/>
            </a:ext>
          </a:extLst>
        </xdr:cNvPr>
        <xdr:cNvSpPr txBox="1">
          <a:spLocks noChangeArrowheads="1"/>
        </xdr:cNvSpPr>
      </xdr:nvSpPr>
      <xdr:spPr bwMode="auto">
        <a:xfrm>
          <a:off x="12540961"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1020762</xdr:colOff>
      <xdr:row>86</xdr:row>
      <xdr:rowOff>15875</xdr:rowOff>
    </xdr:from>
    <xdr:ext cx="95250" cy="171450"/>
    <xdr:sp macro="" textlink="">
      <xdr:nvSpPr>
        <xdr:cNvPr id="3812" name="Text Box 18">
          <a:extLst>
            <a:ext uri="{FF2B5EF4-FFF2-40B4-BE49-F238E27FC236}">
              <a16:creationId xmlns:a16="http://schemas.microsoft.com/office/drawing/2014/main" id="{E9E60201-4F0B-40FA-A3F5-F4D96D018224}"/>
            </a:ext>
          </a:extLst>
        </xdr:cNvPr>
        <xdr:cNvSpPr txBox="1">
          <a:spLocks noChangeArrowheads="1"/>
        </xdr:cNvSpPr>
      </xdr:nvSpPr>
      <xdr:spPr bwMode="auto">
        <a:xfrm>
          <a:off x="12485398" y="711633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3" name="Text Box 16">
          <a:extLst>
            <a:ext uri="{FF2B5EF4-FFF2-40B4-BE49-F238E27FC236}">
              <a16:creationId xmlns:a16="http://schemas.microsoft.com/office/drawing/2014/main" id="{CCFB344E-73C9-4CC8-8583-471E4498D07D}"/>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4" name="Text Box 17">
          <a:extLst>
            <a:ext uri="{FF2B5EF4-FFF2-40B4-BE49-F238E27FC236}">
              <a16:creationId xmlns:a16="http://schemas.microsoft.com/office/drawing/2014/main" id="{214E556E-3E70-4FB6-936C-52752D5F9151}"/>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5" name="Text Box 18">
          <a:extLst>
            <a:ext uri="{FF2B5EF4-FFF2-40B4-BE49-F238E27FC236}">
              <a16:creationId xmlns:a16="http://schemas.microsoft.com/office/drawing/2014/main" id="{D1A43D9E-B8AB-4413-98CC-4BE72A10E372}"/>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6" name="Text Box 19">
          <a:extLst>
            <a:ext uri="{FF2B5EF4-FFF2-40B4-BE49-F238E27FC236}">
              <a16:creationId xmlns:a16="http://schemas.microsoft.com/office/drawing/2014/main" id="{63C017E5-1433-4A1B-868D-AB7873705A45}"/>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1152525</xdr:colOff>
      <xdr:row>86</xdr:row>
      <xdr:rowOff>0</xdr:rowOff>
    </xdr:from>
    <xdr:ext cx="95250" cy="171450"/>
    <xdr:sp macro="" textlink="">
      <xdr:nvSpPr>
        <xdr:cNvPr id="3817" name="Text Box 16">
          <a:extLst>
            <a:ext uri="{FF2B5EF4-FFF2-40B4-BE49-F238E27FC236}">
              <a16:creationId xmlns:a16="http://schemas.microsoft.com/office/drawing/2014/main" id="{7B821747-DC46-4711-8555-C0F0B9F2EFD0}"/>
            </a:ext>
          </a:extLst>
        </xdr:cNvPr>
        <xdr:cNvSpPr txBox="1">
          <a:spLocks noChangeArrowheads="1"/>
        </xdr:cNvSpPr>
      </xdr:nvSpPr>
      <xdr:spPr bwMode="auto">
        <a:xfrm>
          <a:off x="15388070" y="7100455"/>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28575</xdr:colOff>
      <xdr:row>86</xdr:row>
      <xdr:rowOff>170392</xdr:rowOff>
    </xdr:from>
    <xdr:ext cx="95250" cy="213632"/>
    <xdr:sp macro="" textlink="">
      <xdr:nvSpPr>
        <xdr:cNvPr id="3818" name="Text Box 15">
          <a:extLst>
            <a:ext uri="{FF2B5EF4-FFF2-40B4-BE49-F238E27FC236}">
              <a16:creationId xmlns:a16="http://schemas.microsoft.com/office/drawing/2014/main" id="{69FA6F25-B076-4EBA-8D14-F4DD4B05A385}"/>
            </a:ext>
          </a:extLst>
        </xdr:cNvPr>
        <xdr:cNvSpPr txBox="1">
          <a:spLocks noChangeArrowheads="1"/>
        </xdr:cNvSpPr>
      </xdr:nvSpPr>
      <xdr:spPr bwMode="auto">
        <a:xfrm>
          <a:off x="12578484" y="7270847"/>
          <a:ext cx="95250" cy="2136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28</xdr:col>
      <xdr:colOff>207168</xdr:colOff>
      <xdr:row>26</xdr:row>
      <xdr:rowOff>128588</xdr:rowOff>
    </xdr:from>
    <xdr:to>
      <xdr:col>33</xdr:col>
      <xdr:colOff>1475286</xdr:colOff>
      <xdr:row>66</xdr:row>
      <xdr:rowOff>119415</xdr:rowOff>
    </xdr:to>
    <xdr:pic>
      <xdr:nvPicPr>
        <xdr:cNvPr id="2" name="Imagen 1">
          <a:extLst>
            <a:ext uri="{FF2B5EF4-FFF2-40B4-BE49-F238E27FC236}">
              <a16:creationId xmlns:a16="http://schemas.microsoft.com/office/drawing/2014/main" id="{822CD78E-75AE-458C-BE5C-17706B1454BE}"/>
            </a:ext>
          </a:extLst>
        </xdr:cNvPr>
        <xdr:cNvPicPr>
          <a:picLocks noChangeAspect="1"/>
        </xdr:cNvPicPr>
      </xdr:nvPicPr>
      <xdr:blipFill>
        <a:blip xmlns:r="http://schemas.openxmlformats.org/officeDocument/2006/relationships" r:embed="rId1"/>
        <a:stretch>
          <a:fillRect/>
        </a:stretch>
      </xdr:blipFill>
      <xdr:spPr>
        <a:xfrm>
          <a:off x="20431918" y="5360988"/>
          <a:ext cx="7516517" cy="7110992"/>
        </a:xfrm>
        <a:prstGeom prst="rect">
          <a:avLst/>
        </a:prstGeom>
      </xdr:spPr>
    </xdr:pic>
    <xdr:clientData/>
  </xdr:twoCellAnchor>
  <xdr:twoCellAnchor editAs="oneCell">
    <xdr:from>
      <xdr:col>32</xdr:col>
      <xdr:colOff>889000</xdr:colOff>
      <xdr:row>28</xdr:row>
      <xdr:rowOff>0</xdr:rowOff>
    </xdr:from>
    <xdr:to>
      <xdr:col>48</xdr:col>
      <xdr:colOff>238127</xdr:colOff>
      <xdr:row>63</xdr:row>
      <xdr:rowOff>24531</xdr:rowOff>
    </xdr:to>
    <xdr:pic>
      <xdr:nvPicPr>
        <xdr:cNvPr id="3" name="Imagen 2">
          <a:extLst>
            <a:ext uri="{FF2B5EF4-FFF2-40B4-BE49-F238E27FC236}">
              <a16:creationId xmlns:a16="http://schemas.microsoft.com/office/drawing/2014/main" id="{F09F2A0F-F4E8-43D4-9434-CD7060B50D8B}"/>
            </a:ext>
          </a:extLst>
        </xdr:cNvPr>
        <xdr:cNvPicPr>
          <a:picLocks noChangeAspect="1"/>
        </xdr:cNvPicPr>
      </xdr:nvPicPr>
      <xdr:blipFill rotWithShape="1">
        <a:blip xmlns:r="http://schemas.openxmlformats.org/officeDocument/2006/relationships" r:embed="rId2"/>
        <a:srcRect l="6425" t="17904" r="5370" b="16965"/>
        <a:stretch/>
      </xdr:blipFill>
      <xdr:spPr>
        <a:xfrm>
          <a:off x="25768300" y="5549900"/>
          <a:ext cx="16163927" cy="6387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207168</xdr:colOff>
      <xdr:row>27</xdr:row>
      <xdr:rowOff>128588</xdr:rowOff>
    </xdr:from>
    <xdr:to>
      <xdr:col>33</xdr:col>
      <xdr:colOff>1475285</xdr:colOff>
      <xdr:row>67</xdr:row>
      <xdr:rowOff>83129</xdr:rowOff>
    </xdr:to>
    <xdr:pic>
      <xdr:nvPicPr>
        <xdr:cNvPr id="2" name="Imagen 1">
          <a:extLst>
            <a:ext uri="{FF2B5EF4-FFF2-40B4-BE49-F238E27FC236}">
              <a16:creationId xmlns:a16="http://schemas.microsoft.com/office/drawing/2014/main" id="{F57A9246-BDD7-412A-94A5-2D4514547C5B}"/>
            </a:ext>
          </a:extLst>
        </xdr:cNvPr>
        <xdr:cNvPicPr>
          <a:picLocks noChangeAspect="1"/>
        </xdr:cNvPicPr>
      </xdr:nvPicPr>
      <xdr:blipFill>
        <a:blip xmlns:r="http://schemas.openxmlformats.org/officeDocument/2006/relationships" r:embed="rId1"/>
        <a:stretch>
          <a:fillRect/>
        </a:stretch>
      </xdr:blipFill>
      <xdr:spPr>
        <a:xfrm>
          <a:off x="24089518" y="7062788"/>
          <a:ext cx="7516518" cy="7110992"/>
        </a:xfrm>
        <a:prstGeom prst="rect">
          <a:avLst/>
        </a:prstGeom>
      </xdr:spPr>
    </xdr:pic>
    <xdr:clientData/>
  </xdr:twoCellAnchor>
  <xdr:twoCellAnchor editAs="oneCell">
    <xdr:from>
      <xdr:col>32</xdr:col>
      <xdr:colOff>889000</xdr:colOff>
      <xdr:row>29</xdr:row>
      <xdr:rowOff>0</xdr:rowOff>
    </xdr:from>
    <xdr:to>
      <xdr:col>48</xdr:col>
      <xdr:colOff>238126</xdr:colOff>
      <xdr:row>64</xdr:row>
      <xdr:rowOff>24531</xdr:rowOff>
    </xdr:to>
    <xdr:pic>
      <xdr:nvPicPr>
        <xdr:cNvPr id="3" name="Imagen 2">
          <a:extLst>
            <a:ext uri="{FF2B5EF4-FFF2-40B4-BE49-F238E27FC236}">
              <a16:creationId xmlns:a16="http://schemas.microsoft.com/office/drawing/2014/main" id="{71E73BD4-29BB-4442-BA44-D43A3A24D15E}"/>
            </a:ext>
          </a:extLst>
        </xdr:cNvPr>
        <xdr:cNvPicPr>
          <a:picLocks noChangeAspect="1"/>
        </xdr:cNvPicPr>
      </xdr:nvPicPr>
      <xdr:blipFill rotWithShape="1">
        <a:blip xmlns:r="http://schemas.openxmlformats.org/officeDocument/2006/relationships" r:embed="rId2"/>
        <a:srcRect l="6425" t="17904" r="5370" b="16965"/>
        <a:stretch/>
      </xdr:blipFill>
      <xdr:spPr>
        <a:xfrm>
          <a:off x="29425900" y="7251700"/>
          <a:ext cx="16163927" cy="63872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romulo%20mu&#241;oz/Downloads/MAPA%20DE%20RIESGOS.%20BIENES%20Y%20SERVICIOS%20V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BENAVIDES%20SALAS/Dropbox/VICTOR%20BENAVIDES/GOBERNACION%202018/PRODUCTOS/F-ES-05%20MAPA%20DE%20RIESGOS%20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CONTROL DE CAMBIOS"/>
      <sheetName val="GLOSARIO DAFP RIESGOS"/>
      <sheetName val="FACTORES CRITICOS DEL RIESGO"/>
      <sheetName val="CONTEXTO E IDENTIFICACIÓN"/>
      <sheetName val="PROBABILIDAD"/>
      <sheetName val="IMPACTO RIESGOS CORRUPCION"/>
      <sheetName val="IMPACTO"/>
      <sheetName val="ANALISIS R. INHERENTE"/>
      <sheetName val="VALORACIÓN DEL CONTROL"/>
      <sheetName val="MAPA DE RIESGOS"/>
      <sheetName val="ANALISIS R. RESIDUAL"/>
      <sheetName val="RIESGO DEL PROCESO"/>
      <sheetName val="LISTAS FORMULAS"/>
    </sheetNames>
    <sheetDataSet>
      <sheetData sheetId="0" refreshError="1"/>
      <sheetData sheetId="1" refreshError="1"/>
      <sheetData sheetId="2" refreshError="1"/>
      <sheetData sheetId="3" refreshError="1"/>
      <sheetData sheetId="4">
        <row r="29">
          <cell r="E29" t="str">
            <v>Externo</v>
          </cell>
        </row>
        <row r="30">
          <cell r="E30" t="str">
            <v>Interno</v>
          </cell>
        </row>
        <row r="31">
          <cell r="E31" t="str">
            <v>Proceso</v>
          </cell>
        </row>
        <row r="32">
          <cell r="E32" t="str">
            <v>Corrupción</v>
          </cell>
        </row>
      </sheetData>
      <sheetData sheetId="5"/>
      <sheetData sheetId="6" refreshError="1"/>
      <sheetData sheetId="7"/>
      <sheetData sheetId="8" refreshError="1"/>
      <sheetData sheetId="9" refreshError="1"/>
      <sheetData sheetId="10"/>
      <sheetData sheetId="11" refreshError="1"/>
      <sheetData sheetId="12" refreshError="1"/>
      <sheetData sheetId="13">
        <row r="3">
          <cell r="C3" t="str">
            <v>Insignificante</v>
          </cell>
          <cell r="F3" t="str">
            <v>Directamente</v>
          </cell>
          <cell r="G3" t="str">
            <v>Directamente</v>
          </cell>
          <cell r="H3" t="str">
            <v>Débil</v>
          </cell>
        </row>
        <row r="4">
          <cell r="C4" t="str">
            <v>Menor</v>
          </cell>
          <cell r="F4" t="str">
            <v>No Disminuye</v>
          </cell>
          <cell r="G4" t="str">
            <v>Indirectamente</v>
          </cell>
          <cell r="H4" t="str">
            <v>Moderado</v>
          </cell>
        </row>
        <row r="5">
          <cell r="C5" t="str">
            <v>Moderado</v>
          </cell>
          <cell r="G5" t="str">
            <v>No Disminuye</v>
          </cell>
          <cell r="H5" t="str">
            <v>Fuerte</v>
          </cell>
        </row>
        <row r="6">
          <cell r="C6" t="str">
            <v>Mayor</v>
          </cell>
        </row>
        <row r="7">
          <cell r="C7" t="str">
            <v>Catastrofico</v>
          </cell>
        </row>
        <row r="14">
          <cell r="F14">
            <v>15</v>
          </cell>
        </row>
        <row r="15">
          <cell r="F15">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DE CAMBIOS"/>
      <sheetName val="CONTEXTO E IDENTIFICACIÓN"/>
      <sheetName val="ANALISIS"/>
      <sheetName val="VALORACIÓN DEL RIESGO"/>
      <sheetName val="MAPA DE RIESGOS"/>
      <sheetName val="DEFINICIONES "/>
    </sheetNames>
    <sheetDataSet>
      <sheetData sheetId="0"/>
      <sheetData sheetId="1">
        <row r="6">
          <cell r="C6" t="str">
            <v>Externo</v>
          </cell>
        </row>
        <row r="21">
          <cell r="C21" t="str">
            <v>Corrupción</v>
          </cell>
        </row>
        <row r="22">
          <cell r="C22" t="str">
            <v>Externo</v>
          </cell>
        </row>
        <row r="23">
          <cell r="C23" t="str">
            <v>Interno</v>
          </cell>
        </row>
        <row r="24">
          <cell r="C24" t="str">
            <v>Proceso</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28"/>
  <sheetViews>
    <sheetView topLeftCell="A5" zoomScaleNormal="100" workbookViewId="0">
      <selection activeCell="B7" sqref="B7:H7"/>
    </sheetView>
  </sheetViews>
  <sheetFormatPr baseColWidth="10" defaultColWidth="11.42578125" defaultRowHeight="15" x14ac:dyDescent="0.25"/>
  <cols>
    <col min="1" max="1" width="2.85546875" style="292" customWidth="1"/>
    <col min="2" max="3" width="24.7109375" style="292" customWidth="1"/>
    <col min="4" max="4" width="16" style="292" customWidth="1"/>
    <col min="5" max="5" width="24.7109375" style="292" customWidth="1"/>
    <col min="6" max="6" width="27.7109375" style="292" customWidth="1"/>
    <col min="7" max="8" width="24.7109375" style="292" customWidth="1"/>
    <col min="9" max="16384" width="11.42578125" style="292"/>
  </cols>
  <sheetData>
    <row r="1" spans="2:8" ht="15.75" thickBot="1" x14ac:dyDescent="0.3"/>
    <row r="2" spans="2:8" ht="18" x14ac:dyDescent="0.25">
      <c r="B2" s="341" t="s">
        <v>183</v>
      </c>
      <c r="C2" s="342"/>
      <c r="D2" s="342"/>
      <c r="E2" s="342"/>
      <c r="F2" s="342"/>
      <c r="G2" s="342"/>
      <c r="H2" s="343"/>
    </row>
    <row r="3" spans="2:8" x14ac:dyDescent="0.25">
      <c r="B3" s="293"/>
      <c r="C3" s="294"/>
      <c r="D3" s="294"/>
      <c r="E3" s="294"/>
      <c r="F3" s="294"/>
      <c r="G3" s="294"/>
      <c r="H3" s="295"/>
    </row>
    <row r="4" spans="2:8" ht="63" customHeight="1" x14ac:dyDescent="0.25">
      <c r="B4" s="344" t="s">
        <v>193</v>
      </c>
      <c r="C4" s="345"/>
      <c r="D4" s="345"/>
      <c r="E4" s="345"/>
      <c r="F4" s="345"/>
      <c r="G4" s="345"/>
      <c r="H4" s="346"/>
    </row>
    <row r="5" spans="2:8" ht="63" customHeight="1" x14ac:dyDescent="0.25">
      <c r="B5" s="347"/>
      <c r="C5" s="348"/>
      <c r="D5" s="348"/>
      <c r="E5" s="348"/>
      <c r="F5" s="348"/>
      <c r="G5" s="348"/>
      <c r="H5" s="349"/>
    </row>
    <row r="6" spans="2:8" ht="16.5" x14ac:dyDescent="0.25">
      <c r="B6" s="350" t="s">
        <v>184</v>
      </c>
      <c r="C6" s="351"/>
      <c r="D6" s="351"/>
      <c r="E6" s="351"/>
      <c r="F6" s="351"/>
      <c r="G6" s="351"/>
      <c r="H6" s="352"/>
    </row>
    <row r="7" spans="2:8" ht="95.25" customHeight="1" x14ac:dyDescent="0.25">
      <c r="B7" s="353" t="s">
        <v>194</v>
      </c>
      <c r="C7" s="354"/>
      <c r="D7" s="354"/>
      <c r="E7" s="354"/>
      <c r="F7" s="354"/>
      <c r="G7" s="354"/>
      <c r="H7" s="355"/>
    </row>
    <row r="8" spans="2:8" ht="16.5" x14ac:dyDescent="0.25">
      <c r="B8" s="272"/>
      <c r="C8" s="273"/>
      <c r="D8" s="273"/>
      <c r="E8" s="273"/>
      <c r="F8" s="273"/>
      <c r="G8" s="273"/>
      <c r="H8" s="274"/>
    </row>
    <row r="9" spans="2:8" ht="20.45" customHeight="1" x14ac:dyDescent="0.25">
      <c r="B9" s="360" t="s">
        <v>211</v>
      </c>
      <c r="C9" s="361"/>
      <c r="D9" s="361"/>
      <c r="E9" s="361"/>
      <c r="F9" s="361"/>
      <c r="G9" s="361"/>
      <c r="H9" s="362"/>
    </row>
    <row r="10" spans="2:8" ht="16.5" x14ac:dyDescent="0.25">
      <c r="B10" s="278"/>
      <c r="C10" s="279"/>
      <c r="D10" s="279"/>
      <c r="E10" s="279"/>
      <c r="F10" s="279"/>
      <c r="G10" s="279"/>
      <c r="H10" s="280"/>
    </row>
    <row r="11" spans="2:8" ht="20.45" customHeight="1" x14ac:dyDescent="0.25">
      <c r="B11" s="363" t="s">
        <v>212</v>
      </c>
      <c r="C11" s="364"/>
      <c r="D11" s="364"/>
      <c r="E11" s="364"/>
      <c r="F11" s="364"/>
      <c r="G11" s="364"/>
      <c r="H11" s="365"/>
    </row>
    <row r="12" spans="2:8" s="317" customFormat="1" ht="20.45" customHeight="1" x14ac:dyDescent="0.25">
      <c r="B12" s="314"/>
      <c r="C12" s="315"/>
      <c r="D12" s="315"/>
      <c r="E12" s="315"/>
      <c r="F12" s="315"/>
      <c r="G12" s="315"/>
      <c r="H12" s="316"/>
    </row>
    <row r="13" spans="2:8" ht="20.45" customHeight="1" x14ac:dyDescent="0.25">
      <c r="B13" s="350" t="s">
        <v>209</v>
      </c>
      <c r="C13" s="366"/>
      <c r="D13" s="366"/>
      <c r="E13" s="366"/>
      <c r="F13" s="366"/>
      <c r="G13" s="366"/>
      <c r="H13" s="367"/>
    </row>
    <row r="14" spans="2:8" ht="9" customHeight="1" x14ac:dyDescent="0.25">
      <c r="B14" s="350"/>
      <c r="C14" s="366"/>
      <c r="D14" s="366"/>
      <c r="E14" s="366"/>
      <c r="F14" s="366"/>
      <c r="G14" s="366"/>
      <c r="H14" s="367"/>
    </row>
    <row r="15" spans="2:8" ht="16.5" x14ac:dyDescent="0.25">
      <c r="B15" s="350" t="s">
        <v>208</v>
      </c>
      <c r="C15" s="366"/>
      <c r="D15" s="366"/>
      <c r="E15" s="366"/>
      <c r="F15" s="366"/>
      <c r="G15" s="366"/>
      <c r="H15" s="367"/>
    </row>
    <row r="16" spans="2:8" ht="16.5" x14ac:dyDescent="0.25">
      <c r="B16" s="275"/>
      <c r="C16" s="276"/>
      <c r="D16" s="276"/>
      <c r="E16" s="276"/>
      <c r="F16" s="276"/>
      <c r="G16" s="276"/>
      <c r="H16" s="277"/>
    </row>
    <row r="17" spans="2:8" ht="18.600000000000001" customHeight="1" x14ac:dyDescent="0.25">
      <c r="B17" s="350" t="s">
        <v>210</v>
      </c>
      <c r="C17" s="366"/>
      <c r="D17" s="366"/>
      <c r="E17" s="366"/>
      <c r="F17" s="366"/>
      <c r="G17" s="366"/>
      <c r="H17" s="367"/>
    </row>
    <row r="18" spans="2:8" ht="18.600000000000001" customHeight="1" x14ac:dyDescent="0.25">
      <c r="B18" s="275"/>
      <c r="C18" s="276"/>
      <c r="D18" s="276"/>
      <c r="E18" s="276"/>
      <c r="F18" s="276"/>
      <c r="G18" s="276"/>
      <c r="H18" s="277"/>
    </row>
    <row r="19" spans="2:8" ht="18.600000000000001" customHeight="1" x14ac:dyDescent="0.25">
      <c r="B19" s="350" t="s">
        <v>213</v>
      </c>
      <c r="C19" s="366"/>
      <c r="D19" s="366"/>
      <c r="E19" s="366"/>
      <c r="F19" s="366"/>
      <c r="G19" s="366"/>
      <c r="H19" s="367"/>
    </row>
    <row r="20" spans="2:8" ht="18.600000000000001" customHeight="1" thickBot="1" x14ac:dyDescent="0.3">
      <c r="B20" s="214"/>
      <c r="C20" s="281"/>
      <c r="D20" s="281"/>
      <c r="E20" s="281"/>
      <c r="F20" s="281"/>
      <c r="G20" s="281"/>
      <c r="H20" s="282"/>
    </row>
    <row r="21" spans="2:8" ht="15.75" thickTop="1" x14ac:dyDescent="0.25">
      <c r="B21" s="296"/>
      <c r="C21" s="382" t="s">
        <v>185</v>
      </c>
      <c r="D21" s="357"/>
      <c r="E21" s="358" t="s">
        <v>186</v>
      </c>
      <c r="F21" s="359"/>
      <c r="G21" s="301"/>
      <c r="H21" s="297"/>
    </row>
    <row r="22" spans="2:8" ht="35.25" customHeight="1" x14ac:dyDescent="0.25">
      <c r="B22" s="296"/>
      <c r="C22" s="368" t="s">
        <v>187</v>
      </c>
      <c r="D22" s="369"/>
      <c r="E22" s="370" t="s">
        <v>188</v>
      </c>
      <c r="F22" s="371"/>
      <c r="G22" s="301"/>
      <c r="H22" s="297"/>
    </row>
    <row r="23" spans="2:8" ht="17.25" customHeight="1" x14ac:dyDescent="0.25">
      <c r="B23" s="296"/>
      <c r="C23" s="368" t="s">
        <v>222</v>
      </c>
      <c r="D23" s="369"/>
      <c r="E23" s="370" t="s">
        <v>189</v>
      </c>
      <c r="F23" s="371"/>
      <c r="G23" s="301"/>
      <c r="H23" s="297"/>
    </row>
    <row r="24" spans="2:8" ht="69.75" customHeight="1" x14ac:dyDescent="0.25">
      <c r="B24" s="296"/>
      <c r="C24" s="368" t="s">
        <v>207</v>
      </c>
      <c r="D24" s="369"/>
      <c r="E24" s="370" t="s">
        <v>236</v>
      </c>
      <c r="F24" s="371"/>
      <c r="G24" s="301"/>
      <c r="H24" s="297"/>
    </row>
    <row r="25" spans="2:8" ht="69.75" customHeight="1" x14ac:dyDescent="0.25">
      <c r="B25" s="296"/>
      <c r="C25" s="368" t="s">
        <v>237</v>
      </c>
      <c r="D25" s="369"/>
      <c r="E25" s="370" t="s">
        <v>238</v>
      </c>
      <c r="F25" s="371"/>
      <c r="G25" s="301"/>
      <c r="H25" s="297"/>
    </row>
    <row r="26" spans="2:8" ht="69.75" customHeight="1" x14ac:dyDescent="0.25">
      <c r="B26" s="296"/>
      <c r="C26" s="368" t="s">
        <v>224</v>
      </c>
      <c r="D26" s="369"/>
      <c r="E26" s="370" t="s">
        <v>190</v>
      </c>
      <c r="F26" s="371"/>
      <c r="G26" s="301"/>
      <c r="H26" s="297"/>
    </row>
    <row r="27" spans="2:8" ht="69.75" customHeight="1" x14ac:dyDescent="0.25">
      <c r="B27" s="296"/>
      <c r="C27" s="372" t="s">
        <v>78</v>
      </c>
      <c r="D27" s="373"/>
      <c r="E27" s="374" t="s">
        <v>235</v>
      </c>
      <c r="F27" s="375"/>
      <c r="G27" s="301"/>
      <c r="H27" s="297"/>
    </row>
    <row r="28" spans="2:8" ht="69.75" customHeight="1" x14ac:dyDescent="0.25">
      <c r="B28" s="296"/>
      <c r="C28" s="372" t="s">
        <v>225</v>
      </c>
      <c r="D28" s="373"/>
      <c r="E28" s="374" t="s">
        <v>226</v>
      </c>
      <c r="F28" s="375"/>
      <c r="G28" s="301"/>
      <c r="H28" s="297"/>
    </row>
    <row r="29" spans="2:8" ht="69.75" customHeight="1" x14ac:dyDescent="0.25">
      <c r="B29" s="296"/>
      <c r="C29" s="372" t="s">
        <v>227</v>
      </c>
      <c r="D29" s="373"/>
      <c r="E29" s="374" t="s">
        <v>228</v>
      </c>
      <c r="F29" s="375"/>
      <c r="G29" s="301"/>
      <c r="H29" s="297"/>
    </row>
    <row r="30" spans="2:8" ht="69.75" customHeight="1" x14ac:dyDescent="0.25">
      <c r="B30" s="296"/>
      <c r="C30" s="372" t="s">
        <v>50</v>
      </c>
      <c r="D30" s="373"/>
      <c r="E30" s="374" t="s">
        <v>229</v>
      </c>
      <c r="F30" s="375"/>
      <c r="G30" s="301"/>
      <c r="H30" s="297"/>
    </row>
    <row r="31" spans="2:8" ht="69.75" customHeight="1" x14ac:dyDescent="0.25">
      <c r="B31" s="296"/>
      <c r="C31" s="372" t="s">
        <v>230</v>
      </c>
      <c r="D31" s="373"/>
      <c r="E31" s="374" t="s">
        <v>231</v>
      </c>
      <c r="F31" s="375"/>
      <c r="G31" s="301"/>
      <c r="H31" s="297"/>
    </row>
    <row r="32" spans="2:8" ht="69.75" customHeight="1" x14ac:dyDescent="0.25">
      <c r="B32" s="296"/>
      <c r="C32" s="372" t="s">
        <v>232</v>
      </c>
      <c r="D32" s="373"/>
      <c r="E32" s="374" t="s">
        <v>233</v>
      </c>
      <c r="F32" s="375"/>
      <c r="G32" s="301"/>
      <c r="H32" s="297"/>
    </row>
    <row r="33" spans="2:8" ht="69.75" customHeight="1" x14ac:dyDescent="0.25">
      <c r="B33" s="296"/>
      <c r="C33" s="372" t="s">
        <v>167</v>
      </c>
      <c r="D33" s="373"/>
      <c r="E33" s="374" t="s">
        <v>234</v>
      </c>
      <c r="F33" s="375"/>
      <c r="G33" s="301"/>
      <c r="H33" s="297"/>
    </row>
    <row r="34" spans="2:8" x14ac:dyDescent="0.25">
      <c r="B34" s="296"/>
      <c r="C34" s="286"/>
      <c r="D34" s="286"/>
      <c r="E34" s="287"/>
      <c r="F34" s="287"/>
      <c r="G34" s="301"/>
      <c r="H34" s="297"/>
    </row>
    <row r="35" spans="2:8" ht="16.5" x14ac:dyDescent="0.25">
      <c r="B35" s="350" t="s">
        <v>239</v>
      </c>
      <c r="C35" s="366"/>
      <c r="D35" s="366"/>
      <c r="E35" s="366"/>
      <c r="F35" s="366"/>
      <c r="G35" s="366"/>
      <c r="H35" s="367"/>
    </row>
    <row r="36" spans="2:8" ht="14.45" customHeight="1" thickBot="1" x14ac:dyDescent="0.3">
      <c r="B36" s="302"/>
      <c r="C36" s="291"/>
      <c r="D36" s="291"/>
      <c r="E36" s="291"/>
      <c r="F36" s="291"/>
      <c r="G36" s="291"/>
      <c r="H36" s="303"/>
    </row>
    <row r="37" spans="2:8" ht="14.45" customHeight="1" thickTop="1" x14ac:dyDescent="0.25">
      <c r="B37" s="302"/>
      <c r="C37" s="382" t="s">
        <v>185</v>
      </c>
      <c r="D37" s="357"/>
      <c r="E37" s="358" t="s">
        <v>186</v>
      </c>
      <c r="F37" s="359"/>
      <c r="G37" s="291"/>
      <c r="H37" s="303"/>
    </row>
    <row r="38" spans="2:8" ht="90" customHeight="1" x14ac:dyDescent="0.25">
      <c r="B38" s="302"/>
      <c r="C38" s="372" t="s">
        <v>200</v>
      </c>
      <c r="D38" s="373"/>
      <c r="E38" s="374" t="s">
        <v>240</v>
      </c>
      <c r="F38" s="375"/>
      <c r="G38" s="291"/>
      <c r="H38" s="303"/>
    </row>
    <row r="39" spans="2:8" ht="53.45" customHeight="1" x14ac:dyDescent="0.25">
      <c r="B39" s="302"/>
      <c r="C39" s="372" t="s">
        <v>172</v>
      </c>
      <c r="D39" s="373"/>
      <c r="E39" s="374" t="s">
        <v>265</v>
      </c>
      <c r="F39" s="375"/>
      <c r="G39" s="291"/>
      <c r="H39" s="303"/>
    </row>
    <row r="40" spans="2:8" ht="54" customHeight="1" x14ac:dyDescent="0.25">
      <c r="B40" s="302"/>
      <c r="C40" s="372" t="s">
        <v>64</v>
      </c>
      <c r="D40" s="373"/>
      <c r="E40" s="374" t="s">
        <v>266</v>
      </c>
      <c r="F40" s="375"/>
      <c r="G40" s="291"/>
      <c r="H40" s="303"/>
    </row>
    <row r="41" spans="2:8" ht="32.450000000000003" customHeight="1" x14ac:dyDescent="0.25">
      <c r="B41" s="302"/>
      <c r="C41" s="372" t="s">
        <v>241</v>
      </c>
      <c r="D41" s="373"/>
      <c r="E41" s="374" t="s">
        <v>242</v>
      </c>
      <c r="F41" s="375"/>
      <c r="G41" s="291"/>
      <c r="H41" s="303"/>
    </row>
    <row r="42" spans="2:8" ht="16.5" x14ac:dyDescent="0.25">
      <c r="B42" s="302"/>
      <c r="C42" s="291"/>
      <c r="D42" s="291"/>
      <c r="E42" s="291"/>
      <c r="F42" s="291"/>
      <c r="G42" s="291"/>
      <c r="H42" s="303"/>
    </row>
    <row r="43" spans="2:8" ht="18.600000000000001" customHeight="1" x14ac:dyDescent="0.25">
      <c r="B43" s="390" t="s">
        <v>218</v>
      </c>
      <c r="C43" s="391"/>
      <c r="D43" s="391"/>
      <c r="E43" s="391"/>
      <c r="F43" s="391"/>
      <c r="G43" s="391"/>
      <c r="H43" s="392"/>
    </row>
    <row r="44" spans="2:8" ht="18.600000000000001" customHeight="1" x14ac:dyDescent="0.25">
      <c r="B44" s="288"/>
      <c r="C44" s="289"/>
      <c r="D44" s="289"/>
      <c r="E44" s="289"/>
      <c r="F44" s="289"/>
      <c r="G44" s="289"/>
      <c r="H44" s="290"/>
    </row>
    <row r="45" spans="2:8" ht="18.600000000000001" customHeight="1" x14ac:dyDescent="0.25">
      <c r="B45" s="350" t="s">
        <v>214</v>
      </c>
      <c r="C45" s="366"/>
      <c r="D45" s="366"/>
      <c r="E45" s="366"/>
      <c r="F45" s="366"/>
      <c r="G45" s="366"/>
      <c r="H45" s="367"/>
    </row>
    <row r="46" spans="2:8" ht="18.600000000000001" customHeight="1" thickBot="1" x14ac:dyDescent="0.3">
      <c r="B46" s="214"/>
      <c r="C46" s="281"/>
      <c r="D46" s="281"/>
      <c r="E46" s="281"/>
      <c r="F46" s="281"/>
      <c r="G46" s="281"/>
      <c r="H46" s="282"/>
    </row>
    <row r="47" spans="2:8" ht="18.600000000000001" customHeight="1" thickTop="1" x14ac:dyDescent="0.25">
      <c r="B47" s="214"/>
      <c r="C47" s="382" t="s">
        <v>185</v>
      </c>
      <c r="D47" s="357"/>
      <c r="E47" s="358" t="s">
        <v>186</v>
      </c>
      <c r="F47" s="359"/>
      <c r="G47" s="281"/>
      <c r="H47" s="282"/>
    </row>
    <row r="48" spans="2:8" ht="53.1" customHeight="1" x14ac:dyDescent="0.25">
      <c r="B48" s="214"/>
      <c r="C48" s="393" t="s">
        <v>175</v>
      </c>
      <c r="D48" s="377"/>
      <c r="E48" s="374" t="s">
        <v>191</v>
      </c>
      <c r="F48" s="375"/>
      <c r="G48" s="281"/>
      <c r="H48" s="282"/>
    </row>
    <row r="49" spans="2:8" ht="54" customHeight="1" x14ac:dyDescent="0.25">
      <c r="B49" s="214"/>
      <c r="C49" s="393" t="s">
        <v>90</v>
      </c>
      <c r="D49" s="377"/>
      <c r="E49" s="374" t="s">
        <v>243</v>
      </c>
      <c r="F49" s="375"/>
      <c r="G49" s="281"/>
      <c r="H49" s="282"/>
    </row>
    <row r="50" spans="2:8" ht="51.95" customHeight="1" x14ac:dyDescent="0.25">
      <c r="B50" s="214"/>
      <c r="C50" s="393" t="s">
        <v>91</v>
      </c>
      <c r="D50" s="377"/>
      <c r="E50" s="374" t="s">
        <v>245</v>
      </c>
      <c r="F50" s="375"/>
      <c r="G50" s="281"/>
      <c r="H50" s="282"/>
    </row>
    <row r="51" spans="2:8" ht="53.45" customHeight="1" x14ac:dyDescent="0.25">
      <c r="B51" s="214"/>
      <c r="C51" s="393" t="s">
        <v>114</v>
      </c>
      <c r="D51" s="377"/>
      <c r="E51" s="374" t="s">
        <v>245</v>
      </c>
      <c r="F51" s="375"/>
      <c r="G51" s="281"/>
      <c r="H51" s="282"/>
    </row>
    <row r="52" spans="2:8" ht="48.6" customHeight="1" x14ac:dyDescent="0.25">
      <c r="B52" s="214"/>
      <c r="C52" s="393" t="s">
        <v>92</v>
      </c>
      <c r="D52" s="377"/>
      <c r="E52" s="374" t="s">
        <v>246</v>
      </c>
      <c r="F52" s="375"/>
      <c r="G52" s="281"/>
      <c r="H52" s="282"/>
    </row>
    <row r="53" spans="2:8" ht="49.5" customHeight="1" x14ac:dyDescent="0.25">
      <c r="B53" s="214"/>
      <c r="C53" s="393" t="s">
        <v>93</v>
      </c>
      <c r="D53" s="377"/>
      <c r="E53" s="374" t="s">
        <v>244</v>
      </c>
      <c r="F53" s="375"/>
      <c r="G53" s="281"/>
      <c r="H53" s="282"/>
    </row>
    <row r="54" spans="2:8" ht="50.1" customHeight="1" x14ac:dyDescent="0.25">
      <c r="B54" s="214"/>
      <c r="C54" s="393" t="s">
        <v>109</v>
      </c>
      <c r="D54" s="377"/>
      <c r="E54" s="374" t="s">
        <v>249</v>
      </c>
      <c r="F54" s="375"/>
      <c r="G54" s="281"/>
      <c r="H54" s="282"/>
    </row>
    <row r="55" spans="2:8" ht="29.45" customHeight="1" x14ac:dyDescent="0.25">
      <c r="B55" s="214"/>
      <c r="C55" s="393" t="s">
        <v>113</v>
      </c>
      <c r="D55" s="377"/>
      <c r="E55" s="374" t="s">
        <v>247</v>
      </c>
      <c r="F55" s="375"/>
      <c r="G55" s="281"/>
      <c r="H55" s="282"/>
    </row>
    <row r="56" spans="2:8" ht="39.950000000000003" customHeight="1" x14ac:dyDescent="0.25">
      <c r="B56" s="214"/>
      <c r="C56" s="393" t="s">
        <v>117</v>
      </c>
      <c r="D56" s="377"/>
      <c r="E56" s="374" t="s">
        <v>248</v>
      </c>
      <c r="F56" s="375"/>
      <c r="G56" s="281"/>
      <c r="H56" s="282"/>
    </row>
    <row r="57" spans="2:8" ht="29.45" customHeight="1" x14ac:dyDescent="0.25">
      <c r="B57" s="214"/>
      <c r="C57" s="393" t="s">
        <v>10</v>
      </c>
      <c r="D57" s="377"/>
      <c r="E57" s="374" t="s">
        <v>203</v>
      </c>
      <c r="F57" s="375"/>
      <c r="G57" s="281"/>
      <c r="H57" s="282"/>
    </row>
    <row r="58" spans="2:8" ht="18.600000000000001" customHeight="1" x14ac:dyDescent="0.25">
      <c r="B58" s="214"/>
      <c r="C58" s="281"/>
      <c r="D58" s="281"/>
      <c r="E58" s="281"/>
      <c r="F58" s="281"/>
      <c r="G58" s="281"/>
      <c r="H58" s="282"/>
    </row>
    <row r="59" spans="2:8" ht="18.600000000000001" customHeight="1" x14ac:dyDescent="0.25">
      <c r="B59" s="383" t="s">
        <v>217</v>
      </c>
      <c r="C59" s="384"/>
      <c r="D59" s="384"/>
      <c r="E59" s="384"/>
      <c r="F59" s="384"/>
      <c r="G59" s="384"/>
      <c r="H59" s="385"/>
    </row>
    <row r="60" spans="2:8" ht="18.600000000000001" customHeight="1" x14ac:dyDescent="0.25">
      <c r="B60" s="214"/>
      <c r="C60" s="281"/>
      <c r="D60" s="281"/>
      <c r="E60" s="281"/>
      <c r="F60" s="281"/>
      <c r="G60" s="281"/>
      <c r="H60" s="282"/>
    </row>
    <row r="61" spans="2:8" ht="18.600000000000001" customHeight="1" x14ac:dyDescent="0.25">
      <c r="B61" s="386" t="s">
        <v>215</v>
      </c>
      <c r="C61" s="387"/>
      <c r="D61" s="387"/>
      <c r="E61" s="387"/>
      <c r="F61" s="387"/>
      <c r="G61" s="387"/>
      <c r="H61" s="388"/>
    </row>
    <row r="62" spans="2:8" ht="18.600000000000001" customHeight="1" x14ac:dyDescent="0.25">
      <c r="B62" s="275"/>
      <c r="C62" s="276"/>
      <c r="D62" s="276"/>
      <c r="E62" s="276"/>
      <c r="F62" s="276"/>
      <c r="G62" s="276"/>
      <c r="H62" s="277"/>
    </row>
    <row r="63" spans="2:8" ht="30" customHeight="1" x14ac:dyDescent="0.25">
      <c r="B63" s="350" t="s">
        <v>216</v>
      </c>
      <c r="C63" s="366"/>
      <c r="D63" s="366"/>
      <c r="E63" s="366"/>
      <c r="F63" s="366"/>
      <c r="G63" s="366"/>
      <c r="H63" s="367"/>
    </row>
    <row r="64" spans="2:8" ht="17.25" thickBot="1" x14ac:dyDescent="0.3">
      <c r="B64" s="214"/>
      <c r="C64" s="281"/>
      <c r="D64" s="281"/>
      <c r="E64" s="281"/>
      <c r="F64" s="281"/>
      <c r="G64" s="281"/>
      <c r="H64" s="282"/>
    </row>
    <row r="65" spans="2:8" ht="30" customHeight="1" thickTop="1" x14ac:dyDescent="0.25">
      <c r="B65" s="214"/>
      <c r="C65" s="382" t="s">
        <v>185</v>
      </c>
      <c r="D65" s="357"/>
      <c r="E65" s="358" t="s">
        <v>186</v>
      </c>
      <c r="F65" s="359"/>
      <c r="G65" s="281"/>
      <c r="H65" s="282"/>
    </row>
    <row r="66" spans="2:8" ht="30" customHeight="1" x14ac:dyDescent="0.25">
      <c r="B66" s="214"/>
      <c r="C66" s="393" t="s">
        <v>124</v>
      </c>
      <c r="D66" s="377"/>
      <c r="E66" s="374" t="s">
        <v>250</v>
      </c>
      <c r="F66" s="375"/>
      <c r="G66" s="281"/>
      <c r="H66" s="282"/>
    </row>
    <row r="67" spans="2:8" ht="44.45" customHeight="1" x14ac:dyDescent="0.25">
      <c r="B67" s="214"/>
      <c r="C67" s="393" t="s">
        <v>125</v>
      </c>
      <c r="D67" s="377"/>
      <c r="E67" s="374" t="s">
        <v>251</v>
      </c>
      <c r="F67" s="375"/>
      <c r="G67" s="281"/>
      <c r="H67" s="282"/>
    </row>
    <row r="68" spans="2:8" ht="51" customHeight="1" x14ac:dyDescent="0.25">
      <c r="B68" s="214"/>
      <c r="C68" s="393" t="s">
        <v>178</v>
      </c>
      <c r="D68" s="377"/>
      <c r="E68" s="374" t="s">
        <v>252</v>
      </c>
      <c r="F68" s="375"/>
      <c r="G68" s="281"/>
      <c r="H68" s="282"/>
    </row>
    <row r="69" spans="2:8" ht="76.5" customHeight="1" x14ac:dyDescent="0.25">
      <c r="B69" s="214"/>
      <c r="C69" s="393" t="s">
        <v>253</v>
      </c>
      <c r="D69" s="377"/>
      <c r="E69" s="374" t="s">
        <v>192</v>
      </c>
      <c r="F69" s="375"/>
      <c r="G69" s="281"/>
      <c r="H69" s="282"/>
    </row>
    <row r="70" spans="2:8" ht="30" customHeight="1" x14ac:dyDescent="0.25">
      <c r="B70" s="214"/>
      <c r="C70" s="393" t="s">
        <v>150</v>
      </c>
      <c r="D70" s="377"/>
      <c r="E70" s="374" t="s">
        <v>255</v>
      </c>
      <c r="F70" s="375"/>
      <c r="G70" s="281"/>
      <c r="H70" s="282"/>
    </row>
    <row r="71" spans="2:8" ht="30" customHeight="1" x14ac:dyDescent="0.25">
      <c r="B71" s="214"/>
      <c r="C71" s="393" t="s">
        <v>256</v>
      </c>
      <c r="D71" s="377"/>
      <c r="E71" s="374" t="s">
        <v>257</v>
      </c>
      <c r="F71" s="375"/>
      <c r="G71" s="281"/>
      <c r="H71" s="282"/>
    </row>
    <row r="72" spans="2:8" ht="30" customHeight="1" x14ac:dyDescent="0.25">
      <c r="B72" s="214"/>
      <c r="C72" s="393" t="s">
        <v>258</v>
      </c>
      <c r="D72" s="377"/>
      <c r="E72" s="374" t="s">
        <v>259</v>
      </c>
      <c r="F72" s="375"/>
      <c r="G72" s="281"/>
      <c r="H72" s="282"/>
    </row>
    <row r="73" spans="2:8" ht="53.45" customHeight="1" x14ac:dyDescent="0.25">
      <c r="B73" s="214"/>
      <c r="C73" s="393" t="s">
        <v>132</v>
      </c>
      <c r="D73" s="377"/>
      <c r="E73" s="374" t="s">
        <v>254</v>
      </c>
      <c r="F73" s="375"/>
      <c r="G73" s="281"/>
      <c r="H73" s="282"/>
    </row>
    <row r="74" spans="2:8" ht="30" customHeight="1" x14ac:dyDescent="0.25">
      <c r="B74" s="214"/>
      <c r="C74" s="281"/>
      <c r="D74" s="281"/>
      <c r="E74" s="281"/>
      <c r="F74" s="281"/>
      <c r="G74" s="281"/>
      <c r="H74" s="282"/>
    </row>
    <row r="75" spans="2:8" ht="18.600000000000001" customHeight="1" x14ac:dyDescent="0.25">
      <c r="B75" s="386" t="s">
        <v>219</v>
      </c>
      <c r="C75" s="387"/>
      <c r="D75" s="387"/>
      <c r="E75" s="387"/>
      <c r="F75" s="387"/>
      <c r="G75" s="387"/>
      <c r="H75" s="388"/>
    </row>
    <row r="76" spans="2:8" ht="18.600000000000001" customHeight="1" x14ac:dyDescent="0.25">
      <c r="B76" s="283"/>
      <c r="C76" s="284"/>
      <c r="D76" s="284"/>
      <c r="E76" s="284"/>
      <c r="F76" s="284"/>
      <c r="G76" s="284"/>
      <c r="H76" s="285"/>
    </row>
    <row r="77" spans="2:8" ht="18.600000000000001" customHeight="1" x14ac:dyDescent="0.25">
      <c r="B77" s="386" t="s">
        <v>220</v>
      </c>
      <c r="C77" s="387"/>
      <c r="D77" s="387"/>
      <c r="E77" s="387"/>
      <c r="F77" s="387"/>
      <c r="G77" s="387"/>
      <c r="H77" s="388"/>
    </row>
    <row r="78" spans="2:8" ht="18.600000000000001" customHeight="1" x14ac:dyDescent="0.25">
      <c r="B78" s="283"/>
      <c r="C78" s="284"/>
      <c r="D78" s="284"/>
      <c r="E78" s="284"/>
      <c r="F78" s="284"/>
      <c r="G78" s="284"/>
      <c r="H78" s="285"/>
    </row>
    <row r="79" spans="2:8" ht="18.600000000000001" customHeight="1" x14ac:dyDescent="0.25">
      <c r="B79" s="386" t="s">
        <v>221</v>
      </c>
      <c r="C79" s="387"/>
      <c r="D79" s="387"/>
      <c r="E79" s="387"/>
      <c r="F79" s="387"/>
      <c r="G79" s="387"/>
      <c r="H79" s="388"/>
    </row>
    <row r="80" spans="2:8" ht="16.5" x14ac:dyDescent="0.25">
      <c r="B80" s="214"/>
      <c r="C80" s="304"/>
      <c r="D80" s="304"/>
      <c r="E80" s="304"/>
      <c r="F80" s="304"/>
      <c r="G80" s="304"/>
      <c r="H80" s="215"/>
    </row>
    <row r="81" spans="2:8" ht="16.5" x14ac:dyDescent="0.25">
      <c r="B81" s="214"/>
      <c r="C81" s="304"/>
      <c r="D81" s="304"/>
      <c r="E81" s="304"/>
      <c r="F81" s="304"/>
      <c r="G81" s="304"/>
      <c r="H81" s="215"/>
    </row>
    <row r="82" spans="2:8" ht="16.5" x14ac:dyDescent="0.25">
      <c r="B82" s="214" t="s">
        <v>262</v>
      </c>
      <c r="C82" s="304"/>
      <c r="D82" s="304"/>
      <c r="E82" s="304"/>
      <c r="F82" s="304"/>
      <c r="G82" s="304"/>
      <c r="H82" s="215"/>
    </row>
    <row r="83" spans="2:8" ht="16.5" x14ac:dyDescent="0.25">
      <c r="B83" s="214"/>
      <c r="C83" s="304"/>
      <c r="D83" s="304"/>
      <c r="E83" s="304"/>
      <c r="F83" s="304"/>
      <c r="G83" s="304"/>
      <c r="H83" s="215"/>
    </row>
    <row r="84" spans="2:8" ht="15.75" thickBot="1" x14ac:dyDescent="0.3">
      <c r="B84" s="296"/>
      <c r="C84" s="301"/>
      <c r="D84" s="305"/>
      <c r="E84" s="306"/>
      <c r="F84" s="306"/>
      <c r="G84" s="307"/>
      <c r="H84" s="297"/>
    </row>
    <row r="85" spans="2:8" ht="15.75" thickTop="1" x14ac:dyDescent="0.25">
      <c r="B85" s="308" t="s">
        <v>263</v>
      </c>
      <c r="C85" s="356" t="s">
        <v>185</v>
      </c>
      <c r="D85" s="357"/>
      <c r="E85" s="358" t="s">
        <v>186</v>
      </c>
      <c r="F85" s="359"/>
      <c r="G85" s="301"/>
      <c r="H85" s="297"/>
    </row>
    <row r="86" spans="2:8" s="213" customFormat="1" x14ac:dyDescent="0.25">
      <c r="B86" s="312">
        <v>2</v>
      </c>
      <c r="C86" s="389" t="s">
        <v>187</v>
      </c>
      <c r="D86" s="369"/>
      <c r="E86" s="370" t="s">
        <v>188</v>
      </c>
      <c r="F86" s="371"/>
      <c r="G86" s="309"/>
      <c r="H86" s="216"/>
    </row>
    <row r="87" spans="2:8" s="213" customFormat="1" ht="17.25" customHeight="1" x14ac:dyDescent="0.25">
      <c r="B87" s="312">
        <v>2</v>
      </c>
      <c r="C87" s="389" t="s">
        <v>222</v>
      </c>
      <c r="D87" s="369"/>
      <c r="E87" s="370" t="s">
        <v>189</v>
      </c>
      <c r="F87" s="371"/>
      <c r="G87" s="309"/>
      <c r="H87" s="216"/>
    </row>
    <row r="88" spans="2:8" s="213" customFormat="1" ht="25.5" customHeight="1" x14ac:dyDescent="0.25">
      <c r="B88" s="312">
        <v>2</v>
      </c>
      <c r="C88" s="389" t="s">
        <v>207</v>
      </c>
      <c r="D88" s="369"/>
      <c r="E88" s="370" t="s">
        <v>236</v>
      </c>
      <c r="F88" s="371"/>
      <c r="G88" s="309"/>
      <c r="H88" s="216"/>
    </row>
    <row r="89" spans="2:8" s="213" customFormat="1" ht="25.5" customHeight="1" x14ac:dyDescent="0.25">
      <c r="B89" s="312">
        <v>2</v>
      </c>
      <c r="C89" s="389" t="s">
        <v>237</v>
      </c>
      <c r="D89" s="369"/>
      <c r="E89" s="370" t="s">
        <v>238</v>
      </c>
      <c r="F89" s="371"/>
      <c r="G89" s="309"/>
      <c r="H89" s="216"/>
    </row>
    <row r="90" spans="2:8" s="213" customFormat="1" ht="66.95" customHeight="1" x14ac:dyDescent="0.25">
      <c r="B90" s="312">
        <v>2</v>
      </c>
      <c r="C90" s="389" t="s">
        <v>224</v>
      </c>
      <c r="D90" s="369"/>
      <c r="E90" s="370" t="s">
        <v>190</v>
      </c>
      <c r="F90" s="371"/>
      <c r="G90" s="309"/>
      <c r="H90" s="216"/>
    </row>
    <row r="91" spans="2:8" s="213" customFormat="1" ht="67.5" customHeight="1" x14ac:dyDescent="0.25">
      <c r="B91" s="312">
        <v>2</v>
      </c>
      <c r="C91" s="377" t="s">
        <v>78</v>
      </c>
      <c r="D91" s="373"/>
      <c r="E91" s="374" t="s">
        <v>235</v>
      </c>
      <c r="F91" s="375"/>
      <c r="G91" s="309"/>
      <c r="H91" s="216"/>
    </row>
    <row r="92" spans="2:8" s="213" customFormat="1" ht="43.5" customHeight="1" x14ac:dyDescent="0.25">
      <c r="B92" s="312">
        <v>2</v>
      </c>
      <c r="C92" s="377" t="s">
        <v>225</v>
      </c>
      <c r="D92" s="373"/>
      <c r="E92" s="374" t="s">
        <v>226</v>
      </c>
      <c r="F92" s="375"/>
      <c r="G92" s="309"/>
      <c r="H92" s="216"/>
    </row>
    <row r="93" spans="2:8" s="213" customFormat="1" ht="35.1" customHeight="1" x14ac:dyDescent="0.25">
      <c r="B93" s="312">
        <v>2</v>
      </c>
      <c r="C93" s="377" t="s">
        <v>227</v>
      </c>
      <c r="D93" s="373"/>
      <c r="E93" s="374" t="s">
        <v>228</v>
      </c>
      <c r="F93" s="375"/>
      <c r="G93" s="309"/>
      <c r="H93" s="216"/>
    </row>
    <row r="94" spans="2:8" s="213" customFormat="1" ht="72.75" customHeight="1" x14ac:dyDescent="0.25">
      <c r="B94" s="312">
        <v>2</v>
      </c>
      <c r="C94" s="377" t="s">
        <v>50</v>
      </c>
      <c r="D94" s="373"/>
      <c r="E94" s="374" t="s">
        <v>260</v>
      </c>
      <c r="F94" s="375"/>
      <c r="G94" s="309"/>
      <c r="H94" s="216"/>
    </row>
    <row r="95" spans="2:8" s="213" customFormat="1" ht="93.95" customHeight="1" x14ac:dyDescent="0.25">
      <c r="B95" s="312">
        <v>2</v>
      </c>
      <c r="C95" s="377" t="s">
        <v>230</v>
      </c>
      <c r="D95" s="373"/>
      <c r="E95" s="374" t="s">
        <v>231</v>
      </c>
      <c r="F95" s="375"/>
      <c r="G95" s="309"/>
      <c r="H95" s="216"/>
    </row>
    <row r="96" spans="2:8" s="213" customFormat="1" ht="93.95" customHeight="1" x14ac:dyDescent="0.25">
      <c r="B96" s="312">
        <v>2</v>
      </c>
      <c r="C96" s="377" t="s">
        <v>232</v>
      </c>
      <c r="D96" s="373"/>
      <c r="E96" s="374" t="s">
        <v>233</v>
      </c>
      <c r="F96" s="375"/>
      <c r="G96" s="309"/>
      <c r="H96" s="216"/>
    </row>
    <row r="97" spans="2:8" s="213" customFormat="1" x14ac:dyDescent="0.25">
      <c r="B97" s="312">
        <v>2</v>
      </c>
      <c r="C97" s="377" t="s">
        <v>167</v>
      </c>
      <c r="D97" s="373"/>
      <c r="E97" s="374" t="s">
        <v>234</v>
      </c>
      <c r="F97" s="375"/>
      <c r="G97" s="309"/>
      <c r="H97" s="216"/>
    </row>
    <row r="98" spans="2:8" s="213" customFormat="1" ht="66.599999999999994" customHeight="1" x14ac:dyDescent="0.25">
      <c r="B98" s="312">
        <v>3</v>
      </c>
      <c r="C98" s="377" t="s">
        <v>200</v>
      </c>
      <c r="D98" s="373"/>
      <c r="E98" s="374" t="s">
        <v>240</v>
      </c>
      <c r="F98" s="375"/>
      <c r="G98" s="309"/>
      <c r="H98" s="216"/>
    </row>
    <row r="99" spans="2:8" s="213" customFormat="1" ht="66.599999999999994" customHeight="1" x14ac:dyDescent="0.25">
      <c r="B99" s="312">
        <v>3</v>
      </c>
      <c r="C99" s="377" t="s">
        <v>172</v>
      </c>
      <c r="D99" s="373"/>
      <c r="E99" s="374" t="s">
        <v>265</v>
      </c>
      <c r="F99" s="375"/>
      <c r="G99" s="309"/>
      <c r="H99" s="216"/>
    </row>
    <row r="100" spans="2:8" s="213" customFormat="1" ht="62.45" customHeight="1" x14ac:dyDescent="0.25">
      <c r="B100" s="312">
        <v>3</v>
      </c>
      <c r="C100" s="377" t="s">
        <v>64</v>
      </c>
      <c r="D100" s="373"/>
      <c r="E100" s="374" t="s">
        <v>266</v>
      </c>
      <c r="F100" s="375"/>
      <c r="G100" s="309"/>
      <c r="H100" s="216"/>
    </row>
    <row r="101" spans="2:8" s="213" customFormat="1" ht="38.450000000000003" customHeight="1" x14ac:dyDescent="0.25">
      <c r="B101" s="312">
        <v>3</v>
      </c>
      <c r="C101" s="377" t="s">
        <v>241</v>
      </c>
      <c r="D101" s="373"/>
      <c r="E101" s="374" t="s">
        <v>242</v>
      </c>
      <c r="F101" s="375"/>
      <c r="G101" s="309"/>
      <c r="H101" s="216"/>
    </row>
    <row r="102" spans="2:8" ht="59.25" customHeight="1" x14ac:dyDescent="0.25">
      <c r="B102" s="313">
        <v>5</v>
      </c>
      <c r="C102" s="376" t="s">
        <v>175</v>
      </c>
      <c r="D102" s="377"/>
      <c r="E102" s="374" t="s">
        <v>261</v>
      </c>
      <c r="F102" s="375"/>
      <c r="G102" s="301"/>
      <c r="H102" s="297"/>
    </row>
    <row r="103" spans="2:8" ht="59.25" customHeight="1" x14ac:dyDescent="0.25">
      <c r="B103" s="313">
        <v>5</v>
      </c>
      <c r="C103" s="376" t="s">
        <v>90</v>
      </c>
      <c r="D103" s="377"/>
      <c r="E103" s="374" t="s">
        <v>243</v>
      </c>
      <c r="F103" s="375"/>
      <c r="G103" s="301"/>
      <c r="H103" s="297"/>
    </row>
    <row r="104" spans="2:8" ht="59.25" customHeight="1" x14ac:dyDescent="0.25">
      <c r="B104" s="313">
        <v>5</v>
      </c>
      <c r="C104" s="376" t="s">
        <v>91</v>
      </c>
      <c r="D104" s="377"/>
      <c r="E104" s="374" t="s">
        <v>245</v>
      </c>
      <c r="F104" s="375"/>
      <c r="G104" s="301"/>
      <c r="H104" s="297"/>
    </row>
    <row r="105" spans="2:8" ht="59.25" customHeight="1" x14ac:dyDescent="0.25">
      <c r="B105" s="313">
        <v>5</v>
      </c>
      <c r="C105" s="376" t="s">
        <v>114</v>
      </c>
      <c r="D105" s="377"/>
      <c r="E105" s="374" t="s">
        <v>245</v>
      </c>
      <c r="F105" s="375"/>
      <c r="G105" s="301"/>
      <c r="H105" s="297"/>
    </row>
    <row r="106" spans="2:8" ht="47.45" customHeight="1" x14ac:dyDescent="0.25">
      <c r="B106" s="313">
        <v>5</v>
      </c>
      <c r="C106" s="376" t="s">
        <v>92</v>
      </c>
      <c r="D106" s="377"/>
      <c r="E106" s="374" t="s">
        <v>246</v>
      </c>
      <c r="F106" s="375"/>
      <c r="G106" s="301"/>
      <c r="H106" s="297"/>
    </row>
    <row r="107" spans="2:8" ht="45.6" customHeight="1" x14ac:dyDescent="0.25">
      <c r="B107" s="313">
        <v>5</v>
      </c>
      <c r="C107" s="376" t="s">
        <v>93</v>
      </c>
      <c r="D107" s="377"/>
      <c r="E107" s="374" t="s">
        <v>244</v>
      </c>
      <c r="F107" s="375"/>
      <c r="G107" s="301"/>
      <c r="H107" s="297"/>
    </row>
    <row r="108" spans="2:8" ht="32.450000000000003" customHeight="1" x14ac:dyDescent="0.25">
      <c r="B108" s="313">
        <v>5</v>
      </c>
      <c r="C108" s="376" t="s">
        <v>109</v>
      </c>
      <c r="D108" s="377"/>
      <c r="E108" s="374" t="s">
        <v>249</v>
      </c>
      <c r="F108" s="375"/>
      <c r="G108" s="301"/>
      <c r="H108" s="297"/>
    </row>
    <row r="109" spans="2:8" ht="33.6" customHeight="1" x14ac:dyDescent="0.25">
      <c r="B109" s="313">
        <v>5</v>
      </c>
      <c r="C109" s="376" t="s">
        <v>113</v>
      </c>
      <c r="D109" s="377"/>
      <c r="E109" s="374" t="s">
        <v>247</v>
      </c>
      <c r="F109" s="375"/>
      <c r="G109" s="301"/>
      <c r="H109" s="297"/>
    </row>
    <row r="110" spans="2:8" ht="33.6" customHeight="1" x14ac:dyDescent="0.25">
      <c r="B110" s="313">
        <v>5</v>
      </c>
      <c r="C110" s="376" t="s">
        <v>117</v>
      </c>
      <c r="D110" s="377"/>
      <c r="E110" s="374" t="s">
        <v>248</v>
      </c>
      <c r="F110" s="375"/>
      <c r="G110" s="301"/>
      <c r="H110" s="297"/>
    </row>
    <row r="111" spans="2:8" x14ac:dyDescent="0.25">
      <c r="B111" s="313">
        <v>5</v>
      </c>
      <c r="C111" s="376" t="s">
        <v>10</v>
      </c>
      <c r="D111" s="377"/>
      <c r="E111" s="374" t="s">
        <v>203</v>
      </c>
      <c r="F111" s="375"/>
      <c r="G111" s="301"/>
      <c r="H111" s="297"/>
    </row>
    <row r="112" spans="2:8" ht="24.95" customHeight="1" x14ac:dyDescent="0.25">
      <c r="B112" s="313">
        <v>8</v>
      </c>
      <c r="C112" s="376" t="s">
        <v>124</v>
      </c>
      <c r="D112" s="377"/>
      <c r="E112" s="374" t="s">
        <v>250</v>
      </c>
      <c r="F112" s="375"/>
      <c r="G112" s="301"/>
      <c r="H112" s="297"/>
    </row>
    <row r="113" spans="2:8" ht="46.5" customHeight="1" x14ac:dyDescent="0.25">
      <c r="B113" s="313">
        <v>8</v>
      </c>
      <c r="C113" s="376" t="s">
        <v>125</v>
      </c>
      <c r="D113" s="377"/>
      <c r="E113" s="374" t="s">
        <v>251</v>
      </c>
      <c r="F113" s="375"/>
      <c r="G113" s="301"/>
      <c r="H113" s="297"/>
    </row>
    <row r="114" spans="2:8" ht="46.5" customHeight="1" x14ac:dyDescent="0.25">
      <c r="B114" s="313">
        <v>8</v>
      </c>
      <c r="C114" s="376" t="s">
        <v>178</v>
      </c>
      <c r="D114" s="377"/>
      <c r="E114" s="374" t="s">
        <v>252</v>
      </c>
      <c r="F114" s="375"/>
      <c r="G114" s="301"/>
      <c r="H114" s="297"/>
    </row>
    <row r="115" spans="2:8" s="213" customFormat="1" ht="82.5" customHeight="1" x14ac:dyDescent="0.25">
      <c r="B115" s="312">
        <v>8</v>
      </c>
      <c r="C115" s="376" t="s">
        <v>253</v>
      </c>
      <c r="D115" s="377"/>
      <c r="E115" s="374" t="s">
        <v>192</v>
      </c>
      <c r="F115" s="375"/>
      <c r="G115" s="309"/>
      <c r="H115" s="216"/>
    </row>
    <row r="116" spans="2:8" s="213" customFormat="1" ht="33.950000000000003" customHeight="1" x14ac:dyDescent="0.25">
      <c r="B116" s="312">
        <v>8</v>
      </c>
      <c r="C116" s="376" t="s">
        <v>150</v>
      </c>
      <c r="D116" s="377"/>
      <c r="E116" s="374" t="s">
        <v>255</v>
      </c>
      <c r="F116" s="375"/>
      <c r="G116" s="309"/>
      <c r="H116" s="216"/>
    </row>
    <row r="117" spans="2:8" s="213" customFormat="1" ht="33.950000000000003" customHeight="1" x14ac:dyDescent="0.25">
      <c r="B117" s="312">
        <v>8</v>
      </c>
      <c r="C117" s="376" t="s">
        <v>256</v>
      </c>
      <c r="D117" s="377"/>
      <c r="E117" s="374" t="s">
        <v>257</v>
      </c>
      <c r="F117" s="375"/>
      <c r="G117" s="309"/>
      <c r="H117" s="216"/>
    </row>
    <row r="118" spans="2:8" s="213" customFormat="1" ht="33.950000000000003" customHeight="1" x14ac:dyDescent="0.25">
      <c r="B118" s="312">
        <v>8</v>
      </c>
      <c r="C118" s="376" t="s">
        <v>258</v>
      </c>
      <c r="D118" s="377"/>
      <c r="E118" s="374" t="s">
        <v>259</v>
      </c>
      <c r="F118" s="375"/>
      <c r="G118" s="309"/>
      <c r="H118" s="216"/>
    </row>
    <row r="119" spans="2:8" s="213" customFormat="1" ht="46.5" customHeight="1" x14ac:dyDescent="0.25">
      <c r="B119" s="312">
        <v>8</v>
      </c>
      <c r="C119" s="376" t="s">
        <v>132</v>
      </c>
      <c r="D119" s="377"/>
      <c r="E119" s="374" t="s">
        <v>254</v>
      </c>
      <c r="F119" s="375"/>
      <c r="G119" s="309"/>
      <c r="H119" s="216"/>
    </row>
    <row r="120" spans="2:8" ht="6.75" customHeight="1" thickBot="1" x14ac:dyDescent="0.3">
      <c r="B120" s="296"/>
      <c r="C120" s="378"/>
      <c r="D120" s="379"/>
      <c r="E120" s="380"/>
      <c r="F120" s="381"/>
      <c r="G120" s="301"/>
      <c r="H120" s="297"/>
    </row>
    <row r="121" spans="2:8" ht="15.75" thickTop="1" x14ac:dyDescent="0.25">
      <c r="B121" s="296"/>
      <c r="C121" s="310"/>
      <c r="D121" s="310"/>
      <c r="E121" s="311"/>
      <c r="F121" s="311"/>
      <c r="G121" s="301"/>
      <c r="H121" s="297"/>
    </row>
    <row r="122" spans="2:8" ht="15.75" thickBot="1" x14ac:dyDescent="0.3">
      <c r="B122" s="298"/>
      <c r="C122" s="299"/>
      <c r="D122" s="299"/>
      <c r="E122" s="299"/>
      <c r="F122" s="299"/>
      <c r="G122" s="299"/>
      <c r="H122" s="300"/>
    </row>
    <row r="126" spans="2:8" x14ac:dyDescent="0.25">
      <c r="B126" s="337" t="s">
        <v>275</v>
      </c>
    </row>
    <row r="127" spans="2:8" ht="48" customHeight="1" x14ac:dyDescent="0.25">
      <c r="B127" s="394" t="s">
        <v>276</v>
      </c>
      <c r="C127" s="394"/>
    </row>
    <row r="128" spans="2:8" x14ac:dyDescent="0.25">
      <c r="B128" s="395">
        <v>44342</v>
      </c>
      <c r="C128" s="395"/>
    </row>
  </sheetData>
  <sheetProtection sheet="1" scenarios="1" formatCells="0" formatColumns="0" formatRows="0"/>
  <autoFilter ref="B85:H119" xr:uid="{00000000-0009-0000-0000-000000000000}">
    <filterColumn colId="1" showButton="0"/>
    <filterColumn colId="3" showButton="0"/>
  </autoFilter>
  <mergeCells count="170">
    <mergeCell ref="B127:C127"/>
    <mergeCell ref="B128:C128"/>
    <mergeCell ref="C111:D111"/>
    <mergeCell ref="E111:F111"/>
    <mergeCell ref="C65:D65"/>
    <mergeCell ref="E65:F65"/>
    <mergeCell ref="C66:D66"/>
    <mergeCell ref="E66:F66"/>
    <mergeCell ref="C67:D67"/>
    <mergeCell ref="E67:F67"/>
    <mergeCell ref="C113:D113"/>
    <mergeCell ref="E113:F113"/>
    <mergeCell ref="C112:D112"/>
    <mergeCell ref="E112:F112"/>
    <mergeCell ref="C71:D71"/>
    <mergeCell ref="E71:F71"/>
    <mergeCell ref="C72:D72"/>
    <mergeCell ref="E72:F72"/>
    <mergeCell ref="C73:D73"/>
    <mergeCell ref="E73:F73"/>
    <mergeCell ref="C68:D68"/>
    <mergeCell ref="E68:F68"/>
    <mergeCell ref="C69:D69"/>
    <mergeCell ref="E69:F69"/>
    <mergeCell ref="B79:H79"/>
    <mergeCell ref="C93:D93"/>
    <mergeCell ref="C70:D70"/>
    <mergeCell ref="E70:F70"/>
    <mergeCell ref="C109:D109"/>
    <mergeCell ref="E109:F109"/>
    <mergeCell ref="C110:D110"/>
    <mergeCell ref="E110:F110"/>
    <mergeCell ref="C106:D106"/>
    <mergeCell ref="E106:F106"/>
    <mergeCell ref="C107:D107"/>
    <mergeCell ref="E107:F107"/>
    <mergeCell ref="C108:D108"/>
    <mergeCell ref="E108:F108"/>
    <mergeCell ref="C103:D103"/>
    <mergeCell ref="E103:F103"/>
    <mergeCell ref="E93:F93"/>
    <mergeCell ref="C94:D94"/>
    <mergeCell ref="E94:F94"/>
    <mergeCell ref="C90:D90"/>
    <mergeCell ref="E90:F90"/>
    <mergeCell ref="C91:D91"/>
    <mergeCell ref="E91:F91"/>
    <mergeCell ref="C92:D92"/>
    <mergeCell ref="C50:D50"/>
    <mergeCell ref="E50:F50"/>
    <mergeCell ref="C51:D51"/>
    <mergeCell ref="E51:F51"/>
    <mergeCell ref="C52:D52"/>
    <mergeCell ref="E52:F52"/>
    <mergeCell ref="C56:D56"/>
    <mergeCell ref="E56:F56"/>
    <mergeCell ref="C57:D57"/>
    <mergeCell ref="E57:F57"/>
    <mergeCell ref="C53:D53"/>
    <mergeCell ref="E53:F53"/>
    <mergeCell ref="C54:D54"/>
    <mergeCell ref="E54:F54"/>
    <mergeCell ref="C39:D39"/>
    <mergeCell ref="E39:F39"/>
    <mergeCell ref="B43:H43"/>
    <mergeCell ref="C99:D99"/>
    <mergeCell ref="E99:F99"/>
    <mergeCell ref="C49:D49"/>
    <mergeCell ref="E49:F49"/>
    <mergeCell ref="C98:D98"/>
    <mergeCell ref="E98:F98"/>
    <mergeCell ref="C40:D40"/>
    <mergeCell ref="E40:F40"/>
    <mergeCell ref="C41:D41"/>
    <mergeCell ref="E41:F41"/>
    <mergeCell ref="C55:D55"/>
    <mergeCell ref="E55:F55"/>
    <mergeCell ref="E96:F96"/>
    <mergeCell ref="C88:D88"/>
    <mergeCell ref="E88:F88"/>
    <mergeCell ref="B75:H75"/>
    <mergeCell ref="B77:H77"/>
    <mergeCell ref="C47:D47"/>
    <mergeCell ref="E47:F47"/>
    <mergeCell ref="C48:D48"/>
    <mergeCell ref="E48:F48"/>
    <mergeCell ref="C89:D89"/>
    <mergeCell ref="E89:F89"/>
    <mergeCell ref="E86:F86"/>
    <mergeCell ref="C87:D87"/>
    <mergeCell ref="E87:F87"/>
    <mergeCell ref="C114:D114"/>
    <mergeCell ref="E114:F114"/>
    <mergeCell ref="C102:D102"/>
    <mergeCell ref="E102:F102"/>
    <mergeCell ref="C104:D104"/>
    <mergeCell ref="E104:F104"/>
    <mergeCell ref="C105:D105"/>
    <mergeCell ref="E105:F105"/>
    <mergeCell ref="C95:D95"/>
    <mergeCell ref="E95:F95"/>
    <mergeCell ref="C97:D97"/>
    <mergeCell ref="E97:F97"/>
    <mergeCell ref="C96:D96"/>
    <mergeCell ref="C101:D101"/>
    <mergeCell ref="E101:F101"/>
    <mergeCell ref="C100:D100"/>
    <mergeCell ref="E100:F100"/>
    <mergeCell ref="E92:F92"/>
    <mergeCell ref="C86:D86"/>
    <mergeCell ref="C21:D21"/>
    <mergeCell ref="E21:F21"/>
    <mergeCell ref="C22:D22"/>
    <mergeCell ref="E22:F22"/>
    <mergeCell ref="C23:D23"/>
    <mergeCell ref="E23:F23"/>
    <mergeCell ref="B59:H59"/>
    <mergeCell ref="B61:H61"/>
    <mergeCell ref="B63:H63"/>
    <mergeCell ref="C24:D24"/>
    <mergeCell ref="E24:F24"/>
    <mergeCell ref="E30:F30"/>
    <mergeCell ref="C29:D29"/>
    <mergeCell ref="E29:F29"/>
    <mergeCell ref="C28:D28"/>
    <mergeCell ref="E28:F28"/>
    <mergeCell ref="C27:D27"/>
    <mergeCell ref="E27:F27"/>
    <mergeCell ref="C26:D26"/>
    <mergeCell ref="E26:F26"/>
    <mergeCell ref="C37:D37"/>
    <mergeCell ref="E37:F37"/>
    <mergeCell ref="C38:D38"/>
    <mergeCell ref="E38:F38"/>
    <mergeCell ref="C119:D119"/>
    <mergeCell ref="E119:F119"/>
    <mergeCell ref="C120:D120"/>
    <mergeCell ref="E120:F120"/>
    <mergeCell ref="C118:D118"/>
    <mergeCell ref="E118:F118"/>
    <mergeCell ref="C117:D117"/>
    <mergeCell ref="E117:F117"/>
    <mergeCell ref="C115:D115"/>
    <mergeCell ref="E115:F115"/>
    <mergeCell ref="C116:D116"/>
    <mergeCell ref="E116:F116"/>
    <mergeCell ref="B2:H2"/>
    <mergeCell ref="B4:H5"/>
    <mergeCell ref="B6:H6"/>
    <mergeCell ref="B7:H7"/>
    <mergeCell ref="C85:D85"/>
    <mergeCell ref="E85:F85"/>
    <mergeCell ref="B9:H9"/>
    <mergeCell ref="B11:H11"/>
    <mergeCell ref="B45:H45"/>
    <mergeCell ref="B15:H15"/>
    <mergeCell ref="B17:H17"/>
    <mergeCell ref="B13:H13"/>
    <mergeCell ref="B19:H19"/>
    <mergeCell ref="B14:H14"/>
    <mergeCell ref="B35:H35"/>
    <mergeCell ref="C25:D25"/>
    <mergeCell ref="E25:F25"/>
    <mergeCell ref="C31:D31"/>
    <mergeCell ref="E31:F31"/>
    <mergeCell ref="C32:D32"/>
    <mergeCell ref="E32:F32"/>
    <mergeCell ref="C33:D33"/>
    <mergeCell ref="E33:F33"/>
    <mergeCell ref="C30:D3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1"/>
  <sheetViews>
    <sheetView showGridLines="0" zoomScale="85" zoomScaleNormal="85" workbookViewId="0">
      <selection activeCell="A11" sqref="A11:K11"/>
    </sheetView>
  </sheetViews>
  <sheetFormatPr baseColWidth="10" defaultColWidth="10.85546875" defaultRowHeight="15" x14ac:dyDescent="0.25"/>
  <cols>
    <col min="1" max="1" width="26.5703125" customWidth="1"/>
    <col min="2" max="2" width="29.5703125" customWidth="1"/>
    <col min="4" max="4" width="27.42578125" customWidth="1"/>
    <col min="6" max="6" width="14.5703125" customWidth="1"/>
  </cols>
  <sheetData>
    <row r="1" spans="1:11" s="9" customFormat="1" ht="37.5" customHeight="1" x14ac:dyDescent="0.2">
      <c r="A1" s="409"/>
      <c r="B1" s="453" t="str">
        <f>+'2 CONTEXTO E IDENTIFICACIÓN'!B1</f>
        <v>MAPA DE RIESGOS</v>
      </c>
      <c r="C1" s="50" t="str">
        <f>+'2 CONTEXTO E IDENTIFICACIÓN'!C1</f>
        <v>CÓDIGO:</v>
      </c>
      <c r="D1" s="50">
        <f>+'2 CONTEXTO E IDENTIFICACIÓN'!D1</f>
        <v>0</v>
      </c>
      <c r="F1" s="241" t="str">
        <f>+'2 CONTEXTO E IDENTIFICACIÓN'!$F$4</f>
        <v>Elaboración o Actualización:</v>
      </c>
      <c r="G1" s="262">
        <f>+IF('2 CONTEXTO E IDENTIFICACIÓN'!$G$4="","",'2 CONTEXTO E IDENTIFICACIÓN'!$G$4)</f>
        <v>44866</v>
      </c>
      <c r="H1" s="20"/>
      <c r="I1" s="20"/>
    </row>
    <row r="2" spans="1:11" s="9" customFormat="1" ht="37.5" customHeight="1" x14ac:dyDescent="0.2">
      <c r="A2" s="409"/>
      <c r="B2" s="454"/>
      <c r="C2" s="50" t="str">
        <f>+'2 CONTEXTO E IDENTIFICACIÓN'!C2</f>
        <v>VERSIÓN:</v>
      </c>
      <c r="D2" s="50">
        <f>+'2 CONTEXTO E IDENTIFICACIÓN'!D2</f>
        <v>0</v>
      </c>
      <c r="F2" s="244" t="str">
        <f>+'2 CONTEXTO E IDENTIFICACIÓN'!$D$5</f>
        <v>Vigencia del:</v>
      </c>
      <c r="G2" s="242" t="str">
        <f>+IF('2 CONTEXTO E IDENTIFICACIÓN'!$E$5="","",'2 CONTEXTO E IDENTIFICACIÓN'!$E$5)</f>
        <v/>
      </c>
      <c r="H2" s="243" t="s">
        <v>111</v>
      </c>
      <c r="I2" s="240" t="str">
        <f>+IF('2 CONTEXTO E IDENTIFICACIÓN'!$G$5="","",'2 CONTEXTO E IDENTIFICACIÓN'!$G$5)</f>
        <v/>
      </c>
    </row>
    <row r="3" spans="1:11" s="9" customFormat="1" ht="8.25" customHeight="1" x14ac:dyDescent="0.2">
      <c r="A3" s="22"/>
      <c r="B3" s="22"/>
      <c r="C3" s="22"/>
      <c r="D3" s="52"/>
      <c r="F3" s="56"/>
    </row>
    <row r="4" spans="1:11" s="10" customFormat="1" ht="14.45" customHeight="1" x14ac:dyDescent="0.25">
      <c r="A4" s="27" t="s">
        <v>159</v>
      </c>
      <c r="B4" s="410" t="str">
        <f>+IF('2 CONTEXTO E IDENTIFICACIÓN'!$B$4="","",'2 CONTEXTO E IDENTIFICACIÓN'!$B$4)</f>
        <v>HOSPITAL UNIVERSITARIO DEPARTAMENTAL DE NARIÑO</v>
      </c>
      <c r="C4" s="410"/>
      <c r="D4" s="410"/>
      <c r="E4" s="144"/>
      <c r="F4" s="145"/>
    </row>
    <row r="5" spans="1:11" ht="15.75" thickBot="1" x14ac:dyDescent="0.3">
      <c r="A5" s="27" t="s">
        <v>157</v>
      </c>
      <c r="B5" s="410" t="str">
        <f>+IF('2 CONTEXTO E IDENTIFICACIÓN'!$D$4="","",'2 CONTEXTO E IDENTIFICACIÓN'!$D$4)</f>
        <v xml:space="preserve">CONTROL INTERNO DISCIPLINARIO </v>
      </c>
      <c r="C5" s="411"/>
      <c r="D5" s="411"/>
    </row>
    <row r="6" spans="1:11" ht="15.75" thickBot="1" x14ac:dyDescent="0.3">
      <c r="A6" s="483" t="s">
        <v>46</v>
      </c>
      <c r="B6" s="484"/>
      <c r="C6" s="484"/>
      <c r="D6" s="484"/>
      <c r="E6" s="484"/>
      <c r="F6" s="484"/>
      <c r="G6" s="484"/>
      <c r="H6" s="484"/>
      <c r="I6" s="484"/>
      <c r="J6" s="484"/>
      <c r="K6" s="485"/>
    </row>
    <row r="7" spans="1:11" ht="6" customHeight="1" thickBot="1" x14ac:dyDescent="0.3">
      <c r="A7" s="483"/>
      <c r="B7" s="484"/>
      <c r="C7" s="484"/>
      <c r="D7" s="484"/>
      <c r="E7" s="484"/>
      <c r="F7" s="484"/>
      <c r="G7" s="484"/>
      <c r="H7" s="484"/>
      <c r="I7" s="484"/>
      <c r="J7" s="484"/>
      <c r="K7" s="485"/>
    </row>
    <row r="8" spans="1:11" ht="34.5" customHeight="1" x14ac:dyDescent="0.25">
      <c r="A8" s="486" t="s">
        <v>47</v>
      </c>
      <c r="B8" s="487"/>
      <c r="C8" s="487"/>
      <c r="D8" s="487"/>
      <c r="E8" s="487"/>
      <c r="F8" s="487"/>
      <c r="G8" s="487"/>
      <c r="H8" s="487"/>
      <c r="I8" s="487"/>
      <c r="J8" s="487"/>
      <c r="K8" s="488"/>
    </row>
    <row r="9" spans="1:11" ht="18.75" customHeight="1" x14ac:dyDescent="0.25">
      <c r="A9" s="492" t="s">
        <v>24</v>
      </c>
      <c r="B9" s="493"/>
      <c r="C9" s="493"/>
      <c r="D9" s="493"/>
      <c r="E9" s="493"/>
      <c r="F9" s="493"/>
      <c r="G9" s="493"/>
      <c r="H9" s="493"/>
      <c r="I9" s="493"/>
      <c r="J9" s="493"/>
      <c r="K9" s="494"/>
    </row>
    <row r="10" spans="1:11" ht="34.5" customHeight="1" x14ac:dyDescent="0.25">
      <c r="A10" s="489" t="s">
        <v>25</v>
      </c>
      <c r="B10" s="490"/>
      <c r="C10" s="490"/>
      <c r="D10" s="490"/>
      <c r="E10" s="490"/>
      <c r="F10" s="490"/>
      <c r="G10" s="490"/>
      <c r="H10" s="490"/>
      <c r="I10" s="490"/>
      <c r="J10" s="490"/>
      <c r="K10" s="491"/>
    </row>
    <row r="11" spans="1:11" ht="50.25" customHeight="1" thickBot="1" x14ac:dyDescent="0.3">
      <c r="A11" s="480" t="s">
        <v>119</v>
      </c>
      <c r="B11" s="481"/>
      <c r="C11" s="481"/>
      <c r="D11" s="481"/>
      <c r="E11" s="481"/>
      <c r="F11" s="481"/>
      <c r="G11" s="481"/>
      <c r="H11" s="481"/>
      <c r="I11" s="481"/>
      <c r="J11" s="481"/>
      <c r="K11" s="482"/>
    </row>
    <row r="12" spans="1:11" x14ac:dyDescent="0.25">
      <c r="A12" s="146"/>
      <c r="B12" s="146"/>
      <c r="C12" s="146"/>
      <c r="D12" s="146"/>
      <c r="E12" s="146"/>
      <c r="F12" s="146"/>
      <c r="G12" s="146"/>
      <c r="H12" s="146"/>
      <c r="I12" s="146"/>
      <c r="J12" s="146"/>
      <c r="K12" s="146"/>
    </row>
    <row r="13" spans="1:11" s="148" customFormat="1" ht="38.25" x14ac:dyDescent="0.25">
      <c r="A13" s="147"/>
      <c r="B13" s="477" t="s">
        <v>31</v>
      </c>
      <c r="C13" s="478"/>
      <c r="D13" s="479" t="s">
        <v>32</v>
      </c>
      <c r="E13" s="479"/>
      <c r="G13" s="95" t="s">
        <v>88</v>
      </c>
    </row>
    <row r="14" spans="1:11" x14ac:dyDescent="0.25">
      <c r="A14" s="149" t="s">
        <v>26</v>
      </c>
      <c r="B14" s="150">
        <f>+COUNTIF('8 MAPA RIESGOS'!$G$9:$G$28,G14)</f>
        <v>0</v>
      </c>
      <c r="C14" s="151">
        <f>+B14/$B$18</f>
        <v>0</v>
      </c>
      <c r="D14" s="150">
        <f>+COUNTIF('8 MAPA RIESGOS'!$L$9:$L$28,G14)</f>
        <v>0</v>
      </c>
      <c r="E14" s="151">
        <f>+D14/$D$18</f>
        <v>0</v>
      </c>
      <c r="G14" s="125" t="s">
        <v>84</v>
      </c>
    </row>
    <row r="15" spans="1:11" x14ac:dyDescent="0.25">
      <c r="A15" s="149" t="s">
        <v>27</v>
      </c>
      <c r="B15" s="150">
        <f>+COUNTIF('8 MAPA RIESGOS'!$G$9:$G$28,G15)</f>
        <v>0</v>
      </c>
      <c r="C15" s="151">
        <f t="shared" ref="C15:C18" si="0">+B15/$B$18</f>
        <v>0</v>
      </c>
      <c r="D15" s="150">
        <f>+COUNTIF('8 MAPA RIESGOS'!$L$9:$L$28,G15)</f>
        <v>0</v>
      </c>
      <c r="E15" s="151">
        <f t="shared" ref="E15:E18" si="1">+D15/$D$18</f>
        <v>0</v>
      </c>
      <c r="G15" s="108" t="s">
        <v>85</v>
      </c>
    </row>
    <row r="16" spans="1:11" x14ac:dyDescent="0.25">
      <c r="A16" s="149" t="s">
        <v>28</v>
      </c>
      <c r="B16" s="150">
        <f>+COUNTIF('8 MAPA RIESGOS'!$G$9:$G$28,G16)</f>
        <v>2</v>
      </c>
      <c r="C16" s="151">
        <f t="shared" si="0"/>
        <v>0.66666666666666663</v>
      </c>
      <c r="D16" s="150">
        <f>+COUNTIF('8 MAPA RIESGOS'!$L$9:$L$28,G16)</f>
        <v>2</v>
      </c>
      <c r="E16" s="151">
        <f t="shared" si="1"/>
        <v>0.66666666666666663</v>
      </c>
      <c r="G16" s="112" t="s">
        <v>5</v>
      </c>
    </row>
    <row r="17" spans="1:7" x14ac:dyDescent="0.25">
      <c r="A17" s="149" t="s">
        <v>29</v>
      </c>
      <c r="B17" s="150">
        <f>+COUNTIF('8 MAPA RIESGOS'!$G$9:$G$28,G17)</f>
        <v>1</v>
      </c>
      <c r="C17" s="151">
        <f t="shared" si="0"/>
        <v>0.33333333333333331</v>
      </c>
      <c r="D17" s="150">
        <f>+COUNTIF('8 MAPA RIESGOS'!$L$9:$L$28,G17)</f>
        <v>1</v>
      </c>
      <c r="E17" s="151">
        <f t="shared" si="1"/>
        <v>0.33333333333333331</v>
      </c>
      <c r="G17" s="116" t="s">
        <v>86</v>
      </c>
    </row>
    <row r="18" spans="1:7" x14ac:dyDescent="0.25">
      <c r="A18" s="149" t="s">
        <v>30</v>
      </c>
      <c r="B18" s="150">
        <f>+SUM(B14:B17)</f>
        <v>3</v>
      </c>
      <c r="C18" s="151">
        <f t="shared" si="0"/>
        <v>1</v>
      </c>
      <c r="D18" s="150">
        <f>+SUM(D14:D17)</f>
        <v>3</v>
      </c>
      <c r="E18" s="151">
        <f t="shared" si="1"/>
        <v>1</v>
      </c>
    </row>
    <row r="20" spans="1:7" s="152" customFormat="1" x14ac:dyDescent="0.25">
      <c r="B20" s="153" t="s">
        <v>31</v>
      </c>
      <c r="D20" s="153" t="s">
        <v>32</v>
      </c>
    </row>
    <row r="21" spans="1:7" s="152" customFormat="1" ht="41.45" customHeight="1" x14ac:dyDescent="0.25">
      <c r="B21" s="154" t="str">
        <f>+IF((B14/B18)&gt;=0.2,G14,+IF(((B14/B18)+(B15/B18))&gt;=0.3,G15,+IF(((B14/B18)+(B15/B18)+(B16/B18))&gt;=0.4,G16,+IF((B14/B18)+(B15/B18)+(B16/B18)+(B17/B18)&gt;=0.5,G17,""))))</f>
        <v>Moderado</v>
      </c>
      <c r="D21" s="154" t="str">
        <f>+IF((D14/D18)&gt;=0.2,G14,+IF(((D14/D18)+(D15/D18))&gt;=0.3,G15,+IF(((D14/D18)+(D15/D18)+(D16/D18))&gt;=0.4,G16,+IF((D14/D18)+(D15/D18)+(D16/D18)+(D17/D18)&gt;=0.5,G17,""))))</f>
        <v>Moderado</v>
      </c>
    </row>
  </sheetData>
  <sheetProtection sheet="1" formatCells="0" formatColumns="0" formatRows="0"/>
  <mergeCells count="12">
    <mergeCell ref="A1:A2"/>
    <mergeCell ref="A7:K7"/>
    <mergeCell ref="A8:K8"/>
    <mergeCell ref="A10:K10"/>
    <mergeCell ref="A9:K9"/>
    <mergeCell ref="B1:B2"/>
    <mergeCell ref="B13:C13"/>
    <mergeCell ref="D13:E13"/>
    <mergeCell ref="A11:K11"/>
    <mergeCell ref="A6:K6"/>
    <mergeCell ref="B4:D4"/>
    <mergeCell ref="B5:D5"/>
  </mergeCells>
  <conditionalFormatting sqref="B21:D21">
    <cfRule type="containsText" dxfId="3" priority="1" operator="containsText" text="Bajo">
      <formula>NOT(ISERROR(SEARCH("Bajo",B21)))</formula>
    </cfRule>
    <cfRule type="containsText" dxfId="2" priority="2" operator="containsText" text="Moderado">
      <formula>NOT(ISERROR(SEARCH("Moderado",B21)))</formula>
    </cfRule>
    <cfRule type="containsText" dxfId="1" priority="3" operator="containsText" text="Alto">
      <formula>NOT(ISERROR(SEARCH("Alto",B21)))</formula>
    </cfRule>
    <cfRule type="containsText" dxfId="0" priority="4" operator="containsText" text="Extremo">
      <formula>NOT(ISERROR(SEARCH("Extremo",B21)))</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5"/>
  <dimension ref="A1:D23"/>
  <sheetViews>
    <sheetView view="pageBreakPreview" zoomScale="110" zoomScaleNormal="100" zoomScaleSheetLayoutView="110" workbookViewId="0">
      <selection activeCell="A4" sqref="A4:D6"/>
    </sheetView>
  </sheetViews>
  <sheetFormatPr baseColWidth="10" defaultRowHeight="15" x14ac:dyDescent="0.25"/>
  <cols>
    <col min="1" max="1" width="17.42578125" style="326" customWidth="1"/>
    <col min="2" max="2" width="23.5703125" customWidth="1"/>
    <col min="3" max="3" width="12.42578125" customWidth="1"/>
    <col min="4" max="4" width="16.5703125" customWidth="1"/>
    <col min="5" max="256" width="10.85546875"/>
    <col min="257" max="257" width="17.7109375" customWidth="1"/>
    <col min="258" max="258" width="23.5703125" customWidth="1"/>
    <col min="259" max="259" width="10.85546875"/>
    <col min="260" max="260" width="12.7109375" customWidth="1"/>
    <col min="261" max="512" width="10.85546875"/>
    <col min="513" max="513" width="17.7109375" customWidth="1"/>
    <col min="514" max="514" width="23.5703125" customWidth="1"/>
    <col min="515" max="515" width="10.85546875"/>
    <col min="516" max="516" width="12.7109375" customWidth="1"/>
    <col min="517" max="768" width="10.85546875"/>
    <col min="769" max="769" width="17.7109375" customWidth="1"/>
    <col min="770" max="770" width="23.5703125" customWidth="1"/>
    <col min="771" max="771" width="10.85546875"/>
    <col min="772" max="772" width="12.7109375" customWidth="1"/>
    <col min="773" max="1024" width="10.85546875"/>
    <col min="1025" max="1025" width="17.7109375" customWidth="1"/>
    <col min="1026" max="1026" width="23.5703125" customWidth="1"/>
    <col min="1027" max="1027" width="10.85546875"/>
    <col min="1028" max="1028" width="12.7109375" customWidth="1"/>
    <col min="1029" max="1280" width="10.85546875"/>
    <col min="1281" max="1281" width="17.7109375" customWidth="1"/>
    <col min="1282" max="1282" width="23.5703125" customWidth="1"/>
    <col min="1283" max="1283" width="10.85546875"/>
    <col min="1284" max="1284" width="12.7109375" customWidth="1"/>
    <col min="1285" max="1536" width="10.85546875"/>
    <col min="1537" max="1537" width="17.7109375" customWidth="1"/>
    <col min="1538" max="1538" width="23.5703125" customWidth="1"/>
    <col min="1539" max="1539" width="10.85546875"/>
    <col min="1540" max="1540" width="12.7109375" customWidth="1"/>
    <col min="1541" max="1792" width="10.85546875"/>
    <col min="1793" max="1793" width="17.7109375" customWidth="1"/>
    <col min="1794" max="1794" width="23.5703125" customWidth="1"/>
    <col min="1795" max="1795" width="10.85546875"/>
    <col min="1796" max="1796" width="12.7109375" customWidth="1"/>
    <col min="1797" max="2048" width="10.85546875"/>
    <col min="2049" max="2049" width="17.7109375" customWidth="1"/>
    <col min="2050" max="2050" width="23.5703125" customWidth="1"/>
    <col min="2051" max="2051" width="10.85546875"/>
    <col min="2052" max="2052" width="12.7109375" customWidth="1"/>
    <col min="2053" max="2304" width="10.85546875"/>
    <col min="2305" max="2305" width="17.7109375" customWidth="1"/>
    <col min="2306" max="2306" width="23.5703125" customWidth="1"/>
    <col min="2307" max="2307" width="10.85546875"/>
    <col min="2308" max="2308" width="12.7109375" customWidth="1"/>
    <col min="2309" max="2560" width="10.85546875"/>
    <col min="2561" max="2561" width="17.7109375" customWidth="1"/>
    <col min="2562" max="2562" width="23.5703125" customWidth="1"/>
    <col min="2563" max="2563" width="10.85546875"/>
    <col min="2564" max="2564" width="12.7109375" customWidth="1"/>
    <col min="2565" max="2816" width="10.85546875"/>
    <col min="2817" max="2817" width="17.7109375" customWidth="1"/>
    <col min="2818" max="2818" width="23.5703125" customWidth="1"/>
    <col min="2819" max="2819" width="10.85546875"/>
    <col min="2820" max="2820" width="12.7109375" customWidth="1"/>
    <col min="2821" max="3072" width="10.85546875"/>
    <col min="3073" max="3073" width="17.7109375" customWidth="1"/>
    <col min="3074" max="3074" width="23.5703125" customWidth="1"/>
    <col min="3075" max="3075" width="10.85546875"/>
    <col min="3076" max="3076" width="12.7109375" customWidth="1"/>
    <col min="3077" max="3328" width="10.85546875"/>
    <col min="3329" max="3329" width="17.7109375" customWidth="1"/>
    <col min="3330" max="3330" width="23.5703125" customWidth="1"/>
    <col min="3331" max="3331" width="10.85546875"/>
    <col min="3332" max="3332" width="12.7109375" customWidth="1"/>
    <col min="3333" max="3584" width="10.85546875"/>
    <col min="3585" max="3585" width="17.7109375" customWidth="1"/>
    <col min="3586" max="3586" width="23.5703125" customWidth="1"/>
    <col min="3587" max="3587" width="10.85546875"/>
    <col min="3588" max="3588" width="12.7109375" customWidth="1"/>
    <col min="3589" max="3840" width="10.85546875"/>
    <col min="3841" max="3841" width="17.7109375" customWidth="1"/>
    <col min="3842" max="3842" width="23.5703125" customWidth="1"/>
    <col min="3843" max="3843" width="10.85546875"/>
    <col min="3844" max="3844" width="12.7109375" customWidth="1"/>
    <col min="3845" max="4096" width="10.85546875"/>
    <col min="4097" max="4097" width="17.7109375" customWidth="1"/>
    <col min="4098" max="4098" width="23.5703125" customWidth="1"/>
    <col min="4099" max="4099" width="10.85546875"/>
    <col min="4100" max="4100" width="12.7109375" customWidth="1"/>
    <col min="4101" max="4352" width="10.85546875"/>
    <col min="4353" max="4353" width="17.7109375" customWidth="1"/>
    <col min="4354" max="4354" width="23.5703125" customWidth="1"/>
    <col min="4355" max="4355" width="10.85546875"/>
    <col min="4356" max="4356" width="12.7109375" customWidth="1"/>
    <col min="4357" max="4608" width="10.85546875"/>
    <col min="4609" max="4609" width="17.7109375" customWidth="1"/>
    <col min="4610" max="4610" width="23.5703125" customWidth="1"/>
    <col min="4611" max="4611" width="10.85546875"/>
    <col min="4612" max="4612" width="12.7109375" customWidth="1"/>
    <col min="4613" max="4864" width="10.85546875"/>
    <col min="4865" max="4865" width="17.7109375" customWidth="1"/>
    <col min="4866" max="4866" width="23.5703125" customWidth="1"/>
    <col min="4867" max="4867" width="10.85546875"/>
    <col min="4868" max="4868" width="12.7109375" customWidth="1"/>
    <col min="4869" max="5120" width="10.85546875"/>
    <col min="5121" max="5121" width="17.7109375" customWidth="1"/>
    <col min="5122" max="5122" width="23.5703125" customWidth="1"/>
    <col min="5123" max="5123" width="10.85546875"/>
    <col min="5124" max="5124" width="12.7109375" customWidth="1"/>
    <col min="5125" max="5376" width="10.85546875"/>
    <col min="5377" max="5377" width="17.7109375" customWidth="1"/>
    <col min="5378" max="5378" width="23.5703125" customWidth="1"/>
    <col min="5379" max="5379" width="10.85546875"/>
    <col min="5380" max="5380" width="12.7109375" customWidth="1"/>
    <col min="5381" max="5632" width="10.85546875"/>
    <col min="5633" max="5633" width="17.7109375" customWidth="1"/>
    <col min="5634" max="5634" width="23.5703125" customWidth="1"/>
    <col min="5635" max="5635" width="10.85546875"/>
    <col min="5636" max="5636" width="12.7109375" customWidth="1"/>
    <col min="5637" max="5888" width="10.85546875"/>
    <col min="5889" max="5889" width="17.7109375" customWidth="1"/>
    <col min="5890" max="5890" width="23.5703125" customWidth="1"/>
    <col min="5891" max="5891" width="10.85546875"/>
    <col min="5892" max="5892" width="12.7109375" customWidth="1"/>
    <col min="5893" max="6144" width="10.85546875"/>
    <col min="6145" max="6145" width="17.7109375" customWidth="1"/>
    <col min="6146" max="6146" width="23.5703125" customWidth="1"/>
    <col min="6147" max="6147" width="10.85546875"/>
    <col min="6148" max="6148" width="12.7109375" customWidth="1"/>
    <col min="6149" max="6400" width="10.85546875"/>
    <col min="6401" max="6401" width="17.7109375" customWidth="1"/>
    <col min="6402" max="6402" width="23.5703125" customWidth="1"/>
    <col min="6403" max="6403" width="10.85546875"/>
    <col min="6404" max="6404" width="12.7109375" customWidth="1"/>
    <col min="6405" max="6656" width="10.85546875"/>
    <col min="6657" max="6657" width="17.7109375" customWidth="1"/>
    <col min="6658" max="6658" width="23.5703125" customWidth="1"/>
    <col min="6659" max="6659" width="10.85546875"/>
    <col min="6660" max="6660" width="12.7109375" customWidth="1"/>
    <col min="6661" max="6912" width="10.85546875"/>
    <col min="6913" max="6913" width="17.7109375" customWidth="1"/>
    <col min="6914" max="6914" width="23.5703125" customWidth="1"/>
    <col min="6915" max="6915" width="10.85546875"/>
    <col min="6916" max="6916" width="12.7109375" customWidth="1"/>
    <col min="6917" max="7168" width="10.85546875"/>
    <col min="7169" max="7169" width="17.7109375" customWidth="1"/>
    <col min="7170" max="7170" width="23.5703125" customWidth="1"/>
    <col min="7171" max="7171" width="10.85546875"/>
    <col min="7172" max="7172" width="12.7109375" customWidth="1"/>
    <col min="7173" max="7424" width="10.85546875"/>
    <col min="7425" max="7425" width="17.7109375" customWidth="1"/>
    <col min="7426" max="7426" width="23.5703125" customWidth="1"/>
    <col min="7427" max="7427" width="10.85546875"/>
    <col min="7428" max="7428" width="12.7109375" customWidth="1"/>
    <col min="7429" max="7680" width="10.85546875"/>
    <col min="7681" max="7681" width="17.7109375" customWidth="1"/>
    <col min="7682" max="7682" width="23.5703125" customWidth="1"/>
    <col min="7683" max="7683" width="10.85546875"/>
    <col min="7684" max="7684" width="12.7109375" customWidth="1"/>
    <col min="7685" max="7936" width="10.85546875"/>
    <col min="7937" max="7937" width="17.7109375" customWidth="1"/>
    <col min="7938" max="7938" width="23.5703125" customWidth="1"/>
    <col min="7939" max="7939" width="10.85546875"/>
    <col min="7940" max="7940" width="12.7109375" customWidth="1"/>
    <col min="7941" max="8192" width="10.85546875"/>
    <col min="8193" max="8193" width="17.7109375" customWidth="1"/>
    <col min="8194" max="8194" width="23.5703125" customWidth="1"/>
    <col min="8195" max="8195" width="10.85546875"/>
    <col min="8196" max="8196" width="12.7109375" customWidth="1"/>
    <col min="8197" max="8448" width="10.85546875"/>
    <col min="8449" max="8449" width="17.7109375" customWidth="1"/>
    <col min="8450" max="8450" width="23.5703125" customWidth="1"/>
    <col min="8451" max="8451" width="10.85546875"/>
    <col min="8452" max="8452" width="12.7109375" customWidth="1"/>
    <col min="8453" max="8704" width="10.85546875"/>
    <col min="8705" max="8705" width="17.7109375" customWidth="1"/>
    <col min="8706" max="8706" width="23.5703125" customWidth="1"/>
    <col min="8707" max="8707" width="10.85546875"/>
    <col min="8708" max="8708" width="12.7109375" customWidth="1"/>
    <col min="8709" max="8960" width="10.85546875"/>
    <col min="8961" max="8961" width="17.7109375" customWidth="1"/>
    <col min="8962" max="8962" width="23.5703125" customWidth="1"/>
    <col min="8963" max="8963" width="10.85546875"/>
    <col min="8964" max="8964" width="12.7109375" customWidth="1"/>
    <col min="8965" max="9216" width="10.85546875"/>
    <col min="9217" max="9217" width="17.7109375" customWidth="1"/>
    <col min="9218" max="9218" width="23.5703125" customWidth="1"/>
    <col min="9219" max="9219" width="10.85546875"/>
    <col min="9220" max="9220" width="12.7109375" customWidth="1"/>
    <col min="9221" max="9472" width="10.85546875"/>
    <col min="9473" max="9473" width="17.7109375" customWidth="1"/>
    <col min="9474" max="9474" width="23.5703125" customWidth="1"/>
    <col min="9475" max="9475" width="10.85546875"/>
    <col min="9476" max="9476" width="12.7109375" customWidth="1"/>
    <col min="9477" max="9728" width="10.85546875"/>
    <col min="9729" max="9729" width="17.7109375" customWidth="1"/>
    <col min="9730" max="9730" width="23.5703125" customWidth="1"/>
    <col min="9731" max="9731" width="10.85546875"/>
    <col min="9732" max="9732" width="12.7109375" customWidth="1"/>
    <col min="9733" max="9984" width="10.85546875"/>
    <col min="9985" max="9985" width="17.7109375" customWidth="1"/>
    <col min="9986" max="9986" width="23.5703125" customWidth="1"/>
    <col min="9987" max="9987" width="10.85546875"/>
    <col min="9988" max="9988" width="12.7109375" customWidth="1"/>
    <col min="9989" max="10240" width="10.85546875"/>
    <col min="10241" max="10241" width="17.7109375" customWidth="1"/>
    <col min="10242" max="10242" width="23.5703125" customWidth="1"/>
    <col min="10243" max="10243" width="10.85546875"/>
    <col min="10244" max="10244" width="12.7109375" customWidth="1"/>
    <col min="10245" max="10496" width="10.85546875"/>
    <col min="10497" max="10497" width="17.7109375" customWidth="1"/>
    <col min="10498" max="10498" width="23.5703125" customWidth="1"/>
    <col min="10499" max="10499" width="10.85546875"/>
    <col min="10500" max="10500" width="12.7109375" customWidth="1"/>
    <col min="10501" max="10752" width="10.85546875"/>
    <col min="10753" max="10753" width="17.7109375" customWidth="1"/>
    <col min="10754" max="10754" width="23.5703125" customWidth="1"/>
    <col min="10755" max="10755" width="10.85546875"/>
    <col min="10756" max="10756" width="12.7109375" customWidth="1"/>
    <col min="10757" max="11008" width="10.85546875"/>
    <col min="11009" max="11009" width="17.7109375" customWidth="1"/>
    <col min="11010" max="11010" width="23.5703125" customWidth="1"/>
    <col min="11011" max="11011" width="10.85546875"/>
    <col min="11012" max="11012" width="12.7109375" customWidth="1"/>
    <col min="11013" max="11264" width="10.85546875"/>
    <col min="11265" max="11265" width="17.7109375" customWidth="1"/>
    <col min="11266" max="11266" width="23.5703125" customWidth="1"/>
    <col min="11267" max="11267" width="10.85546875"/>
    <col min="11268" max="11268" width="12.7109375" customWidth="1"/>
    <col min="11269" max="11520" width="10.85546875"/>
    <col min="11521" max="11521" width="17.7109375" customWidth="1"/>
    <col min="11522" max="11522" width="23.5703125" customWidth="1"/>
    <col min="11523" max="11523" width="10.85546875"/>
    <col min="11524" max="11524" width="12.7109375" customWidth="1"/>
    <col min="11525" max="11776" width="10.85546875"/>
    <col min="11777" max="11777" width="17.7109375" customWidth="1"/>
    <col min="11778" max="11778" width="23.5703125" customWidth="1"/>
    <col min="11779" max="11779" width="10.85546875"/>
    <col min="11780" max="11780" width="12.7109375" customWidth="1"/>
    <col min="11781" max="12032" width="10.85546875"/>
    <col min="12033" max="12033" width="17.7109375" customWidth="1"/>
    <col min="12034" max="12034" width="23.5703125" customWidth="1"/>
    <col min="12035" max="12035" width="10.85546875"/>
    <col min="12036" max="12036" width="12.7109375" customWidth="1"/>
    <col min="12037" max="12288" width="10.85546875"/>
    <col min="12289" max="12289" width="17.7109375" customWidth="1"/>
    <col min="12290" max="12290" width="23.5703125" customWidth="1"/>
    <col min="12291" max="12291" width="10.85546875"/>
    <col min="12292" max="12292" width="12.7109375" customWidth="1"/>
    <col min="12293" max="12544" width="10.85546875"/>
    <col min="12545" max="12545" width="17.7109375" customWidth="1"/>
    <col min="12546" max="12546" width="23.5703125" customWidth="1"/>
    <col min="12547" max="12547" width="10.85546875"/>
    <col min="12548" max="12548" width="12.7109375" customWidth="1"/>
    <col min="12549" max="12800" width="10.85546875"/>
    <col min="12801" max="12801" width="17.7109375" customWidth="1"/>
    <col min="12802" max="12802" width="23.5703125" customWidth="1"/>
    <col min="12803" max="12803" width="10.85546875"/>
    <col min="12804" max="12804" width="12.7109375" customWidth="1"/>
    <col min="12805" max="13056" width="10.85546875"/>
    <col min="13057" max="13057" width="17.7109375" customWidth="1"/>
    <col min="13058" max="13058" width="23.5703125" customWidth="1"/>
    <col min="13059" max="13059" width="10.85546875"/>
    <col min="13060" max="13060" width="12.7109375" customWidth="1"/>
    <col min="13061" max="13312" width="10.85546875"/>
    <col min="13313" max="13313" width="17.7109375" customWidth="1"/>
    <col min="13314" max="13314" width="23.5703125" customWidth="1"/>
    <col min="13315" max="13315" width="10.85546875"/>
    <col min="13316" max="13316" width="12.7109375" customWidth="1"/>
    <col min="13317" max="13568" width="10.85546875"/>
    <col min="13569" max="13569" width="17.7109375" customWidth="1"/>
    <col min="13570" max="13570" width="23.5703125" customWidth="1"/>
    <col min="13571" max="13571" width="10.85546875"/>
    <col min="13572" max="13572" width="12.7109375" customWidth="1"/>
    <col min="13573" max="13824" width="10.85546875"/>
    <col min="13825" max="13825" width="17.7109375" customWidth="1"/>
    <col min="13826" max="13826" width="23.5703125" customWidth="1"/>
    <col min="13827" max="13827" width="10.85546875"/>
    <col min="13828" max="13828" width="12.7109375" customWidth="1"/>
    <col min="13829" max="14080" width="10.85546875"/>
    <col min="14081" max="14081" width="17.7109375" customWidth="1"/>
    <col min="14082" max="14082" width="23.5703125" customWidth="1"/>
    <col min="14083" max="14083" width="10.85546875"/>
    <col min="14084" max="14084" width="12.7109375" customWidth="1"/>
    <col min="14085" max="14336" width="10.85546875"/>
    <col min="14337" max="14337" width="17.7109375" customWidth="1"/>
    <col min="14338" max="14338" width="23.5703125" customWidth="1"/>
    <col min="14339" max="14339" width="10.85546875"/>
    <col min="14340" max="14340" width="12.7109375" customWidth="1"/>
    <col min="14341" max="14592" width="10.85546875"/>
    <col min="14593" max="14593" width="17.7109375" customWidth="1"/>
    <col min="14594" max="14594" width="23.5703125" customWidth="1"/>
    <col min="14595" max="14595" width="10.85546875"/>
    <col min="14596" max="14596" width="12.7109375" customWidth="1"/>
    <col min="14597" max="14848" width="10.85546875"/>
    <col min="14849" max="14849" width="17.7109375" customWidth="1"/>
    <col min="14850" max="14850" width="23.5703125" customWidth="1"/>
    <col min="14851" max="14851" width="10.85546875"/>
    <col min="14852" max="14852" width="12.7109375" customWidth="1"/>
    <col min="14853" max="15104" width="10.85546875"/>
    <col min="15105" max="15105" width="17.7109375" customWidth="1"/>
    <col min="15106" max="15106" width="23.5703125" customWidth="1"/>
    <col min="15107" max="15107" width="10.85546875"/>
    <col min="15108" max="15108" width="12.7109375" customWidth="1"/>
    <col min="15109" max="15360" width="10.85546875"/>
    <col min="15361" max="15361" width="17.7109375" customWidth="1"/>
    <col min="15362" max="15362" width="23.5703125" customWidth="1"/>
    <col min="15363" max="15363" width="10.85546875"/>
    <col min="15364" max="15364" width="12.7109375" customWidth="1"/>
    <col min="15365" max="15616" width="10.85546875"/>
    <col min="15617" max="15617" width="17.7109375" customWidth="1"/>
    <col min="15618" max="15618" width="23.5703125" customWidth="1"/>
    <col min="15619" max="15619" width="10.85546875"/>
    <col min="15620" max="15620" width="12.7109375" customWidth="1"/>
    <col min="15621" max="15872" width="10.85546875"/>
    <col min="15873" max="15873" width="17.7109375" customWidth="1"/>
    <col min="15874" max="15874" width="23.5703125" customWidth="1"/>
    <col min="15875" max="15875" width="10.85546875"/>
    <col min="15876" max="15876" width="12.7109375" customWidth="1"/>
    <col min="15877" max="16128" width="10.85546875"/>
    <col min="16129" max="16129" width="17.7109375" customWidth="1"/>
    <col min="16130" max="16130" width="23.5703125" customWidth="1"/>
    <col min="16131" max="16131" width="10.85546875"/>
    <col min="16132" max="16132" width="12.7109375" customWidth="1"/>
    <col min="16133" max="16384" width="10.85546875"/>
  </cols>
  <sheetData>
    <row r="1" spans="1:4" ht="36.75" customHeight="1" x14ac:dyDescent="0.25">
      <c r="A1" s="495"/>
      <c r="B1" s="409" t="str">
        <f>+'2 CONTEXTO E IDENTIFICACIÓN'!B1</f>
        <v>MAPA DE RIESGOS</v>
      </c>
      <c r="C1" s="50" t="str">
        <f>+'2 CONTEXTO E IDENTIFICACIÓN'!C1</f>
        <v>CÓDIGO:</v>
      </c>
      <c r="D1" s="167">
        <f>+'2 CONTEXTO E IDENTIFICACIÓN'!D1</f>
        <v>0</v>
      </c>
    </row>
    <row r="2" spans="1:4" ht="36.75" customHeight="1" x14ac:dyDescent="0.25">
      <c r="A2" s="495"/>
      <c r="B2" s="409"/>
      <c r="C2" s="50" t="str">
        <f>+'2 CONTEXTO E IDENTIFICACIÓN'!C2</f>
        <v>VERSIÓN:</v>
      </c>
      <c r="D2" s="167">
        <f>+'2 CONTEXTO E IDENTIFICACIÓN'!D2</f>
        <v>0</v>
      </c>
    </row>
    <row r="3" spans="1:4" s="235" customFormat="1" x14ac:dyDescent="0.25">
      <c r="A3" s="322" t="s">
        <v>12</v>
      </c>
      <c r="B3" s="497" t="s">
        <v>48</v>
      </c>
      <c r="C3" s="497"/>
      <c r="D3" s="497"/>
    </row>
    <row r="4" spans="1:4" ht="69.75" customHeight="1" x14ac:dyDescent="0.25">
      <c r="A4" s="323"/>
      <c r="B4" s="498"/>
      <c r="C4" s="498"/>
      <c r="D4" s="498"/>
    </row>
    <row r="5" spans="1:4" s="236" customFormat="1" ht="91.5" customHeight="1" x14ac:dyDescent="0.25">
      <c r="A5" s="323"/>
      <c r="B5" s="498"/>
      <c r="C5" s="498"/>
      <c r="D5" s="498"/>
    </row>
    <row r="6" spans="1:4" x14ac:dyDescent="0.25">
      <c r="A6" s="324"/>
      <c r="B6" s="496"/>
      <c r="C6" s="496"/>
      <c r="D6" s="496"/>
    </row>
    <row r="7" spans="1:4" x14ac:dyDescent="0.25">
      <c r="A7" s="324"/>
      <c r="B7" s="496"/>
      <c r="C7" s="496"/>
      <c r="D7" s="496"/>
    </row>
    <row r="8" spans="1:4" x14ac:dyDescent="0.25">
      <c r="A8" s="324"/>
      <c r="B8" s="499"/>
      <c r="C8" s="499"/>
      <c r="D8" s="499"/>
    </row>
    <row r="9" spans="1:4" x14ac:dyDescent="0.25">
      <c r="A9" s="324"/>
      <c r="B9" s="496"/>
      <c r="C9" s="496"/>
      <c r="D9" s="496"/>
    </row>
    <row r="10" spans="1:4" x14ac:dyDescent="0.25">
      <c r="A10" s="325"/>
      <c r="B10" s="237"/>
      <c r="C10" s="237"/>
      <c r="D10" s="237"/>
    </row>
    <row r="11" spans="1:4" x14ac:dyDescent="0.25">
      <c r="A11" s="325"/>
      <c r="B11" s="237"/>
      <c r="C11" s="237"/>
      <c r="D11" s="237"/>
    </row>
    <row r="12" spans="1:4" x14ac:dyDescent="0.25">
      <c r="A12" s="325"/>
      <c r="B12" s="237"/>
      <c r="C12" s="237"/>
      <c r="D12" s="237"/>
    </row>
    <row r="13" spans="1:4" x14ac:dyDescent="0.25">
      <c r="A13" s="325"/>
      <c r="B13" s="237"/>
      <c r="C13" s="237"/>
      <c r="D13" s="237"/>
    </row>
    <row r="14" spans="1:4" x14ac:dyDescent="0.25">
      <c r="A14" s="325"/>
      <c r="B14" s="237"/>
      <c r="C14" s="237"/>
      <c r="D14" s="237"/>
    </row>
    <row r="15" spans="1:4" x14ac:dyDescent="0.25">
      <c r="A15" s="325"/>
      <c r="B15" s="237"/>
      <c r="C15" s="237"/>
      <c r="D15" s="237"/>
    </row>
    <row r="16" spans="1:4" x14ac:dyDescent="0.25">
      <c r="A16" s="325"/>
      <c r="B16" s="237"/>
      <c r="C16" s="237"/>
      <c r="D16" s="237"/>
    </row>
    <row r="17" spans="1:4" x14ac:dyDescent="0.25">
      <c r="A17" s="325"/>
      <c r="B17" s="237"/>
      <c r="C17" s="237"/>
      <c r="D17" s="237"/>
    </row>
    <row r="18" spans="1:4" x14ac:dyDescent="0.25">
      <c r="A18" s="325"/>
      <c r="B18" s="237"/>
      <c r="C18" s="237"/>
      <c r="D18" s="237"/>
    </row>
    <row r="19" spans="1:4" x14ac:dyDescent="0.25">
      <c r="A19" s="325"/>
      <c r="B19" s="237"/>
      <c r="C19" s="237"/>
      <c r="D19" s="237"/>
    </row>
    <row r="20" spans="1:4" x14ac:dyDescent="0.25">
      <c r="A20" s="325"/>
      <c r="B20" s="237"/>
      <c r="C20" s="237"/>
      <c r="D20" s="237"/>
    </row>
    <row r="21" spans="1:4" x14ac:dyDescent="0.25">
      <c r="A21" s="325"/>
      <c r="B21" s="237"/>
      <c r="C21" s="237"/>
      <c r="D21" s="237"/>
    </row>
    <row r="22" spans="1:4" x14ac:dyDescent="0.25">
      <c r="A22" s="325"/>
      <c r="B22" s="237"/>
      <c r="C22" s="237"/>
      <c r="D22" s="237"/>
    </row>
    <row r="23" spans="1:4" x14ac:dyDescent="0.25">
      <c r="A23" s="325"/>
      <c r="B23" s="237"/>
      <c r="C23" s="237"/>
      <c r="D23" s="237"/>
    </row>
  </sheetData>
  <sheetProtection sheet="1" scenarios="1" formatCells="0" formatColumns="0" formatRows="0" insertRows="0"/>
  <mergeCells count="9">
    <mergeCell ref="A1:A2"/>
    <mergeCell ref="B9:D9"/>
    <mergeCell ref="B3:D3"/>
    <mergeCell ref="B5:D5"/>
    <mergeCell ref="B8:D8"/>
    <mergeCell ref="B4:D4"/>
    <mergeCell ref="B7:D7"/>
    <mergeCell ref="B6:D6"/>
    <mergeCell ref="B1:B2"/>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2"/>
  <sheetViews>
    <sheetView showGridLines="0" topLeftCell="A4" zoomScale="70" zoomScaleNormal="70" workbookViewId="0">
      <pane xSplit="2" topLeftCell="C1" activePane="topRight" state="frozen"/>
      <selection pane="topRight" activeCell="A9" sqref="A9"/>
    </sheetView>
  </sheetViews>
  <sheetFormatPr baseColWidth="10" defaultColWidth="11.42578125" defaultRowHeight="14.25" x14ac:dyDescent="0.25"/>
  <cols>
    <col min="1" max="1" width="21.42578125" style="10" customWidth="1"/>
    <col min="2" max="2" width="33.42578125" style="10" customWidth="1"/>
    <col min="3" max="3" width="36.5703125" style="10" customWidth="1"/>
    <col min="4" max="4" width="39.28515625" style="10" customWidth="1"/>
    <col min="5" max="5" width="43" style="10" customWidth="1"/>
    <col min="6" max="6" width="27.7109375" style="10" customWidth="1"/>
    <col min="7" max="7" width="30.85546875" style="10" customWidth="1"/>
    <col min="8" max="8" width="14.7109375" style="10" customWidth="1"/>
    <col min="9" max="9" width="26.28515625" style="10" customWidth="1"/>
    <col min="10" max="29" width="11.42578125" style="10" customWidth="1"/>
    <col min="30" max="30" width="8.140625" style="10" customWidth="1"/>
    <col min="31" max="35" width="32.28515625" style="10" customWidth="1"/>
    <col min="36" max="16377" width="11.42578125" style="10"/>
    <col min="16378" max="16384" width="25.42578125" style="10" customWidth="1"/>
  </cols>
  <sheetData>
    <row r="1" spans="1:9" s="9" customFormat="1" ht="37.5" customHeight="1" x14ac:dyDescent="0.2">
      <c r="A1" s="399"/>
      <c r="B1" s="398" t="s">
        <v>11</v>
      </c>
      <c r="C1" s="257" t="s">
        <v>133</v>
      </c>
      <c r="D1" s="257"/>
      <c r="G1" s="182"/>
      <c r="H1" s="182"/>
      <c r="I1" s="182"/>
    </row>
    <row r="2" spans="1:9" s="9" customFormat="1" ht="37.5" customHeight="1" x14ac:dyDescent="0.2">
      <c r="A2" s="399"/>
      <c r="B2" s="398"/>
      <c r="C2" s="257" t="s">
        <v>134</v>
      </c>
      <c r="D2" s="258"/>
      <c r="G2" s="182"/>
      <c r="H2" s="182"/>
      <c r="I2" s="182"/>
    </row>
    <row r="3" spans="1:9" s="9" customFormat="1" ht="3.95" customHeight="1" x14ac:dyDescent="0.2">
      <c r="A3" s="254"/>
      <c r="B3" s="254"/>
      <c r="C3" s="255"/>
      <c r="D3" s="256"/>
      <c r="G3" s="182"/>
      <c r="H3" s="182"/>
      <c r="I3" s="182"/>
    </row>
    <row r="4" spans="1:9" ht="27" customHeight="1" x14ac:dyDescent="0.25">
      <c r="A4" s="19" t="s">
        <v>159</v>
      </c>
      <c r="B4" s="253" t="s">
        <v>283</v>
      </c>
      <c r="C4" s="19" t="s">
        <v>157</v>
      </c>
      <c r="D4" s="397" t="s">
        <v>285</v>
      </c>
      <c r="E4" s="397"/>
      <c r="F4" s="168" t="s">
        <v>207</v>
      </c>
      <c r="G4" s="165">
        <v>44866</v>
      </c>
    </row>
    <row r="5" spans="1:9" ht="58.5" customHeight="1" x14ac:dyDescent="0.25">
      <c r="A5" s="19" t="s">
        <v>158</v>
      </c>
      <c r="B5" s="400" t="s">
        <v>302</v>
      </c>
      <c r="C5" s="400"/>
      <c r="D5" s="166" t="s">
        <v>206</v>
      </c>
      <c r="E5" s="165"/>
      <c r="F5" s="161" t="s">
        <v>111</v>
      </c>
      <c r="G5" s="165"/>
    </row>
    <row r="6" spans="1:9" ht="15" x14ac:dyDescent="0.25">
      <c r="A6" s="248"/>
      <c r="B6" s="250"/>
      <c r="C6" s="250"/>
      <c r="D6" s="251"/>
      <c r="E6" s="252"/>
      <c r="F6" s="249"/>
      <c r="G6" s="252"/>
    </row>
    <row r="7" spans="1:9" ht="21" customHeight="1" x14ac:dyDescent="0.25">
      <c r="A7" s="396" t="s">
        <v>223</v>
      </c>
      <c r="B7" s="396" t="s">
        <v>78</v>
      </c>
      <c r="C7" s="396" t="s">
        <v>139</v>
      </c>
      <c r="D7" s="396" t="s">
        <v>138</v>
      </c>
      <c r="E7" s="396" t="s">
        <v>50</v>
      </c>
      <c r="F7" s="396" t="s">
        <v>51</v>
      </c>
      <c r="G7" s="396"/>
    </row>
    <row r="8" spans="1:9" ht="42" customHeight="1" x14ac:dyDescent="0.25">
      <c r="A8" s="396"/>
      <c r="B8" s="396"/>
      <c r="C8" s="396"/>
      <c r="D8" s="396"/>
      <c r="E8" s="396"/>
      <c r="F8" s="161" t="s">
        <v>8</v>
      </c>
      <c r="G8" s="161" t="s">
        <v>168</v>
      </c>
      <c r="H8" s="161" t="s">
        <v>169</v>
      </c>
      <c r="I8" s="161" t="s">
        <v>167</v>
      </c>
    </row>
    <row r="9" spans="1:9" s="11" customFormat="1" ht="57" x14ac:dyDescent="0.25">
      <c r="A9" s="2" t="s">
        <v>13</v>
      </c>
      <c r="B9" s="2" t="s">
        <v>141</v>
      </c>
      <c r="C9" s="2" t="s">
        <v>286</v>
      </c>
      <c r="D9" s="2" t="s">
        <v>287</v>
      </c>
      <c r="E9" s="167" t="str">
        <f>+CONCATENATE(B9," ",C9," ",D9)</f>
        <v>Posibilidad de pérdida Reputacional por vencimiento de términos de las diferentes etapas del proceso,  debido a sobre carga de trabajo  y falta de personal</v>
      </c>
      <c r="F9" s="3" t="s">
        <v>160</v>
      </c>
      <c r="G9" s="3"/>
      <c r="H9" s="183" t="str">
        <f>+IF(F9='11 FORMULAS'!$B$4,'11 FORMULAS'!$C$4,IF(F9='11 FORMULAS'!$B$6,'11 FORMULAS'!$C$6,IF(F9='11 FORMULAS'!$B$8,'11 FORMULAS'!$C$8,IF(F9='11 FORMULAS'!$B$10,'11 FORMULAS'!$C$10,""))))</f>
        <v>Procesos</v>
      </c>
      <c r="I9" s="183" t="str">
        <f>+G9&amp;H9</f>
        <v>Procesos</v>
      </c>
    </row>
    <row r="10" spans="1:9" s="11" customFormat="1" ht="42.75" x14ac:dyDescent="0.25">
      <c r="A10" s="2" t="s">
        <v>14</v>
      </c>
      <c r="B10" s="2" t="s">
        <v>141</v>
      </c>
      <c r="C10" s="2" t="s">
        <v>288</v>
      </c>
      <c r="D10" s="2" t="s">
        <v>289</v>
      </c>
      <c r="E10" s="167" t="str">
        <f t="shared" ref="E10:E28" si="0">+CONCATENATE(B10," ",C10," ",D10)</f>
        <v>Posibilidad de pérdida Reputacional por pérdida de documentos,  debido a préstamo de documentos a sujetos procesales.</v>
      </c>
      <c r="F10" s="3" t="s">
        <v>160</v>
      </c>
      <c r="G10" s="3"/>
      <c r="H10" s="183" t="str">
        <f>+IF(F10='11 FORMULAS'!$B$4,'11 FORMULAS'!$C$4,IF(F10='11 FORMULAS'!$B$6,'11 FORMULAS'!$C$6,IF(F10='11 FORMULAS'!$B$8,'11 FORMULAS'!$C$8,IF(F10='11 FORMULAS'!$B$10,'11 FORMULAS'!$C$10,""))))</f>
        <v>Procesos</v>
      </c>
      <c r="I10" s="183" t="str">
        <f t="shared" ref="I10:I28" si="1">+G10&amp;H10</f>
        <v>Procesos</v>
      </c>
    </row>
    <row r="11" spans="1:9" ht="42.75" x14ac:dyDescent="0.25">
      <c r="A11" s="2" t="s">
        <v>15</v>
      </c>
      <c r="B11" s="2" t="s">
        <v>141</v>
      </c>
      <c r="C11" s="2" t="s">
        <v>290</v>
      </c>
      <c r="D11" s="2" t="s">
        <v>291</v>
      </c>
      <c r="E11" s="167" t="str">
        <f t="shared" si="0"/>
        <v>Posibilidad de pérdida Reputacional por divulgación de información confidencial,  debido al desconocimiento de la norma.</v>
      </c>
      <c r="F11" s="3" t="s">
        <v>160</v>
      </c>
      <c r="G11" s="3"/>
      <c r="H11" s="183" t="str">
        <f>+IF(F11='11 FORMULAS'!$B$4,'11 FORMULAS'!$C$4,IF(F11='11 FORMULAS'!$B$6,'11 FORMULAS'!$C$6,IF(F11='11 FORMULAS'!$B$8,'11 FORMULAS'!$C$8,IF(F11='11 FORMULAS'!$B$10,'11 FORMULAS'!$C$10,""))))</f>
        <v>Procesos</v>
      </c>
      <c r="I11" s="183" t="str">
        <f t="shared" si="1"/>
        <v>Procesos</v>
      </c>
    </row>
    <row r="12" spans="1:9" x14ac:dyDescent="0.25">
      <c r="A12" s="2" t="s">
        <v>16</v>
      </c>
      <c r="B12" s="2"/>
      <c r="C12" s="2"/>
      <c r="D12" s="2"/>
      <c r="E12" s="167" t="str">
        <f t="shared" si="0"/>
        <v xml:space="preserve">  </v>
      </c>
      <c r="F12" s="3"/>
      <c r="G12" s="3"/>
      <c r="H12" s="183" t="str">
        <f>+IF(F12='11 FORMULAS'!$B$4,'11 FORMULAS'!$C$4,IF(F12='11 FORMULAS'!$B$6,'11 FORMULAS'!$C$6,IF(F12='11 FORMULAS'!$B$8,'11 FORMULAS'!$C$8,IF(F12='11 FORMULAS'!$B$10,'11 FORMULAS'!$C$10,""))))</f>
        <v/>
      </c>
      <c r="I12" s="183" t="str">
        <f t="shared" si="1"/>
        <v/>
      </c>
    </row>
    <row r="13" spans="1:9" x14ac:dyDescent="0.25">
      <c r="A13" s="2" t="s">
        <v>17</v>
      </c>
      <c r="B13" s="2"/>
      <c r="C13" s="2"/>
      <c r="D13" s="2"/>
      <c r="E13" s="167" t="str">
        <f t="shared" si="0"/>
        <v xml:space="preserve">  </v>
      </c>
      <c r="F13" s="3"/>
      <c r="G13" s="3"/>
      <c r="H13" s="183" t="str">
        <f>+IF(F13='11 FORMULAS'!$B$4,'11 FORMULAS'!$C$4,IF(F13='11 FORMULAS'!$B$6,'11 FORMULAS'!$C$6,IF(F13='11 FORMULAS'!$B$8,'11 FORMULAS'!$C$8,IF(F13='11 FORMULAS'!$B$10,'11 FORMULAS'!$C$10,""))))</f>
        <v/>
      </c>
      <c r="I13" s="183" t="str">
        <f t="shared" si="1"/>
        <v/>
      </c>
    </row>
    <row r="14" spans="1:9" x14ac:dyDescent="0.25">
      <c r="A14" s="2" t="s">
        <v>18</v>
      </c>
      <c r="B14" s="2"/>
      <c r="C14" s="2"/>
      <c r="D14" s="2"/>
      <c r="E14" s="167" t="str">
        <f t="shared" si="0"/>
        <v xml:space="preserve">  </v>
      </c>
      <c r="F14" s="3"/>
      <c r="G14" s="3"/>
      <c r="H14" s="183" t="str">
        <f>+IF(F14='11 FORMULAS'!$B$4,'11 FORMULAS'!$C$4,IF(F14='11 FORMULAS'!$B$6,'11 FORMULAS'!$C$6,IF(F14='11 FORMULAS'!$B$8,'11 FORMULAS'!$C$8,IF(F14='11 FORMULAS'!$B$10,'11 FORMULAS'!$C$10,""))))</f>
        <v/>
      </c>
      <c r="I14" s="183" t="str">
        <f t="shared" si="1"/>
        <v/>
      </c>
    </row>
    <row r="15" spans="1:9" x14ac:dyDescent="0.25">
      <c r="A15" s="2" t="s">
        <v>19</v>
      </c>
      <c r="B15" s="2"/>
      <c r="C15" s="2"/>
      <c r="D15" s="2"/>
      <c r="E15" s="167" t="str">
        <f t="shared" si="0"/>
        <v xml:space="preserve">  </v>
      </c>
      <c r="F15" s="3"/>
      <c r="G15" s="3"/>
      <c r="H15" s="183" t="str">
        <f>+IF(F15='11 FORMULAS'!$B$4,'11 FORMULAS'!$C$4,IF(F15='11 FORMULAS'!$B$6,'11 FORMULAS'!$C$6,IF(F15='11 FORMULAS'!$B$8,'11 FORMULAS'!$C$8,IF(F15='11 FORMULAS'!$B$10,'11 FORMULAS'!$C$10,""))))</f>
        <v/>
      </c>
      <c r="I15" s="183" t="str">
        <f t="shared" si="1"/>
        <v/>
      </c>
    </row>
    <row r="16" spans="1:9" x14ac:dyDescent="0.25">
      <c r="A16" s="2" t="s">
        <v>20</v>
      </c>
      <c r="B16" s="2"/>
      <c r="C16" s="2"/>
      <c r="D16" s="2"/>
      <c r="E16" s="167" t="str">
        <f t="shared" si="0"/>
        <v xml:space="preserve">  </v>
      </c>
      <c r="F16" s="3"/>
      <c r="G16" s="3"/>
      <c r="H16" s="183" t="str">
        <f>+IF(F16='11 FORMULAS'!$B$4,'11 FORMULAS'!$C$4,IF(F16='11 FORMULAS'!$B$6,'11 FORMULAS'!$C$6,IF(F16='11 FORMULAS'!$B$8,'11 FORMULAS'!$C$8,IF(F16='11 FORMULAS'!$B$10,'11 FORMULAS'!$C$10,""))))</f>
        <v/>
      </c>
      <c r="I16" s="183" t="str">
        <f t="shared" si="1"/>
        <v/>
      </c>
    </row>
    <row r="17" spans="1:9" s="12" customFormat="1" ht="15" x14ac:dyDescent="0.25">
      <c r="A17" s="2" t="s">
        <v>21</v>
      </c>
      <c r="B17" s="2"/>
      <c r="C17" s="2"/>
      <c r="D17" s="2"/>
      <c r="E17" s="167" t="str">
        <f t="shared" si="0"/>
        <v xml:space="preserve">  </v>
      </c>
      <c r="F17" s="3"/>
      <c r="G17" s="3"/>
      <c r="H17" s="183" t="str">
        <f>+IF(F17='11 FORMULAS'!$B$4,'11 FORMULAS'!$C$4,IF(F17='11 FORMULAS'!$B$6,'11 FORMULAS'!$C$6,IF(F17='11 FORMULAS'!$B$8,'11 FORMULAS'!$C$8,IF(F17='11 FORMULAS'!$B$10,'11 FORMULAS'!$C$10,""))))</f>
        <v/>
      </c>
      <c r="I17" s="183" t="str">
        <f t="shared" si="1"/>
        <v/>
      </c>
    </row>
    <row r="18" spans="1:9" s="12" customFormat="1" ht="15" x14ac:dyDescent="0.25">
      <c r="A18" s="2" t="s">
        <v>33</v>
      </c>
      <c r="B18" s="2"/>
      <c r="C18" s="2"/>
      <c r="D18" s="2"/>
      <c r="E18" s="167" t="str">
        <f t="shared" si="0"/>
        <v xml:space="preserve">  </v>
      </c>
      <c r="F18" s="3"/>
      <c r="G18" s="3"/>
      <c r="H18" s="183" t="str">
        <f>+IF(F18='11 FORMULAS'!$B$4,'11 FORMULAS'!$C$4,IF(F18='11 FORMULAS'!$B$6,'11 FORMULAS'!$C$6,IF(F18='11 FORMULAS'!$B$8,'11 FORMULAS'!$C$8,IF(F18='11 FORMULAS'!$B$10,'11 FORMULAS'!$C$10,""))))</f>
        <v/>
      </c>
      <c r="I18" s="183" t="str">
        <f t="shared" si="1"/>
        <v/>
      </c>
    </row>
    <row r="19" spans="1:9" s="12" customFormat="1" ht="15" x14ac:dyDescent="0.25">
      <c r="A19" s="2" t="s">
        <v>34</v>
      </c>
      <c r="B19" s="2"/>
      <c r="C19" s="2"/>
      <c r="D19" s="2"/>
      <c r="E19" s="167" t="str">
        <f t="shared" si="0"/>
        <v xml:space="preserve">  </v>
      </c>
      <c r="F19" s="3"/>
      <c r="G19" s="3"/>
      <c r="H19" s="183" t="str">
        <f>+IF(F19='11 FORMULAS'!$B$4,'11 FORMULAS'!$C$4,IF(F19='11 FORMULAS'!$B$6,'11 FORMULAS'!$C$6,IF(F19='11 FORMULAS'!$B$8,'11 FORMULAS'!$C$8,IF(F19='11 FORMULAS'!$B$10,'11 FORMULAS'!$C$10,""))))</f>
        <v/>
      </c>
      <c r="I19" s="183" t="str">
        <f t="shared" si="1"/>
        <v/>
      </c>
    </row>
    <row r="20" spans="1:9" s="12" customFormat="1" ht="15" x14ac:dyDescent="0.25">
      <c r="A20" s="2" t="s">
        <v>35</v>
      </c>
      <c r="B20" s="2"/>
      <c r="C20" s="2"/>
      <c r="D20" s="2"/>
      <c r="E20" s="167" t="str">
        <f t="shared" si="0"/>
        <v xml:space="preserve">  </v>
      </c>
      <c r="F20" s="3"/>
      <c r="G20" s="3"/>
      <c r="H20" s="183" t="str">
        <f>+IF(F20='11 FORMULAS'!$B$4,'11 FORMULAS'!$C$4,IF(F20='11 FORMULAS'!$B$6,'11 FORMULAS'!$C$6,IF(F20='11 FORMULAS'!$B$8,'11 FORMULAS'!$C$8,IF(F20='11 FORMULAS'!$B$10,'11 FORMULAS'!$C$10,""))))</f>
        <v/>
      </c>
      <c r="I20" s="183" t="str">
        <f t="shared" si="1"/>
        <v/>
      </c>
    </row>
    <row r="21" spans="1:9" s="12" customFormat="1" ht="15" x14ac:dyDescent="0.25">
      <c r="A21" s="2" t="s">
        <v>36</v>
      </c>
      <c r="B21" s="2"/>
      <c r="C21" s="2"/>
      <c r="D21" s="2"/>
      <c r="E21" s="167" t="str">
        <f t="shared" si="0"/>
        <v xml:space="preserve">  </v>
      </c>
      <c r="F21" s="3"/>
      <c r="G21" s="3"/>
      <c r="H21" s="183" t="str">
        <f>+IF(F21='11 FORMULAS'!$B$4,'11 FORMULAS'!$C$4,IF(F21='11 FORMULAS'!$B$6,'11 FORMULAS'!$C$6,IF(F21='11 FORMULAS'!$B$8,'11 FORMULAS'!$C$8,IF(F21='11 FORMULAS'!$B$10,'11 FORMULAS'!$C$10,""))))</f>
        <v/>
      </c>
      <c r="I21" s="183" t="str">
        <f t="shared" si="1"/>
        <v/>
      </c>
    </row>
    <row r="22" spans="1:9" s="12" customFormat="1" ht="15" x14ac:dyDescent="0.25">
      <c r="A22" s="2" t="s">
        <v>37</v>
      </c>
      <c r="B22" s="2"/>
      <c r="C22" s="2"/>
      <c r="D22" s="2"/>
      <c r="E22" s="167" t="str">
        <f t="shared" si="0"/>
        <v xml:space="preserve">  </v>
      </c>
      <c r="F22" s="3"/>
      <c r="G22" s="3"/>
      <c r="H22" s="183" t="str">
        <f>+IF(F22='11 FORMULAS'!$B$4,'11 FORMULAS'!$C$4,IF(F22='11 FORMULAS'!$B$6,'11 FORMULAS'!$C$6,IF(F22='11 FORMULAS'!$B$8,'11 FORMULAS'!$C$8,IF(F22='11 FORMULAS'!$B$10,'11 FORMULAS'!$C$10,""))))</f>
        <v/>
      </c>
      <c r="I22" s="183" t="str">
        <f t="shared" si="1"/>
        <v/>
      </c>
    </row>
    <row r="23" spans="1:9" s="12" customFormat="1" ht="15" x14ac:dyDescent="0.25">
      <c r="A23" s="2" t="s">
        <v>38</v>
      </c>
      <c r="B23" s="2"/>
      <c r="C23" s="2"/>
      <c r="D23" s="2"/>
      <c r="E23" s="167" t="str">
        <f t="shared" si="0"/>
        <v xml:space="preserve">  </v>
      </c>
      <c r="F23" s="3"/>
      <c r="G23" s="3"/>
      <c r="H23" s="183" t="str">
        <f>+IF(F23='11 FORMULAS'!$B$4,'11 FORMULAS'!$C$4,IF(F23='11 FORMULAS'!$B$6,'11 FORMULAS'!$C$6,IF(F23='11 FORMULAS'!$B$8,'11 FORMULAS'!$C$8,IF(F23='11 FORMULAS'!$B$10,'11 FORMULAS'!$C$10,""))))</f>
        <v/>
      </c>
      <c r="I23" s="183" t="str">
        <f t="shared" si="1"/>
        <v/>
      </c>
    </row>
    <row r="24" spans="1:9" s="12" customFormat="1" ht="15" x14ac:dyDescent="0.25">
      <c r="A24" s="2" t="s">
        <v>39</v>
      </c>
      <c r="B24" s="2"/>
      <c r="C24" s="2"/>
      <c r="D24" s="2"/>
      <c r="E24" s="167" t="str">
        <f t="shared" si="0"/>
        <v xml:space="preserve">  </v>
      </c>
      <c r="F24" s="3"/>
      <c r="G24" s="3"/>
      <c r="H24" s="183" t="str">
        <f>+IF(F24='11 FORMULAS'!$B$4,'11 FORMULAS'!$C$4,IF(F24='11 FORMULAS'!$B$6,'11 FORMULAS'!$C$6,IF(F24='11 FORMULAS'!$B$8,'11 FORMULAS'!$C$8,IF(F24='11 FORMULAS'!$B$10,'11 FORMULAS'!$C$10,""))))</f>
        <v/>
      </c>
      <c r="I24" s="183" t="str">
        <f t="shared" si="1"/>
        <v/>
      </c>
    </row>
    <row r="25" spans="1:9" s="12" customFormat="1" ht="15" x14ac:dyDescent="0.25">
      <c r="A25" s="2" t="s">
        <v>40</v>
      </c>
      <c r="B25" s="2"/>
      <c r="C25" s="2"/>
      <c r="D25" s="2"/>
      <c r="E25" s="167" t="str">
        <f t="shared" si="0"/>
        <v xml:space="preserve">  </v>
      </c>
      <c r="F25" s="3"/>
      <c r="G25" s="3"/>
      <c r="H25" s="183" t="str">
        <f>+IF(F25='11 FORMULAS'!$B$4,'11 FORMULAS'!$C$4,IF(F25='11 FORMULAS'!$B$6,'11 FORMULAS'!$C$6,IF(F25='11 FORMULAS'!$B$8,'11 FORMULAS'!$C$8,IF(F25='11 FORMULAS'!$B$10,'11 FORMULAS'!$C$10,""))))</f>
        <v/>
      </c>
      <c r="I25" s="183" t="str">
        <f t="shared" si="1"/>
        <v/>
      </c>
    </row>
    <row r="26" spans="1:9" s="12" customFormat="1" ht="15" x14ac:dyDescent="0.25">
      <c r="A26" s="2" t="s">
        <v>41</v>
      </c>
      <c r="B26" s="2"/>
      <c r="C26" s="2"/>
      <c r="D26" s="2"/>
      <c r="E26" s="167" t="str">
        <f t="shared" si="0"/>
        <v xml:space="preserve">  </v>
      </c>
      <c r="F26" s="3"/>
      <c r="G26" s="3"/>
      <c r="H26" s="183" t="str">
        <f>+IF(F26='11 FORMULAS'!$B$4,'11 FORMULAS'!$C$4,IF(F26='11 FORMULAS'!$B$6,'11 FORMULAS'!$C$6,IF(F26='11 FORMULAS'!$B$8,'11 FORMULAS'!$C$8,IF(F26='11 FORMULAS'!$B$10,'11 FORMULAS'!$C$10,""))))</f>
        <v/>
      </c>
      <c r="I26" s="183" t="str">
        <f t="shared" si="1"/>
        <v/>
      </c>
    </row>
    <row r="27" spans="1:9" s="12" customFormat="1" ht="15" x14ac:dyDescent="0.25">
      <c r="A27" s="2" t="s">
        <v>42</v>
      </c>
      <c r="B27" s="2"/>
      <c r="C27" s="2"/>
      <c r="D27" s="2"/>
      <c r="E27" s="167" t="str">
        <f t="shared" si="0"/>
        <v xml:space="preserve">  </v>
      </c>
      <c r="F27" s="3"/>
      <c r="G27" s="3"/>
      <c r="H27" s="183" t="str">
        <f>+IF(F27='11 FORMULAS'!$B$4,'11 FORMULAS'!$C$4,IF(F27='11 FORMULAS'!$B$6,'11 FORMULAS'!$C$6,IF(F27='11 FORMULAS'!$B$8,'11 FORMULAS'!$C$8,IF(F27='11 FORMULAS'!$B$10,'11 FORMULAS'!$C$10,""))))</f>
        <v/>
      </c>
      <c r="I27" s="183" t="str">
        <f t="shared" si="1"/>
        <v/>
      </c>
    </row>
    <row r="28" spans="1:9" s="12" customFormat="1" ht="15" x14ac:dyDescent="0.25">
      <c r="A28" s="2" t="s">
        <v>43</v>
      </c>
      <c r="B28" s="2"/>
      <c r="C28" s="2"/>
      <c r="D28" s="2"/>
      <c r="E28" s="167" t="str">
        <f t="shared" si="0"/>
        <v xml:space="preserve">  </v>
      </c>
      <c r="F28" s="3"/>
      <c r="G28" s="3"/>
      <c r="H28" s="183" t="str">
        <f>+IF(F28='11 FORMULAS'!$B$4,'11 FORMULAS'!$C$4,IF(F28='11 FORMULAS'!$B$6,'11 FORMULAS'!$C$6,IF(F28='11 FORMULAS'!$B$8,'11 FORMULAS'!$C$8,IF(F28='11 FORMULAS'!$B$10,'11 FORMULAS'!$C$10,""))))</f>
        <v/>
      </c>
      <c r="I28" s="183" t="str">
        <f t="shared" si="1"/>
        <v/>
      </c>
    </row>
    <row r="29" spans="1:9" s="12" customFormat="1" ht="18" x14ac:dyDescent="0.25">
      <c r="A29" s="13"/>
      <c r="B29" s="13"/>
      <c r="C29" s="13"/>
      <c r="D29" s="13"/>
      <c r="E29" s="14"/>
      <c r="F29" s="15"/>
      <c r="G29" s="15"/>
    </row>
    <row r="30" spans="1:9" x14ac:dyDescent="0.2">
      <c r="A30" s="9"/>
      <c r="B30" s="9"/>
      <c r="C30" s="9"/>
      <c r="D30" s="9"/>
      <c r="F30" s="9"/>
      <c r="G30" s="182"/>
    </row>
    <row r="31" spans="1:9" x14ac:dyDescent="0.2">
      <c r="A31" s="9"/>
      <c r="B31" s="9"/>
      <c r="C31" s="9"/>
      <c r="D31" s="9"/>
      <c r="F31" s="9"/>
      <c r="G31" s="182"/>
    </row>
    <row r="32" spans="1:9" x14ac:dyDescent="0.25">
      <c r="A32" s="16"/>
      <c r="B32" s="16"/>
      <c r="C32" s="16"/>
      <c r="D32" s="16"/>
      <c r="F32" s="16"/>
      <c r="G32" s="16"/>
    </row>
    <row r="33" spans="1:31" x14ac:dyDescent="0.2">
      <c r="A33" s="9"/>
      <c r="B33" s="9"/>
      <c r="C33" s="9"/>
      <c r="D33" s="9"/>
      <c r="F33" s="9"/>
      <c r="G33" s="182"/>
    </row>
    <row r="34" spans="1:31" x14ac:dyDescent="0.2">
      <c r="A34" s="9"/>
      <c r="B34" s="9"/>
      <c r="C34" s="9"/>
      <c r="D34" s="9"/>
      <c r="F34" s="9"/>
      <c r="G34" s="182"/>
    </row>
    <row r="35" spans="1:31" x14ac:dyDescent="0.2">
      <c r="A35" s="9"/>
      <c r="B35" s="9"/>
      <c r="C35" s="9"/>
      <c r="D35" s="9"/>
      <c r="F35" s="9"/>
      <c r="G35" s="182"/>
    </row>
    <row r="39" spans="1:31" ht="14.25" customHeight="1" x14ac:dyDescent="0.25"/>
    <row r="43" spans="1:31" ht="14.25" customHeight="1" x14ac:dyDescent="0.25">
      <c r="AC43" s="17"/>
    </row>
    <row r="44" spans="1:31" x14ac:dyDescent="0.25">
      <c r="AE44" s="17"/>
    </row>
    <row r="45" spans="1:31" x14ac:dyDescent="0.25">
      <c r="AE45" s="17"/>
    </row>
    <row r="46" spans="1:31" x14ac:dyDescent="0.25">
      <c r="AE46" s="17"/>
    </row>
    <row r="47" spans="1:31" x14ac:dyDescent="0.25">
      <c r="AE47" s="17"/>
    </row>
    <row r="48" spans="1:31" x14ac:dyDescent="0.25">
      <c r="AE48" s="17"/>
    </row>
    <row r="49" spans="31:31" x14ac:dyDescent="0.25">
      <c r="AE49" s="17"/>
    </row>
    <row r="50" spans="31:31" x14ac:dyDescent="0.25">
      <c r="AE50" s="17"/>
    </row>
    <row r="51" spans="31:31" ht="14.25" customHeight="1" x14ac:dyDescent="0.25">
      <c r="AE51" s="17"/>
    </row>
    <row r="52" spans="31:31" x14ac:dyDescent="0.25">
      <c r="AE52" s="17"/>
    </row>
  </sheetData>
  <sheetProtection sheet="1" formatCells="0" formatColumns="0" formatRows="0" sort="0" autoFilter="0" pivotTables="0"/>
  <autoFilter ref="A7:I8" xr:uid="{00000000-0009-0000-0000-000001000000}">
    <filterColumn colId="5" showButton="0"/>
  </autoFilter>
  <mergeCells count="10">
    <mergeCell ref="B1:B2"/>
    <mergeCell ref="A1:A2"/>
    <mergeCell ref="B5:C5"/>
    <mergeCell ref="A7:A8"/>
    <mergeCell ref="E7:E8"/>
    <mergeCell ref="F7:G7"/>
    <mergeCell ref="B7:B8"/>
    <mergeCell ref="C7:C8"/>
    <mergeCell ref="D7:D8"/>
    <mergeCell ref="D4:E4"/>
  </mergeCells>
  <phoneticPr fontId="18" type="noConversion"/>
  <dataValidations count="2">
    <dataValidation type="list" allowBlank="1" showInputMessage="1" showErrorMessage="1" sqref="F29 F9" xr:uid="{00000000-0002-0000-0100-000000000000}">
      <formula1>Tipo</formula1>
    </dataValidation>
    <dataValidation type="list" allowBlank="1" showInputMessage="1" showErrorMessage="1" sqref="G9:G28" xr:uid="{00000000-0002-0000-0100-000001000000}">
      <formula1>INDIRECT(F9)</formula1>
    </dataValidation>
  </dataValidations>
  <printOptions horizontalCentered="1"/>
  <pageMargins left="0.31496062992125984" right="0.27559055118110237" top="0.23622047244094491" bottom="0.15748031496062992" header="0" footer="0"/>
  <pageSetup paperSize="5" scale="65"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'11 FORMULAS'!$T$3:$T$6</xm:f>
          </x14:formula1>
          <xm:sqref>B9:B28</xm:sqref>
        </x14:dataValidation>
        <x14:dataValidation type="list" allowBlank="1" showInputMessage="1" showErrorMessage="1" xr:uid="{00000000-0002-0000-0100-000003000000}">
          <x14:formula1>
            <xm:f>'11 FORMULAS'!$A$4:$A$12</xm:f>
          </x14:formula1>
          <xm:sqref>F10:F28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8"/>
  <dimension ref="A1:Y28"/>
  <sheetViews>
    <sheetView showGridLines="0" view="pageBreakPreview" zoomScale="70" zoomScaleNormal="55" zoomScaleSheetLayoutView="70" workbookViewId="0">
      <pane ySplit="8" topLeftCell="A9" activePane="bottomLeft" state="frozen"/>
      <selection pane="bottomLeft" activeCell="A11" sqref="A11"/>
    </sheetView>
  </sheetViews>
  <sheetFormatPr baseColWidth="10" defaultColWidth="14.28515625" defaultRowHeight="14.25" x14ac:dyDescent="0.25"/>
  <cols>
    <col min="1" max="1" width="15.42578125" style="10" customWidth="1"/>
    <col min="2" max="2" width="46.28515625" style="49" customWidth="1"/>
    <col min="3" max="3" width="19.42578125" style="49" customWidth="1"/>
    <col min="4" max="4" width="21.140625" style="10" customWidth="1"/>
    <col min="5" max="5" width="14" style="21" customWidth="1"/>
    <col min="6" max="6" width="14.28515625" style="10" customWidth="1"/>
    <col min="7" max="7" width="13.5703125" style="21" customWidth="1"/>
    <col min="8" max="8" width="11.140625" style="21" customWidth="1"/>
    <col min="9" max="9" width="10.5703125" style="21" customWidth="1"/>
    <col min="10" max="10" width="27" style="21" customWidth="1"/>
    <col min="11" max="12" width="10.140625" style="21" customWidth="1"/>
    <col min="13" max="13" width="9.7109375" style="230" customWidth="1"/>
    <col min="14" max="14" width="11" style="230" bestFit="1" customWidth="1"/>
    <col min="15" max="15" width="40.85546875" style="10" customWidth="1"/>
    <col min="16" max="16" width="21.7109375" style="10" customWidth="1"/>
    <col min="17" max="17" width="32.85546875" style="10" customWidth="1"/>
    <col min="18" max="18" width="9.5703125" style="49" customWidth="1"/>
    <col min="19" max="19" width="8.85546875" style="49" customWidth="1"/>
    <col min="20" max="20" width="17.85546875" style="10" customWidth="1"/>
    <col min="21" max="21" width="5.5703125" style="10" customWidth="1"/>
    <col min="22" max="22" width="14.140625" style="10" bestFit="1" customWidth="1"/>
    <col min="23" max="23" width="14.85546875" style="10" bestFit="1" customWidth="1"/>
    <col min="24" max="24" width="24.140625" style="10" customWidth="1"/>
    <col min="25" max="25" width="54.42578125" style="10" customWidth="1"/>
    <col min="26" max="29" width="24.140625" style="10" customWidth="1"/>
    <col min="30" max="256" width="11.42578125" style="10" customWidth="1"/>
    <col min="257" max="257" width="12.7109375" style="10" customWidth="1"/>
    <col min="258" max="258" width="47" style="10" customWidth="1"/>
    <col min="259" max="259" width="35" style="10" customWidth="1"/>
    <col min="260" max="16384" width="14.28515625" style="10"/>
  </cols>
  <sheetData>
    <row r="1" spans="1:25" ht="32.25" customHeight="1" x14ac:dyDescent="0.25">
      <c r="A1" s="408"/>
      <c r="B1" s="409" t="str">
        <f>+'2 CONTEXTO E IDENTIFICACIÓN'!B1</f>
        <v>MAPA DE RIESGOS</v>
      </c>
      <c r="C1" s="50" t="str">
        <f>+'2 CONTEXTO E IDENTIFICACIÓN'!C1</f>
        <v>CÓDIGO:</v>
      </c>
      <c r="D1" s="50">
        <f>+'2 CONTEXTO E IDENTIFICACIÓN'!D1</f>
        <v>0</v>
      </c>
      <c r="E1" s="20"/>
      <c r="G1" s="20"/>
      <c r="H1" s="20"/>
      <c r="I1" s="20"/>
      <c r="J1" s="20"/>
      <c r="K1" s="20"/>
      <c r="L1" s="20"/>
      <c r="M1" s="225"/>
      <c r="N1" s="225"/>
    </row>
    <row r="2" spans="1:25" s="9" customFormat="1" ht="32.25" customHeight="1" x14ac:dyDescent="0.2">
      <c r="A2" s="408"/>
      <c r="B2" s="409"/>
      <c r="C2" s="50" t="str">
        <f>+'2 CONTEXTO E IDENTIFICACIÓN'!C2</f>
        <v>VERSIÓN:</v>
      </c>
      <c r="D2" s="50">
        <f>+'2 CONTEXTO E IDENTIFICACIÓN'!D2</f>
        <v>0</v>
      </c>
      <c r="E2" s="20"/>
      <c r="G2" s="239" t="str">
        <f>+'2 CONTEXTO E IDENTIFICACIÓN'!$F$4</f>
        <v>Elaboración o Actualización:</v>
      </c>
      <c r="H2" s="262">
        <f>+IF('2 CONTEXTO E IDENTIFICACIÓN'!$G$4="","",'2 CONTEXTO E IDENTIFICACIÓN'!$G$4)</f>
        <v>44866</v>
      </c>
      <c r="I2" s="20"/>
      <c r="J2" s="20"/>
      <c r="K2" s="20"/>
      <c r="L2" s="20"/>
      <c r="M2" s="225"/>
      <c r="N2" s="225"/>
      <c r="R2" s="190"/>
      <c r="S2" s="190"/>
    </row>
    <row r="3" spans="1:25" s="9" customFormat="1" ht="15" x14ac:dyDescent="0.2">
      <c r="A3" s="259"/>
      <c r="B3" s="22"/>
      <c r="C3" s="245"/>
      <c r="D3" s="52"/>
      <c r="E3" s="20"/>
      <c r="G3" s="260"/>
      <c r="H3" s="261"/>
      <c r="I3" s="20"/>
      <c r="J3" s="20"/>
      <c r="K3" s="20"/>
      <c r="L3" s="20"/>
      <c r="M3" s="225"/>
      <c r="N3" s="225"/>
      <c r="R3" s="190"/>
      <c r="S3" s="190"/>
    </row>
    <row r="4" spans="1:25" s="9" customFormat="1" ht="32.25" customHeight="1" x14ac:dyDescent="0.2">
      <c r="A4" s="19" t="s">
        <v>159</v>
      </c>
      <c r="B4" s="410" t="str">
        <f>+IF('2 CONTEXTO E IDENTIFICACIÓN'!$B$4="","",'2 CONTEXTO E IDENTIFICACIÓN'!$B$4)</f>
        <v>HOSPITAL UNIVERSITARIO DEPARTAMENTAL DE NARIÑO</v>
      </c>
      <c r="C4" s="410"/>
      <c r="D4" s="410"/>
      <c r="E4" s="20"/>
      <c r="G4" s="244" t="str">
        <f>+'2 CONTEXTO E IDENTIFICACIÓN'!$D$5</f>
        <v>Vigencia del:</v>
      </c>
      <c r="H4" s="242" t="str">
        <f>+IF('2 CONTEXTO E IDENTIFICACIÓN'!$E$5="","",'2 CONTEXTO E IDENTIFICACIÓN'!$E$5)</f>
        <v/>
      </c>
      <c r="I4" s="243" t="s">
        <v>111</v>
      </c>
      <c r="J4" s="240" t="str">
        <f>+IF('2 CONTEXTO E IDENTIFICACIÓN'!$G$5="","",'2 CONTEXTO E IDENTIFICACIÓN'!$G$5)</f>
        <v/>
      </c>
      <c r="K4" s="20"/>
      <c r="L4" s="20"/>
      <c r="M4" s="225"/>
      <c r="N4" s="225"/>
      <c r="R4" s="190"/>
      <c r="S4" s="190"/>
    </row>
    <row r="5" spans="1:25" s="9" customFormat="1" ht="15.75" thickBot="1" x14ac:dyDescent="0.25">
      <c r="A5" s="19" t="s">
        <v>157</v>
      </c>
      <c r="B5" s="410" t="str">
        <f>+IF('2 CONTEXTO E IDENTIFICACIÓN'!$D$4="","",'2 CONTEXTO E IDENTIFICACIÓN'!$D$4)</f>
        <v xml:space="preserve">CONTROL INTERNO DISCIPLINARIO </v>
      </c>
      <c r="C5" s="411"/>
      <c r="D5" s="411"/>
      <c r="E5" s="23"/>
      <c r="F5" s="23"/>
      <c r="R5" s="190"/>
      <c r="S5" s="190"/>
    </row>
    <row r="6" spans="1:25" s="9" customFormat="1" ht="15.75" thickBot="1" x14ac:dyDescent="0.25">
      <c r="A6" s="263"/>
      <c r="B6" s="264"/>
      <c r="C6" s="247"/>
      <c r="D6" s="247"/>
      <c r="E6" s="23"/>
      <c r="F6" s="23"/>
      <c r="G6" s="412" t="s">
        <v>76</v>
      </c>
      <c r="H6" s="413"/>
      <c r="I6" s="413"/>
      <c r="J6" s="413"/>
      <c r="K6" s="413"/>
      <c r="L6" s="413"/>
      <c r="M6" s="413"/>
      <c r="N6" s="414"/>
      <c r="R6" s="190"/>
      <c r="S6" s="190"/>
    </row>
    <row r="7" spans="1:25" s="26" customFormat="1" ht="14.1" customHeight="1" thickBot="1" x14ac:dyDescent="0.3">
      <c r="A7" s="24"/>
      <c r="B7" s="25"/>
      <c r="C7" s="412" t="s">
        <v>82</v>
      </c>
      <c r="D7" s="413"/>
      <c r="E7" s="413"/>
      <c r="F7" s="414"/>
      <c r="G7" s="415" t="s">
        <v>172</v>
      </c>
      <c r="H7" s="416"/>
      <c r="I7" s="417"/>
      <c r="J7" s="415" t="s">
        <v>64</v>
      </c>
      <c r="K7" s="416"/>
      <c r="L7" s="417"/>
      <c r="M7" s="415" t="s">
        <v>199</v>
      </c>
      <c r="N7" s="417"/>
      <c r="P7" s="404" t="s">
        <v>2</v>
      </c>
      <c r="Q7" s="405"/>
      <c r="R7" s="406"/>
      <c r="S7" s="406"/>
      <c r="T7" s="407"/>
      <c r="V7" s="401" t="s">
        <v>4</v>
      </c>
      <c r="W7" s="402"/>
      <c r="X7" s="402"/>
      <c r="Y7" s="403"/>
    </row>
    <row r="8" spans="1:25" s="164" customFormat="1" ht="57" x14ac:dyDescent="0.25">
      <c r="A8" s="206" t="s">
        <v>197</v>
      </c>
      <c r="B8" s="205" t="s">
        <v>196</v>
      </c>
      <c r="C8" s="221" t="s">
        <v>200</v>
      </c>
      <c r="D8" s="222" t="s">
        <v>53</v>
      </c>
      <c r="E8" s="223" t="s">
        <v>195</v>
      </c>
      <c r="F8" s="224" t="s">
        <v>198</v>
      </c>
      <c r="G8" s="195" t="s">
        <v>172</v>
      </c>
      <c r="H8" s="196" t="s">
        <v>264</v>
      </c>
      <c r="I8" s="199" t="s">
        <v>52</v>
      </c>
      <c r="J8" s="195" t="s">
        <v>64</v>
      </c>
      <c r="K8" s="196" t="s">
        <v>264</v>
      </c>
      <c r="L8" s="199" t="s">
        <v>52</v>
      </c>
      <c r="M8" s="195" t="s">
        <v>174</v>
      </c>
      <c r="N8" s="197" t="s">
        <v>173</v>
      </c>
      <c r="P8" s="28" t="s">
        <v>52</v>
      </c>
      <c r="Q8" s="29" t="s">
        <v>53</v>
      </c>
      <c r="R8" s="187" t="s">
        <v>171</v>
      </c>
      <c r="S8" s="187" t="s">
        <v>170</v>
      </c>
      <c r="T8" s="30" t="s">
        <v>54</v>
      </c>
      <c r="V8" s="28" t="s">
        <v>52</v>
      </c>
      <c r="W8" s="29" t="s">
        <v>63</v>
      </c>
      <c r="X8" s="29" t="s">
        <v>81</v>
      </c>
      <c r="Y8" s="30" t="s">
        <v>64</v>
      </c>
    </row>
    <row r="9" spans="1:25" ht="90" x14ac:dyDescent="0.25">
      <c r="A9" s="31" t="str">
        <f>'2 CONTEXTO E IDENTIFICACIÓN'!A9</f>
        <v>R1</v>
      </c>
      <c r="B9" s="217" t="str">
        <f>+'2 CONTEXTO E IDENTIFICACIÓN'!E9</f>
        <v>Posibilidad de pérdida Reputacional por vencimiento de términos de las diferentes etapas del proceso,  debido a sobre carga de trabajo  y falta de personal</v>
      </c>
      <c r="C9" s="218">
        <v>50</v>
      </c>
      <c r="D9" s="191" t="str">
        <f t="shared" ref="D9:D28" si="0">+IF(C9="","",IF(C9&lt;=$S$9,$Q$9,IF(C9&lt;=$S$10,$Q$10,IF(C9&lt;=$S$11,$Q$11,IF(C9&lt;=$S$12,$Q$12,IF(C9&gt;=$R$13,$Q$13,""))))))</f>
        <v>La actividad que conlleva el riesgo se ejecuta de 24 a 500 veces por año</v>
      </c>
      <c r="E9" s="192">
        <f t="shared" ref="E9:E28" si="1">+IF(D9="","",IF(D9=$Q$9,$T$9,IF(D9=$Q$10,$T$10,IF(D9=$Q$11,$T$11,IF(D9=$Q$12,$T$12,IF(D9=$Q$13,$T$13))))))</f>
        <v>0.6</v>
      </c>
      <c r="F9" s="32" t="str">
        <f t="shared" ref="F9:F28" si="2">+IF(D9="","",IF(D9=$Q$9,$P$9,IF(D9=$Q$10,$P$10,IF(D9=$Q$11,$P$11,IF(D9=$Q$12,$P$12,IF(D9=$Q$13,$P$13))))))</f>
        <v>Media</v>
      </c>
      <c r="G9" s="202"/>
      <c r="H9" s="194" t="str">
        <f>+IF(G9="","",IF(G9="N/A","",IF(OR(G9=$X$9,G9=$Y$9),$W$9,IF(OR(G9=$X$10,G9=$Y$10),$W$10,IF(OR(G9=$X$11,G9=$Y$11),$W$11,IF(OR(G9=$X$12,G9=$Y$12),$W$12,IF(OR(G9=$X$13,G9=$Y$13),$W$13)))))))</f>
        <v/>
      </c>
      <c r="I9" s="200" t="str">
        <f t="shared" ref="I9:I28" si="3">+IF(G9="","",IF(G9="N/A","",IF(OR(G9=$X$9,G9=$Y$9),$V$9,IF(OR(G9=$X$10,G9=$Y$10),$V$10,IF(OR(G9=$X$11,G9=$Y$11),$V$11,IF(OR(G9=$X$12,G9=$Y$12),$V$12,IF(OR(G9=$X$13,G9=$Y$13),$V$13)))))))</f>
        <v/>
      </c>
      <c r="J9" s="202" t="s">
        <v>68</v>
      </c>
      <c r="K9" s="194">
        <f t="shared" ref="K9:K28" si="4">+IF(J9="","",IF(J9="N/A","",IF(OR(J9=$X$9,J9=$Y$9),$W$9,IF(OR(J9=$X$10,J9=$Y$10),$W$10,IF(OR(J9=$X$11,J9=$Y$11),$W$11,IF(OR(J9=$X$12,J9=$Y$12),$W$12,IF(OR(J9=$X$13,J9=$Y$13),$W$13)))))))</f>
        <v>0.4</v>
      </c>
      <c r="L9" s="200" t="str">
        <f t="shared" ref="L9:L28" si="5">+IF(J9="","",IF(J9="N/A","",IF(OR(J9=$X$9,J9=$Y$9),$V$9,IF(OR(J9=$X$10,J9=$Y$10),$V$10,IF(OR(J9=$X$11,J9=$Y$11),$V$11,IF(OR(J9=$X$12,J9=$Y$12),$V$12,IF(OR(J9=$X$13,J9=$Y$13),$V$13)))))))</f>
        <v>Menor</v>
      </c>
      <c r="M9" s="226">
        <f>+IF(H9="",K9,IF(K9="",H9,IF(H9&gt;K9,H9,K9)))</f>
        <v>0.4</v>
      </c>
      <c r="N9" s="227" t="str">
        <f>+IF(M9="","",IF(M9=$W$9,$V$9,IF(M9=$W$10,$V$10,IF(M9=$W$11,$V$11,IF(M9=$W$12,$V$12,IF(M9=$W$13,$V$13))))))</f>
        <v>Menor</v>
      </c>
      <c r="P9" s="33" t="s">
        <v>55</v>
      </c>
      <c r="Q9" s="34" t="s">
        <v>56</v>
      </c>
      <c r="R9" s="188">
        <v>0</v>
      </c>
      <c r="S9" s="188">
        <v>2</v>
      </c>
      <c r="T9" s="35">
        <v>0.2</v>
      </c>
      <c r="V9" s="33" t="s">
        <v>65</v>
      </c>
      <c r="W9" s="36">
        <v>0.2</v>
      </c>
      <c r="X9" s="34" t="s">
        <v>83</v>
      </c>
      <c r="Y9" s="37" t="s">
        <v>66</v>
      </c>
    </row>
    <row r="10" spans="1:25" ht="90" x14ac:dyDescent="0.25">
      <c r="A10" s="31" t="str">
        <f>'2 CONTEXTO E IDENTIFICACIÓN'!A10</f>
        <v>R2</v>
      </c>
      <c r="B10" s="217" t="str">
        <f>+'2 CONTEXTO E IDENTIFICACIÓN'!E10</f>
        <v>Posibilidad de pérdida Reputacional por pérdida de documentos,  debido a préstamo de documentos a sujetos procesales.</v>
      </c>
      <c r="C10" s="219">
        <v>50</v>
      </c>
      <c r="D10" s="191" t="str">
        <f t="shared" si="0"/>
        <v>La actividad que conlleva el riesgo se ejecuta de 24 a 500 veces por año</v>
      </c>
      <c r="E10" s="192">
        <f t="shared" si="1"/>
        <v>0.6</v>
      </c>
      <c r="F10" s="32" t="str">
        <f t="shared" si="2"/>
        <v>Media</v>
      </c>
      <c r="G10" s="202"/>
      <c r="H10" s="194" t="str">
        <f t="shared" ref="H10:H28" si="6">+IF(G10="","",IF(G10="N/A","",IF(OR(G10=$X$9,G10=$Y$9),$W$9,IF(OR(G10=$X$10,G10=$Y$10),$W$10,IF(OR(G10=$X$11,G10=$Y$11),$W$11,IF(OR(G10=$X$12,G10=$Y$12),$W$12,IF(OR(G10=$X$13,G10=$Y$13),$W$13)))))))</f>
        <v/>
      </c>
      <c r="I10" s="200" t="str">
        <f t="shared" si="3"/>
        <v/>
      </c>
      <c r="J10" s="202" t="s">
        <v>68</v>
      </c>
      <c r="K10" s="194">
        <f t="shared" si="4"/>
        <v>0.4</v>
      </c>
      <c r="L10" s="200" t="str">
        <f t="shared" si="5"/>
        <v>Menor</v>
      </c>
      <c r="M10" s="226">
        <f>+IF(H10="",K10,IF(K10="",H10,IF(H10&gt;K10,H10,K10)))</f>
        <v>0.4</v>
      </c>
      <c r="N10" s="227" t="str">
        <f t="shared" ref="N10:N28" si="7">+IF(M10="","",IF(M10=$W$9,$V$9,IF(M10=$W$10,$V$10,IF(M10=$W$11,$V$11,IF(M10=$W$12,$V$12,IF(M10=$W$13,$V$13))))))</f>
        <v>Menor</v>
      </c>
      <c r="P10" s="38" t="s">
        <v>57</v>
      </c>
      <c r="Q10" s="39" t="s">
        <v>58</v>
      </c>
      <c r="R10" s="188">
        <v>3</v>
      </c>
      <c r="S10" s="188">
        <v>24</v>
      </c>
      <c r="T10" s="35">
        <v>0.4</v>
      </c>
      <c r="V10" s="38" t="s">
        <v>7</v>
      </c>
      <c r="W10" s="36">
        <v>0.4</v>
      </c>
      <c r="X10" s="39" t="s">
        <v>67</v>
      </c>
      <c r="Y10" s="40" t="s">
        <v>68</v>
      </c>
    </row>
    <row r="11" spans="1:25" ht="90" x14ac:dyDescent="0.25">
      <c r="A11" s="31" t="str">
        <f>'2 CONTEXTO E IDENTIFICACIÓN'!A11</f>
        <v>R3</v>
      </c>
      <c r="B11" s="217" t="str">
        <f>+'2 CONTEXTO E IDENTIFICACIÓN'!E11</f>
        <v>Posibilidad de pérdida Reputacional por divulgación de información confidencial,  debido al desconocimiento de la norma.</v>
      </c>
      <c r="C11" s="219">
        <v>2</v>
      </c>
      <c r="D11" s="191" t="str">
        <f t="shared" si="0"/>
        <v>La actividad que conlleva el riesgo se ejecuta como máximos 2 veces por año</v>
      </c>
      <c r="E11" s="192">
        <f t="shared" si="1"/>
        <v>0.2</v>
      </c>
      <c r="F11" s="32" t="str">
        <f t="shared" si="2"/>
        <v>Muy Baja</v>
      </c>
      <c r="G11" s="202"/>
      <c r="H11" s="194" t="str">
        <f t="shared" si="6"/>
        <v/>
      </c>
      <c r="I11" s="200" t="str">
        <f t="shared" si="3"/>
        <v/>
      </c>
      <c r="J11" s="202" t="s">
        <v>68</v>
      </c>
      <c r="K11" s="194">
        <f t="shared" si="4"/>
        <v>0.4</v>
      </c>
      <c r="L11" s="200" t="str">
        <f t="shared" si="5"/>
        <v>Menor</v>
      </c>
      <c r="M11" s="226">
        <f t="shared" ref="M11:M28" si="8">+IF(H11="",K11,IF(K11="",H11,IF(H11&gt;K11,H11,K11)))</f>
        <v>0.4</v>
      </c>
      <c r="N11" s="227" t="str">
        <f t="shared" si="7"/>
        <v>Menor</v>
      </c>
      <c r="P11" s="41" t="s">
        <v>59</v>
      </c>
      <c r="Q11" s="39" t="s">
        <v>60</v>
      </c>
      <c r="R11" s="188">
        <v>25</v>
      </c>
      <c r="S11" s="188">
        <v>500</v>
      </c>
      <c r="T11" s="35">
        <v>0.6</v>
      </c>
      <c r="V11" s="41" t="s">
        <v>5</v>
      </c>
      <c r="W11" s="36">
        <v>0.6</v>
      </c>
      <c r="X11" s="39" t="s">
        <v>69</v>
      </c>
      <c r="Y11" s="40" t="s">
        <v>70</v>
      </c>
    </row>
    <row r="12" spans="1:25" ht="73.5" customHeight="1" x14ac:dyDescent="0.25">
      <c r="A12" s="31" t="str">
        <f>'2 CONTEXTO E IDENTIFICACIÓN'!A12</f>
        <v>R4</v>
      </c>
      <c r="B12" s="217" t="str">
        <f>+'2 CONTEXTO E IDENTIFICACIÓN'!E12</f>
        <v xml:space="preserve">  </v>
      </c>
      <c r="C12" s="219"/>
      <c r="D12" s="191" t="str">
        <f t="shared" si="0"/>
        <v/>
      </c>
      <c r="E12" s="192" t="str">
        <f t="shared" si="1"/>
        <v/>
      </c>
      <c r="F12" s="32" t="str">
        <f t="shared" si="2"/>
        <v/>
      </c>
      <c r="G12" s="202"/>
      <c r="H12" s="194" t="str">
        <f t="shared" si="6"/>
        <v/>
      </c>
      <c r="I12" s="200" t="str">
        <f t="shared" si="3"/>
        <v/>
      </c>
      <c r="J12" s="202"/>
      <c r="K12" s="194" t="str">
        <f t="shared" si="4"/>
        <v/>
      </c>
      <c r="L12" s="200" t="str">
        <f t="shared" si="5"/>
        <v/>
      </c>
      <c r="M12" s="226" t="str">
        <f t="shared" si="8"/>
        <v/>
      </c>
      <c r="N12" s="227" t="str">
        <f t="shared" si="7"/>
        <v/>
      </c>
      <c r="P12" s="42" t="s">
        <v>61</v>
      </c>
      <c r="Q12" s="39" t="s">
        <v>79</v>
      </c>
      <c r="R12" s="188">
        <v>5001</v>
      </c>
      <c r="S12" s="188">
        <v>5000</v>
      </c>
      <c r="T12" s="35">
        <v>0.8</v>
      </c>
      <c r="V12" s="42" t="s">
        <v>6</v>
      </c>
      <c r="W12" s="36">
        <v>0.8</v>
      </c>
      <c r="X12" s="39" t="s">
        <v>71</v>
      </c>
      <c r="Y12" s="40" t="s">
        <v>72</v>
      </c>
    </row>
    <row r="13" spans="1:25" ht="73.5" customHeight="1" x14ac:dyDescent="0.25">
      <c r="A13" s="31" t="str">
        <f>'2 CONTEXTO E IDENTIFICACIÓN'!A13</f>
        <v>R5</v>
      </c>
      <c r="B13" s="217" t="str">
        <f>+'2 CONTEXTO E IDENTIFICACIÓN'!E13</f>
        <v xml:space="preserve">  </v>
      </c>
      <c r="C13" s="219"/>
      <c r="D13" s="191" t="str">
        <f t="shared" si="0"/>
        <v/>
      </c>
      <c r="E13" s="192" t="str">
        <f t="shared" si="1"/>
        <v/>
      </c>
      <c r="F13" s="32" t="str">
        <f t="shared" si="2"/>
        <v/>
      </c>
      <c r="G13" s="202"/>
      <c r="H13" s="194" t="str">
        <f t="shared" si="6"/>
        <v/>
      </c>
      <c r="I13" s="200" t="str">
        <f t="shared" si="3"/>
        <v/>
      </c>
      <c r="J13" s="202"/>
      <c r="K13" s="194" t="str">
        <f t="shared" si="4"/>
        <v/>
      </c>
      <c r="L13" s="200" t="str">
        <f t="shared" si="5"/>
        <v/>
      </c>
      <c r="M13" s="226" t="str">
        <f t="shared" si="8"/>
        <v/>
      </c>
      <c r="N13" s="227" t="str">
        <f t="shared" si="7"/>
        <v/>
      </c>
      <c r="P13" s="43" t="s">
        <v>62</v>
      </c>
      <c r="Q13" s="39" t="s">
        <v>80</v>
      </c>
      <c r="R13" s="188">
        <v>5001</v>
      </c>
      <c r="S13" s="188"/>
      <c r="T13" s="35">
        <v>1</v>
      </c>
      <c r="V13" s="43" t="s">
        <v>73</v>
      </c>
      <c r="W13" s="36">
        <v>1</v>
      </c>
      <c r="X13" s="39" t="s">
        <v>74</v>
      </c>
      <c r="Y13" s="40" t="s">
        <v>75</v>
      </c>
    </row>
    <row r="14" spans="1:25" ht="73.5" customHeight="1" thickBot="1" x14ac:dyDescent="0.3">
      <c r="A14" s="31" t="str">
        <f>'2 CONTEXTO E IDENTIFICACIÓN'!A14</f>
        <v>R6</v>
      </c>
      <c r="B14" s="217" t="str">
        <f>+'2 CONTEXTO E IDENTIFICACIÓN'!E14</f>
        <v xml:space="preserve">  </v>
      </c>
      <c r="C14" s="219"/>
      <c r="D14" s="191" t="str">
        <f t="shared" si="0"/>
        <v/>
      </c>
      <c r="E14" s="192" t="str">
        <f t="shared" si="1"/>
        <v/>
      </c>
      <c r="F14" s="32" t="str">
        <f t="shared" si="2"/>
        <v/>
      </c>
      <c r="G14" s="202"/>
      <c r="H14" s="194" t="str">
        <f t="shared" si="6"/>
        <v/>
      </c>
      <c r="I14" s="200" t="str">
        <f t="shared" si="3"/>
        <v/>
      </c>
      <c r="J14" s="202"/>
      <c r="K14" s="194" t="str">
        <f t="shared" si="4"/>
        <v/>
      </c>
      <c r="L14" s="200" t="str">
        <f t="shared" si="5"/>
        <v/>
      </c>
      <c r="M14" s="226" t="str">
        <f t="shared" si="8"/>
        <v/>
      </c>
      <c r="N14" s="227" t="str">
        <f t="shared" si="7"/>
        <v/>
      </c>
      <c r="P14" s="44"/>
      <c r="Q14" s="45"/>
      <c r="R14" s="189"/>
      <c r="S14" s="189"/>
      <c r="T14" s="46"/>
      <c r="V14" s="44"/>
      <c r="W14" s="45"/>
      <c r="X14" s="45" t="s">
        <v>144</v>
      </c>
      <c r="Y14" s="46" t="s">
        <v>144</v>
      </c>
    </row>
    <row r="15" spans="1:25" ht="73.5" customHeight="1" x14ac:dyDescent="0.25">
      <c r="A15" s="31" t="str">
        <f>'2 CONTEXTO E IDENTIFICACIÓN'!A15</f>
        <v>R7</v>
      </c>
      <c r="B15" s="217" t="str">
        <f>+'2 CONTEXTO E IDENTIFICACIÓN'!E15</f>
        <v xml:space="preserve">  </v>
      </c>
      <c r="C15" s="219"/>
      <c r="D15" s="191" t="str">
        <f t="shared" si="0"/>
        <v/>
      </c>
      <c r="E15" s="192" t="str">
        <f t="shared" si="1"/>
        <v/>
      </c>
      <c r="F15" s="32" t="str">
        <f t="shared" si="2"/>
        <v/>
      </c>
      <c r="G15" s="202"/>
      <c r="H15" s="194" t="str">
        <f t="shared" si="6"/>
        <v/>
      </c>
      <c r="I15" s="200" t="str">
        <f t="shared" si="3"/>
        <v/>
      </c>
      <c r="J15" s="202"/>
      <c r="K15" s="194" t="str">
        <f t="shared" si="4"/>
        <v/>
      </c>
      <c r="L15" s="200" t="str">
        <f t="shared" si="5"/>
        <v/>
      </c>
      <c r="M15" s="226" t="str">
        <f t="shared" si="8"/>
        <v/>
      </c>
      <c r="N15" s="227" t="str">
        <f t="shared" si="7"/>
        <v/>
      </c>
    </row>
    <row r="16" spans="1:25" ht="73.5" customHeight="1" x14ac:dyDescent="0.25">
      <c r="A16" s="31" t="str">
        <f>'2 CONTEXTO E IDENTIFICACIÓN'!A16</f>
        <v>R8</v>
      </c>
      <c r="B16" s="217" t="str">
        <f>+'2 CONTEXTO E IDENTIFICACIÓN'!E16</f>
        <v xml:space="preserve">  </v>
      </c>
      <c r="C16" s="219"/>
      <c r="D16" s="191" t="str">
        <f t="shared" si="0"/>
        <v/>
      </c>
      <c r="E16" s="192" t="str">
        <f t="shared" si="1"/>
        <v/>
      </c>
      <c r="F16" s="32" t="str">
        <f t="shared" si="2"/>
        <v/>
      </c>
      <c r="G16" s="202"/>
      <c r="H16" s="194" t="str">
        <f t="shared" si="6"/>
        <v/>
      </c>
      <c r="I16" s="200" t="str">
        <f t="shared" si="3"/>
        <v/>
      </c>
      <c r="J16" s="202"/>
      <c r="K16" s="194" t="str">
        <f t="shared" si="4"/>
        <v/>
      </c>
      <c r="L16" s="200" t="str">
        <f t="shared" si="5"/>
        <v/>
      </c>
      <c r="M16" s="226" t="str">
        <f t="shared" si="8"/>
        <v/>
      </c>
      <c r="N16" s="227" t="str">
        <f t="shared" si="7"/>
        <v/>
      </c>
    </row>
    <row r="17" spans="1:14" ht="73.5" customHeight="1" x14ac:dyDescent="0.25">
      <c r="A17" s="31" t="str">
        <f>'2 CONTEXTO E IDENTIFICACIÓN'!A17</f>
        <v>R9</v>
      </c>
      <c r="B17" s="217" t="str">
        <f>+'2 CONTEXTO E IDENTIFICACIÓN'!E17</f>
        <v xml:space="preserve">  </v>
      </c>
      <c r="C17" s="219"/>
      <c r="D17" s="191" t="str">
        <f t="shared" si="0"/>
        <v/>
      </c>
      <c r="E17" s="192" t="str">
        <f t="shared" si="1"/>
        <v/>
      </c>
      <c r="F17" s="32" t="str">
        <f t="shared" si="2"/>
        <v/>
      </c>
      <c r="G17" s="202"/>
      <c r="H17" s="194" t="str">
        <f t="shared" si="6"/>
        <v/>
      </c>
      <c r="I17" s="200" t="str">
        <f t="shared" si="3"/>
        <v/>
      </c>
      <c r="J17" s="202"/>
      <c r="K17" s="194" t="str">
        <f t="shared" si="4"/>
        <v/>
      </c>
      <c r="L17" s="200" t="str">
        <f t="shared" si="5"/>
        <v/>
      </c>
      <c r="M17" s="226" t="str">
        <f t="shared" si="8"/>
        <v/>
      </c>
      <c r="N17" s="227" t="str">
        <f t="shared" si="7"/>
        <v/>
      </c>
    </row>
    <row r="18" spans="1:14" ht="73.5" customHeight="1" x14ac:dyDescent="0.25">
      <c r="A18" s="31" t="str">
        <f>'2 CONTEXTO E IDENTIFICACIÓN'!A18</f>
        <v>R10</v>
      </c>
      <c r="B18" s="217" t="str">
        <f>+'2 CONTEXTO E IDENTIFICACIÓN'!E18</f>
        <v xml:space="preserve">  </v>
      </c>
      <c r="C18" s="219"/>
      <c r="D18" s="191" t="str">
        <f t="shared" si="0"/>
        <v/>
      </c>
      <c r="E18" s="192" t="str">
        <f t="shared" si="1"/>
        <v/>
      </c>
      <c r="F18" s="32" t="str">
        <f t="shared" si="2"/>
        <v/>
      </c>
      <c r="G18" s="202"/>
      <c r="H18" s="194" t="str">
        <f t="shared" si="6"/>
        <v/>
      </c>
      <c r="I18" s="200" t="str">
        <f t="shared" si="3"/>
        <v/>
      </c>
      <c r="J18" s="202"/>
      <c r="K18" s="194" t="str">
        <f t="shared" si="4"/>
        <v/>
      </c>
      <c r="L18" s="200" t="str">
        <f t="shared" si="5"/>
        <v/>
      </c>
      <c r="M18" s="226" t="str">
        <f t="shared" si="8"/>
        <v/>
      </c>
      <c r="N18" s="227" t="str">
        <f t="shared" si="7"/>
        <v/>
      </c>
    </row>
    <row r="19" spans="1:14" ht="73.5" customHeight="1" x14ac:dyDescent="0.25">
      <c r="A19" s="31" t="str">
        <f>'2 CONTEXTO E IDENTIFICACIÓN'!A19</f>
        <v>R11</v>
      </c>
      <c r="B19" s="217" t="str">
        <f>+'2 CONTEXTO E IDENTIFICACIÓN'!E19</f>
        <v xml:space="preserve">  </v>
      </c>
      <c r="C19" s="219"/>
      <c r="D19" s="191" t="str">
        <f t="shared" si="0"/>
        <v/>
      </c>
      <c r="E19" s="192" t="str">
        <f t="shared" si="1"/>
        <v/>
      </c>
      <c r="F19" s="32" t="str">
        <f t="shared" si="2"/>
        <v/>
      </c>
      <c r="G19" s="202"/>
      <c r="H19" s="194" t="str">
        <f t="shared" si="6"/>
        <v/>
      </c>
      <c r="I19" s="200" t="str">
        <f t="shared" si="3"/>
        <v/>
      </c>
      <c r="J19" s="202"/>
      <c r="K19" s="194" t="str">
        <f t="shared" si="4"/>
        <v/>
      </c>
      <c r="L19" s="200" t="str">
        <f t="shared" si="5"/>
        <v/>
      </c>
      <c r="M19" s="226" t="str">
        <f t="shared" si="8"/>
        <v/>
      </c>
      <c r="N19" s="227" t="str">
        <f t="shared" si="7"/>
        <v/>
      </c>
    </row>
    <row r="20" spans="1:14" ht="73.5" customHeight="1" x14ac:dyDescent="0.25">
      <c r="A20" s="31" t="str">
        <f>'2 CONTEXTO E IDENTIFICACIÓN'!A20</f>
        <v>R12</v>
      </c>
      <c r="B20" s="217" t="str">
        <f>+'2 CONTEXTO E IDENTIFICACIÓN'!E20</f>
        <v xml:space="preserve">  </v>
      </c>
      <c r="C20" s="219"/>
      <c r="D20" s="191" t="str">
        <f t="shared" si="0"/>
        <v/>
      </c>
      <c r="E20" s="192" t="str">
        <f t="shared" si="1"/>
        <v/>
      </c>
      <c r="F20" s="32" t="str">
        <f t="shared" si="2"/>
        <v/>
      </c>
      <c r="G20" s="202"/>
      <c r="H20" s="194" t="str">
        <f t="shared" si="6"/>
        <v/>
      </c>
      <c r="I20" s="200" t="str">
        <f t="shared" si="3"/>
        <v/>
      </c>
      <c r="J20" s="202"/>
      <c r="K20" s="194" t="str">
        <f t="shared" si="4"/>
        <v/>
      </c>
      <c r="L20" s="200" t="str">
        <f t="shared" si="5"/>
        <v/>
      </c>
      <c r="M20" s="226" t="str">
        <f t="shared" si="8"/>
        <v/>
      </c>
      <c r="N20" s="227" t="str">
        <f t="shared" si="7"/>
        <v/>
      </c>
    </row>
    <row r="21" spans="1:14" ht="73.5" customHeight="1" x14ac:dyDescent="0.25">
      <c r="A21" s="31" t="str">
        <f>'2 CONTEXTO E IDENTIFICACIÓN'!A21</f>
        <v>R13</v>
      </c>
      <c r="B21" s="217" t="str">
        <f>+'2 CONTEXTO E IDENTIFICACIÓN'!E21</f>
        <v xml:space="preserve">  </v>
      </c>
      <c r="C21" s="219"/>
      <c r="D21" s="191" t="str">
        <f t="shared" si="0"/>
        <v/>
      </c>
      <c r="E21" s="192" t="str">
        <f t="shared" si="1"/>
        <v/>
      </c>
      <c r="F21" s="32" t="str">
        <f t="shared" si="2"/>
        <v/>
      </c>
      <c r="G21" s="202"/>
      <c r="H21" s="194" t="str">
        <f t="shared" si="6"/>
        <v/>
      </c>
      <c r="I21" s="200" t="str">
        <f t="shared" si="3"/>
        <v/>
      </c>
      <c r="J21" s="202"/>
      <c r="K21" s="194" t="str">
        <f t="shared" si="4"/>
        <v/>
      </c>
      <c r="L21" s="200" t="str">
        <f t="shared" si="5"/>
        <v/>
      </c>
      <c r="M21" s="226" t="str">
        <f t="shared" si="8"/>
        <v/>
      </c>
      <c r="N21" s="227" t="str">
        <f t="shared" si="7"/>
        <v/>
      </c>
    </row>
    <row r="22" spans="1:14" ht="73.5" customHeight="1" x14ac:dyDescent="0.25">
      <c r="A22" s="31" t="str">
        <f>'2 CONTEXTO E IDENTIFICACIÓN'!A22</f>
        <v>R14</v>
      </c>
      <c r="B22" s="217" t="str">
        <f>+'2 CONTEXTO E IDENTIFICACIÓN'!E22</f>
        <v xml:space="preserve">  </v>
      </c>
      <c r="C22" s="219"/>
      <c r="D22" s="191" t="str">
        <f t="shared" si="0"/>
        <v/>
      </c>
      <c r="E22" s="192" t="str">
        <f t="shared" si="1"/>
        <v/>
      </c>
      <c r="F22" s="32" t="str">
        <f t="shared" si="2"/>
        <v/>
      </c>
      <c r="G22" s="202"/>
      <c r="H22" s="194" t="str">
        <f t="shared" si="6"/>
        <v/>
      </c>
      <c r="I22" s="200" t="str">
        <f t="shared" si="3"/>
        <v/>
      </c>
      <c r="J22" s="202"/>
      <c r="K22" s="194" t="str">
        <f t="shared" si="4"/>
        <v/>
      </c>
      <c r="L22" s="200" t="str">
        <f t="shared" si="5"/>
        <v/>
      </c>
      <c r="M22" s="226" t="str">
        <f t="shared" si="8"/>
        <v/>
      </c>
      <c r="N22" s="227" t="str">
        <f t="shared" si="7"/>
        <v/>
      </c>
    </row>
    <row r="23" spans="1:14" ht="73.5" customHeight="1" x14ac:dyDescent="0.25">
      <c r="A23" s="31" t="str">
        <f>'2 CONTEXTO E IDENTIFICACIÓN'!A23</f>
        <v>R15</v>
      </c>
      <c r="B23" s="217" t="str">
        <f>+'2 CONTEXTO E IDENTIFICACIÓN'!E23</f>
        <v xml:space="preserve">  </v>
      </c>
      <c r="C23" s="219"/>
      <c r="D23" s="191" t="str">
        <f t="shared" si="0"/>
        <v/>
      </c>
      <c r="E23" s="192" t="str">
        <f t="shared" si="1"/>
        <v/>
      </c>
      <c r="F23" s="32" t="str">
        <f t="shared" si="2"/>
        <v/>
      </c>
      <c r="G23" s="202"/>
      <c r="H23" s="194" t="str">
        <f t="shared" si="6"/>
        <v/>
      </c>
      <c r="I23" s="200" t="str">
        <f t="shared" si="3"/>
        <v/>
      </c>
      <c r="J23" s="202"/>
      <c r="K23" s="194" t="str">
        <f t="shared" si="4"/>
        <v/>
      </c>
      <c r="L23" s="200" t="str">
        <f t="shared" si="5"/>
        <v/>
      </c>
      <c r="M23" s="226" t="str">
        <f t="shared" si="8"/>
        <v/>
      </c>
      <c r="N23" s="227" t="str">
        <f t="shared" si="7"/>
        <v/>
      </c>
    </row>
    <row r="24" spans="1:14" ht="73.5" customHeight="1" x14ac:dyDescent="0.25">
      <c r="A24" s="31" t="str">
        <f>'2 CONTEXTO E IDENTIFICACIÓN'!A24</f>
        <v>R16</v>
      </c>
      <c r="B24" s="217" t="str">
        <f>+'2 CONTEXTO E IDENTIFICACIÓN'!E24</f>
        <v xml:space="preserve">  </v>
      </c>
      <c r="C24" s="219"/>
      <c r="D24" s="191" t="str">
        <f t="shared" si="0"/>
        <v/>
      </c>
      <c r="E24" s="192" t="str">
        <f t="shared" si="1"/>
        <v/>
      </c>
      <c r="F24" s="32" t="str">
        <f t="shared" si="2"/>
        <v/>
      </c>
      <c r="G24" s="202"/>
      <c r="H24" s="194" t="str">
        <f t="shared" si="6"/>
        <v/>
      </c>
      <c r="I24" s="200" t="str">
        <f t="shared" si="3"/>
        <v/>
      </c>
      <c r="J24" s="202"/>
      <c r="K24" s="194" t="str">
        <f t="shared" si="4"/>
        <v/>
      </c>
      <c r="L24" s="200" t="str">
        <f t="shared" si="5"/>
        <v/>
      </c>
      <c r="M24" s="226" t="str">
        <f t="shared" si="8"/>
        <v/>
      </c>
      <c r="N24" s="227" t="str">
        <f t="shared" si="7"/>
        <v/>
      </c>
    </row>
    <row r="25" spans="1:14" ht="73.5" customHeight="1" x14ac:dyDescent="0.25">
      <c r="A25" s="31" t="str">
        <f>'2 CONTEXTO E IDENTIFICACIÓN'!A25</f>
        <v>R17</v>
      </c>
      <c r="B25" s="217" t="str">
        <f>+'2 CONTEXTO E IDENTIFICACIÓN'!E25</f>
        <v xml:space="preserve">  </v>
      </c>
      <c r="C25" s="219"/>
      <c r="D25" s="191" t="str">
        <f t="shared" si="0"/>
        <v/>
      </c>
      <c r="E25" s="192" t="str">
        <f t="shared" si="1"/>
        <v/>
      </c>
      <c r="F25" s="32" t="str">
        <f t="shared" si="2"/>
        <v/>
      </c>
      <c r="G25" s="202"/>
      <c r="H25" s="194" t="str">
        <f t="shared" si="6"/>
        <v/>
      </c>
      <c r="I25" s="200" t="str">
        <f t="shared" si="3"/>
        <v/>
      </c>
      <c r="J25" s="202"/>
      <c r="K25" s="194" t="str">
        <f t="shared" si="4"/>
        <v/>
      </c>
      <c r="L25" s="200" t="str">
        <f t="shared" si="5"/>
        <v/>
      </c>
      <c r="M25" s="226" t="str">
        <f t="shared" si="8"/>
        <v/>
      </c>
      <c r="N25" s="227" t="str">
        <f t="shared" si="7"/>
        <v/>
      </c>
    </row>
    <row r="26" spans="1:14" ht="73.5" customHeight="1" x14ac:dyDescent="0.25">
      <c r="A26" s="31" t="str">
        <f>'2 CONTEXTO E IDENTIFICACIÓN'!A26</f>
        <v>R18</v>
      </c>
      <c r="B26" s="217" t="str">
        <f>+'2 CONTEXTO E IDENTIFICACIÓN'!E26</f>
        <v xml:space="preserve">  </v>
      </c>
      <c r="C26" s="219"/>
      <c r="D26" s="191" t="str">
        <f t="shared" si="0"/>
        <v/>
      </c>
      <c r="E26" s="192" t="str">
        <f t="shared" si="1"/>
        <v/>
      </c>
      <c r="F26" s="32" t="str">
        <f t="shared" si="2"/>
        <v/>
      </c>
      <c r="G26" s="202"/>
      <c r="H26" s="194" t="str">
        <f t="shared" si="6"/>
        <v/>
      </c>
      <c r="I26" s="200" t="str">
        <f t="shared" si="3"/>
        <v/>
      </c>
      <c r="J26" s="202"/>
      <c r="K26" s="194" t="str">
        <f t="shared" si="4"/>
        <v/>
      </c>
      <c r="L26" s="200" t="str">
        <f t="shared" si="5"/>
        <v/>
      </c>
      <c r="M26" s="226" t="str">
        <f t="shared" si="8"/>
        <v/>
      </c>
      <c r="N26" s="227" t="str">
        <f t="shared" si="7"/>
        <v/>
      </c>
    </row>
    <row r="27" spans="1:14" ht="73.5" customHeight="1" x14ac:dyDescent="0.25">
      <c r="A27" s="31" t="str">
        <f>'2 CONTEXTO E IDENTIFICACIÓN'!A27</f>
        <v>R19</v>
      </c>
      <c r="B27" s="217" t="str">
        <f>+'2 CONTEXTO E IDENTIFICACIÓN'!E27</f>
        <v xml:space="preserve">  </v>
      </c>
      <c r="C27" s="219"/>
      <c r="D27" s="191" t="str">
        <f t="shared" si="0"/>
        <v/>
      </c>
      <c r="E27" s="192" t="str">
        <f t="shared" si="1"/>
        <v/>
      </c>
      <c r="F27" s="32" t="str">
        <f t="shared" si="2"/>
        <v/>
      </c>
      <c r="G27" s="202"/>
      <c r="H27" s="194" t="str">
        <f t="shared" si="6"/>
        <v/>
      </c>
      <c r="I27" s="200" t="str">
        <f t="shared" si="3"/>
        <v/>
      </c>
      <c r="J27" s="202"/>
      <c r="K27" s="194" t="str">
        <f t="shared" si="4"/>
        <v/>
      </c>
      <c r="L27" s="200" t="str">
        <f t="shared" si="5"/>
        <v/>
      </c>
      <c r="M27" s="226" t="str">
        <f t="shared" si="8"/>
        <v/>
      </c>
      <c r="N27" s="227" t="str">
        <f t="shared" si="7"/>
        <v/>
      </c>
    </row>
    <row r="28" spans="1:14" ht="73.5" customHeight="1" thickBot="1" x14ac:dyDescent="0.3">
      <c r="A28" s="47" t="str">
        <f>'2 CONTEXTO E IDENTIFICACIÓN'!A28</f>
        <v>R20</v>
      </c>
      <c r="B28" s="217" t="str">
        <f>+'2 CONTEXTO E IDENTIFICACIÓN'!E28</f>
        <v xml:space="preserve">  </v>
      </c>
      <c r="C28" s="220"/>
      <c r="D28" s="204" t="str">
        <f t="shared" si="0"/>
        <v/>
      </c>
      <c r="E28" s="193" t="str">
        <f t="shared" si="1"/>
        <v/>
      </c>
      <c r="F28" s="48" t="str">
        <f t="shared" si="2"/>
        <v/>
      </c>
      <c r="G28" s="203"/>
      <c r="H28" s="198" t="str">
        <f t="shared" si="6"/>
        <v/>
      </c>
      <c r="I28" s="201" t="str">
        <f t="shared" si="3"/>
        <v/>
      </c>
      <c r="J28" s="203"/>
      <c r="K28" s="198" t="str">
        <f t="shared" si="4"/>
        <v/>
      </c>
      <c r="L28" s="201" t="str">
        <f t="shared" si="5"/>
        <v/>
      </c>
      <c r="M28" s="228" t="str">
        <f t="shared" si="8"/>
        <v/>
      </c>
      <c r="N28" s="229" t="str">
        <f t="shared" si="7"/>
        <v/>
      </c>
    </row>
  </sheetData>
  <sheetProtection sheet="1" formatCells="0" formatColumns="0" formatRows="0" sort="0" autoFilter="0" pivotTables="0"/>
  <autoFilter ref="A8:N8" xr:uid="{00000000-0009-0000-0000-000002000000}"/>
  <dataConsolidate/>
  <mergeCells count="11">
    <mergeCell ref="V7:Y7"/>
    <mergeCell ref="P7:T7"/>
    <mergeCell ref="A1:A2"/>
    <mergeCell ref="B1:B2"/>
    <mergeCell ref="B4:D4"/>
    <mergeCell ref="B5:D5"/>
    <mergeCell ref="C7:F7"/>
    <mergeCell ref="G7:I7"/>
    <mergeCell ref="J7:L7"/>
    <mergeCell ref="M7:N7"/>
    <mergeCell ref="G6:N6"/>
  </mergeCells>
  <conditionalFormatting sqref="E9:E28 G9:G28">
    <cfRule type="cellIs" dxfId="213" priority="1" operator="equal">
      <formula>$T$9</formula>
    </cfRule>
    <cfRule type="cellIs" dxfId="212" priority="2" operator="equal">
      <formula>$T$10</formula>
    </cfRule>
    <cfRule type="cellIs" dxfId="211" priority="3" operator="equal">
      <formula>$T$11</formula>
    </cfRule>
    <cfRule type="cellIs" dxfId="210" priority="4" operator="equal">
      <formula>$T$12</formula>
    </cfRule>
    <cfRule type="cellIs" dxfId="209" priority="5" operator="equal">
      <formula>$T$13</formula>
    </cfRule>
  </conditionalFormatting>
  <conditionalFormatting sqref="F9:F28">
    <cfRule type="cellIs" dxfId="208" priority="162" operator="equal">
      <formula>$P$12</formula>
    </cfRule>
    <cfRule type="cellIs" dxfId="207" priority="161" operator="equal">
      <formula>$P$11</formula>
    </cfRule>
    <cfRule type="cellIs" dxfId="206" priority="160" operator="equal">
      <formula>$P$10</formula>
    </cfRule>
    <cfRule type="cellIs" dxfId="205" priority="159" operator="equal">
      <formula>$P$9</formula>
    </cfRule>
    <cfRule type="cellIs" dxfId="204" priority="163" operator="equal">
      <formula>$P$13</formula>
    </cfRule>
  </conditionalFormatting>
  <conditionalFormatting sqref="H9:H28">
    <cfRule type="cellIs" dxfId="203" priority="80" operator="equal">
      <formula>$W$13</formula>
    </cfRule>
    <cfRule type="cellIs" dxfId="202" priority="79" operator="equal">
      <formula>$W$12</formula>
    </cfRule>
    <cfRule type="cellIs" dxfId="201" priority="78" operator="equal">
      <formula>$W$11</formula>
    </cfRule>
    <cfRule type="cellIs" dxfId="200" priority="77" operator="equal">
      <formula>$W$10</formula>
    </cfRule>
    <cfRule type="cellIs" dxfId="199" priority="76" operator="equal">
      <formula>$W$9</formula>
    </cfRule>
  </conditionalFormatting>
  <conditionalFormatting sqref="I9:J28">
    <cfRule type="cellIs" dxfId="198" priority="85" operator="equal">
      <formula>$V$13</formula>
    </cfRule>
    <cfRule type="cellIs" dxfId="197" priority="84" operator="equal">
      <formula>$V$12</formula>
    </cfRule>
    <cfRule type="cellIs" dxfId="196" priority="83" operator="equal">
      <formula>$V$11</formula>
    </cfRule>
    <cfRule type="cellIs" dxfId="195" priority="82" operator="equal">
      <formula>$V$10</formula>
    </cfRule>
    <cfRule type="cellIs" dxfId="194" priority="81" operator="equal">
      <formula>$V$9</formula>
    </cfRule>
  </conditionalFormatting>
  <conditionalFormatting sqref="K9:K28">
    <cfRule type="cellIs" dxfId="193" priority="61" operator="equal">
      <formula>$W$9</formula>
    </cfRule>
    <cfRule type="cellIs" dxfId="192" priority="62" operator="equal">
      <formula>$W$10</formula>
    </cfRule>
    <cfRule type="cellIs" dxfId="191" priority="63" operator="equal">
      <formula>$W$11</formula>
    </cfRule>
    <cfRule type="cellIs" dxfId="190" priority="64" operator="equal">
      <formula>$W$12</formula>
    </cfRule>
    <cfRule type="cellIs" dxfId="189" priority="65" operator="equal">
      <formula>$W$13</formula>
    </cfRule>
  </conditionalFormatting>
  <conditionalFormatting sqref="L9:L28">
    <cfRule type="cellIs" dxfId="188" priority="96" operator="equal">
      <formula>$V$9</formula>
    </cfRule>
    <cfRule type="cellIs" dxfId="187" priority="97" operator="equal">
      <formula>$V$10</formula>
    </cfRule>
    <cfRule type="cellIs" dxfId="186" priority="98" operator="equal">
      <formula>$V$11</formula>
    </cfRule>
    <cfRule type="cellIs" dxfId="185" priority="99" operator="equal">
      <formula>$V$12</formula>
    </cfRule>
    <cfRule type="cellIs" dxfId="184" priority="100" operator="equal">
      <formula>$V$13</formula>
    </cfRule>
  </conditionalFormatting>
  <conditionalFormatting sqref="M9:M28">
    <cfRule type="cellIs" dxfId="183" priority="6" operator="equal">
      <formula>$W$9</formula>
    </cfRule>
    <cfRule type="cellIs" dxfId="182" priority="10" operator="equal">
      <formula>$W$13</formula>
    </cfRule>
    <cfRule type="cellIs" dxfId="181" priority="9" operator="equal">
      <formula>$W$12</formula>
    </cfRule>
    <cfRule type="cellIs" dxfId="180" priority="8" operator="equal">
      <formula>$W$11</formula>
    </cfRule>
    <cfRule type="cellIs" dxfId="179" priority="7" operator="equal">
      <formula>$W$10</formula>
    </cfRule>
  </conditionalFormatting>
  <conditionalFormatting sqref="N9:N28">
    <cfRule type="cellIs" dxfId="178" priority="35" operator="equal">
      <formula>$V$13</formula>
    </cfRule>
    <cfRule type="cellIs" dxfId="177" priority="34" operator="equal">
      <formula>$V$12</formula>
    </cfRule>
    <cfRule type="cellIs" dxfId="176" priority="33" operator="equal">
      <formula>$V$11</formula>
    </cfRule>
    <cfRule type="cellIs" dxfId="175" priority="32" operator="equal">
      <formula>$V$10</formula>
    </cfRule>
    <cfRule type="cellIs" dxfId="174" priority="31" operator="equal">
      <formula>$V$9</formula>
    </cfRule>
  </conditionalFormatting>
  <dataValidations count="5">
    <dataValidation allowBlank="1" showInputMessage="1" showErrorMessage="1" prompt="La probabilidad se encuentra determinada por una escala de 1 a 3, siendo 1 la menor probabilidad de ocurrencia del riesgo y 3 la mayor probabilidad de  ocurrencia." sqref="IO8" xr:uid="{00000000-0002-0000-0200-000000000000}"/>
    <dataValidation allowBlank="1" showInputMessage="1" showErrorMessage="1" prompt="Es la materialización del riesgo y las consecuencias de su aparición. Su escala es: 5 bajo impacto, 10 medio, 20 alto impacto._x000a_" sqref="IP8:JA8" xr:uid="{00000000-0002-0000-0200-000001000000}"/>
    <dataValidation type="list" allowBlank="1" showInputMessage="1" showErrorMessage="1" sqref="IU12:JA12 IP9:JA11" xr:uid="{00000000-0002-0000-0200-000002000000}">
      <formula1>#REF!</formula1>
    </dataValidation>
    <dataValidation type="list" allowBlank="1" showInputMessage="1" showErrorMessage="1" sqref="G9:G28" xr:uid="{00000000-0002-0000-0200-000003000000}">
      <formula1>Afectación_Económica</formula1>
    </dataValidation>
    <dataValidation type="list" allowBlank="1" showInputMessage="1" showErrorMessage="1" sqref="J9:J28" xr:uid="{00000000-0002-0000-0200-000004000000}">
      <formula1>Reputacional</formula1>
    </dataValidation>
  </dataValidations>
  <printOptions horizontalCentered="1" verticalCentered="1"/>
  <pageMargins left="0.31496062992125984" right="0.27559055118110237" top="0.23622047244094491" bottom="0.15748031496062992" header="0" footer="0"/>
  <pageSetup scale="63" orientation="landscape"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35"/>
  <sheetViews>
    <sheetView showGridLines="0" zoomScale="70" zoomScaleNormal="70" workbookViewId="0">
      <pane xSplit="1" ySplit="8" topLeftCell="B9" activePane="bottomRight" state="frozen"/>
      <selection pane="topRight" activeCell="B1" sqref="B1"/>
      <selection pane="bottomLeft" activeCell="A7" sqref="A7"/>
      <selection pane="bottomRight" activeCell="C18" sqref="C18"/>
    </sheetView>
  </sheetViews>
  <sheetFormatPr baseColWidth="10" defaultColWidth="14.28515625" defaultRowHeight="12.75" x14ac:dyDescent="0.25"/>
  <cols>
    <col min="1" max="1" width="13.7109375" style="87" customWidth="1"/>
    <col min="2" max="2" width="46" style="92" customWidth="1"/>
    <col min="3" max="3" width="16.42578125" style="87" customWidth="1"/>
    <col min="4" max="4" width="12.42578125" style="92" customWidth="1"/>
    <col min="5" max="5" width="14.5703125" style="92" customWidth="1"/>
    <col min="6" max="6" width="3.85546875" style="92" customWidth="1"/>
    <col min="7" max="7" width="7.42578125" style="92" customWidth="1"/>
    <col min="8" max="8" width="14" style="92" customWidth="1"/>
    <col min="9" max="9" width="13.85546875" style="92" customWidth="1"/>
    <col min="10" max="13" width="12.42578125" style="92" customWidth="1"/>
    <col min="14" max="14" width="3.85546875" style="92" customWidth="1"/>
    <col min="15" max="15" width="4.85546875" style="87" customWidth="1"/>
    <col min="16" max="16" width="6.42578125" style="87" customWidth="1"/>
    <col min="17" max="17" width="11" style="87" bestFit="1" customWidth="1"/>
    <col min="18" max="22" width="12" style="87" customWidth="1"/>
    <col min="23" max="27" width="11.42578125" style="87" customWidth="1"/>
    <col min="28" max="28" width="5.5703125" style="87" bestFit="1" customWidth="1"/>
    <col min="29" max="29" width="26.85546875" style="87" customWidth="1"/>
    <col min="30" max="34" width="22.85546875" style="92" customWidth="1"/>
    <col min="35" max="35" width="23.42578125" style="87" customWidth="1"/>
    <col min="36" max="263" width="11.42578125" style="87" customWidth="1"/>
    <col min="264" max="264" width="12.7109375" style="87" customWidth="1"/>
    <col min="265" max="265" width="47" style="87" customWidth="1"/>
    <col min="266" max="266" width="35" style="87" customWidth="1"/>
    <col min="267" max="16384" width="14.28515625" style="87"/>
  </cols>
  <sheetData>
    <row r="1" spans="1:36" s="75" customFormat="1" ht="36" customHeight="1" x14ac:dyDescent="0.2">
      <c r="A1" s="420"/>
      <c r="B1" s="426" t="str">
        <f>+'2 CONTEXTO E IDENTIFICACIÓN'!B1</f>
        <v>MAPA DE RIESGOS</v>
      </c>
      <c r="C1" s="50" t="str">
        <f>+'2 CONTEXTO E IDENTIFICACIÓN'!C1</f>
        <v>CÓDIGO:</v>
      </c>
      <c r="D1" s="74">
        <f>+'2 CONTEXTO E IDENTIFICACIÓN'!D1</f>
        <v>0</v>
      </c>
      <c r="AD1" s="76"/>
      <c r="AE1" s="76"/>
      <c r="AF1" s="76"/>
      <c r="AG1" s="76"/>
      <c r="AH1" s="76"/>
    </row>
    <row r="2" spans="1:36" s="75" customFormat="1" ht="36" customHeight="1" x14ac:dyDescent="0.2">
      <c r="A2" s="420"/>
      <c r="B2" s="426"/>
      <c r="C2" s="50" t="str">
        <f>+'2 CONTEXTO E IDENTIFICACIÓN'!C2</f>
        <v>VERSIÓN:</v>
      </c>
      <c r="D2" s="74">
        <f>+'2 CONTEXTO E IDENTIFICACIÓN'!D2</f>
        <v>0</v>
      </c>
      <c r="E2" s="77"/>
      <c r="F2" s="77"/>
      <c r="G2" s="77"/>
      <c r="H2" s="9"/>
      <c r="I2" s="241" t="str">
        <f>+'2 CONTEXTO E IDENTIFICACIÓN'!$F$4</f>
        <v>Elaboración o Actualización:</v>
      </c>
      <c r="J2" s="262">
        <f>+IF('2 CONTEXTO E IDENTIFICACIÓN'!$G$4="","",'2 CONTEXTO E IDENTIFICACIÓN'!$G$4)</f>
        <v>44866</v>
      </c>
      <c r="K2" s="20"/>
      <c r="L2" s="20"/>
      <c r="M2" s="78"/>
      <c r="N2" s="77"/>
      <c r="AD2" s="76"/>
      <c r="AE2" s="76"/>
      <c r="AF2" s="76"/>
      <c r="AG2" s="76"/>
      <c r="AH2" s="76"/>
    </row>
    <row r="3" spans="1:36" s="75" customFormat="1" ht="27.95" customHeight="1" x14ac:dyDescent="0.2">
      <c r="A3" s="79"/>
      <c r="B3" s="77"/>
      <c r="C3" s="52"/>
      <c r="D3" s="78"/>
      <c r="E3" s="77"/>
      <c r="F3" s="77"/>
      <c r="G3" s="77"/>
      <c r="I3" s="244" t="str">
        <f>+'2 CONTEXTO E IDENTIFICACIÓN'!$D$5</f>
        <v>Vigencia del:</v>
      </c>
      <c r="J3" s="242" t="str">
        <f>+IF('2 CONTEXTO E IDENTIFICACIÓN'!$E$5="","",'2 CONTEXTO E IDENTIFICACIÓN'!$E$5)</f>
        <v/>
      </c>
      <c r="K3" s="243" t="s">
        <v>111</v>
      </c>
      <c r="L3" s="240" t="str">
        <f>+IF('2 CONTEXTO E IDENTIFICACIÓN'!$G$5="","",'2 CONTEXTO E IDENTIFICACIÓN'!$G$5)</f>
        <v/>
      </c>
      <c r="M3" s="78"/>
      <c r="N3" s="77"/>
      <c r="AD3" s="76"/>
      <c r="AE3" s="76"/>
      <c r="AF3" s="76"/>
      <c r="AG3" s="76"/>
      <c r="AH3" s="76"/>
    </row>
    <row r="4" spans="1:36" s="75" customFormat="1" ht="15" x14ac:dyDescent="0.2">
      <c r="A4" s="19" t="s">
        <v>159</v>
      </c>
      <c r="B4" s="410" t="str">
        <f>+IF('2 CONTEXTO E IDENTIFICACIÓN'!$B$4="","",'2 CONTEXTO E IDENTIFICACIÓN'!$B$4)</f>
        <v>HOSPITAL UNIVERSITARIO DEPARTAMENTAL DE NARIÑO</v>
      </c>
      <c r="C4" s="410"/>
      <c r="D4" s="410"/>
      <c r="AD4" s="76"/>
      <c r="AE4" s="76"/>
      <c r="AF4" s="76"/>
      <c r="AG4" s="76"/>
      <c r="AH4" s="76"/>
    </row>
    <row r="5" spans="1:36" s="75" customFormat="1" ht="15.75" thickBot="1" x14ac:dyDescent="0.25">
      <c r="A5" s="19" t="s">
        <v>157</v>
      </c>
      <c r="B5" s="410" t="str">
        <f>+IF('2 CONTEXTO E IDENTIFICACIÓN'!$D$4="","",'2 CONTEXTO E IDENTIFICACIÓN'!$D$4)</f>
        <v xml:space="preserve">CONTROL INTERNO DISCIPLINARIO </v>
      </c>
      <c r="C5" s="411"/>
      <c r="D5" s="411"/>
      <c r="AD5" s="76"/>
      <c r="AE5" s="76"/>
      <c r="AF5" s="76"/>
      <c r="AG5" s="76"/>
      <c r="AH5" s="76"/>
    </row>
    <row r="6" spans="1:36" s="75" customFormat="1" ht="15.75" thickBot="1" x14ac:dyDescent="0.25">
      <c r="A6" s="248"/>
      <c r="B6" s="247"/>
      <c r="C6" s="247"/>
      <c r="D6" s="78"/>
      <c r="G6" s="427" t="s">
        <v>22</v>
      </c>
      <c r="H6" s="428"/>
      <c r="I6" s="428"/>
      <c r="J6" s="428"/>
      <c r="K6" s="428"/>
      <c r="L6" s="428"/>
      <c r="M6" s="429"/>
      <c r="O6" s="80"/>
      <c r="P6" s="80"/>
      <c r="Q6" s="81"/>
      <c r="R6" s="418" t="s">
        <v>87</v>
      </c>
      <c r="S6" s="418"/>
      <c r="T6" s="418"/>
      <c r="U6" s="418"/>
      <c r="V6" s="419"/>
      <c r="AD6" s="76"/>
      <c r="AE6" s="76"/>
      <c r="AF6" s="76"/>
      <c r="AG6" s="76"/>
      <c r="AH6" s="76"/>
    </row>
    <row r="7" spans="1:36" x14ac:dyDescent="0.25">
      <c r="A7" s="82"/>
      <c r="B7" s="83"/>
      <c r="C7" s="421" t="s">
        <v>89</v>
      </c>
      <c r="D7" s="421"/>
      <c r="E7" s="421"/>
      <c r="F7" s="84"/>
      <c r="G7" s="85"/>
      <c r="H7" s="86"/>
      <c r="I7" s="418" t="s">
        <v>87</v>
      </c>
      <c r="J7" s="418"/>
      <c r="K7" s="418"/>
      <c r="L7" s="418"/>
      <c r="M7" s="419"/>
      <c r="N7" s="84"/>
      <c r="O7" s="88"/>
      <c r="P7" s="88"/>
      <c r="R7" s="89">
        <v>0.2</v>
      </c>
      <c r="S7" s="89">
        <v>0.4</v>
      </c>
      <c r="T7" s="89">
        <v>0.6</v>
      </c>
      <c r="U7" s="89">
        <v>0.8</v>
      </c>
      <c r="V7" s="90">
        <v>1</v>
      </c>
      <c r="W7" s="91"/>
      <c r="X7" s="91"/>
      <c r="Y7" s="91"/>
      <c r="Z7" s="91"/>
      <c r="AA7" s="91"/>
      <c r="AB7" s="91"/>
      <c r="AC7" s="91"/>
    </row>
    <row r="8" spans="1:36" ht="38.25" x14ac:dyDescent="0.2">
      <c r="A8" s="93" t="s">
        <v>0</v>
      </c>
      <c r="B8" s="94" t="s">
        <v>1</v>
      </c>
      <c r="C8" s="95" t="s">
        <v>2</v>
      </c>
      <c r="D8" s="95" t="s">
        <v>4</v>
      </c>
      <c r="E8" s="96" t="s">
        <v>124</v>
      </c>
      <c r="F8" s="84"/>
      <c r="G8" s="88"/>
      <c r="H8" s="97"/>
      <c r="I8" s="98" t="s">
        <v>65</v>
      </c>
      <c r="J8" s="98" t="s">
        <v>7</v>
      </c>
      <c r="K8" s="98" t="s">
        <v>5</v>
      </c>
      <c r="L8" s="98" t="s">
        <v>6</v>
      </c>
      <c r="M8" s="99" t="s">
        <v>73</v>
      </c>
      <c r="N8" s="84"/>
      <c r="O8" s="88"/>
      <c r="P8" s="88"/>
      <c r="Q8" s="100"/>
      <c r="R8" s="101" t="s">
        <v>65</v>
      </c>
      <c r="S8" s="101" t="s">
        <v>7</v>
      </c>
      <c r="T8" s="101" t="s">
        <v>5</v>
      </c>
      <c r="U8" s="101" t="s">
        <v>6</v>
      </c>
      <c r="V8" s="102" t="s">
        <v>73</v>
      </c>
      <c r="Y8" s="91"/>
      <c r="Z8" s="91"/>
      <c r="AA8" s="103"/>
      <c r="AB8" s="103"/>
      <c r="AC8" s="103"/>
      <c r="AD8" s="103"/>
      <c r="AE8" s="103"/>
      <c r="AF8" s="103"/>
      <c r="AG8" s="103"/>
      <c r="AH8" s="103"/>
      <c r="AI8" s="103"/>
      <c r="AJ8" s="103"/>
    </row>
    <row r="9" spans="1:36" ht="38.25" x14ac:dyDescent="0.2">
      <c r="A9" s="104" t="str">
        <f>'2 CONTEXTO E IDENTIFICACIÓN'!A9</f>
        <v>R1</v>
      </c>
      <c r="B9" s="105" t="str">
        <f>+'2 CONTEXTO E IDENTIFICACIÓN'!E9</f>
        <v>Posibilidad de pérdida Reputacional por vencimiento de términos de las diferentes etapas del proceso,  debido a sobre carga de trabajo  y falta de personal</v>
      </c>
      <c r="C9" s="106" t="str">
        <f>+'3 PROBABIL E IMPACTO INHERENTE'!F9</f>
        <v>Media</v>
      </c>
      <c r="D9" s="106" t="str">
        <f>+'3 PROBABIL E IMPACTO INHERENTE'!N9</f>
        <v>Menor</v>
      </c>
      <c r="E9" s="105" t="str">
        <f>+IF(C9=$Q$9,IF(D9=$R$8,$R$9,IF(D9=$S$8,$S$9,IF(D9=$T$8,$T$9,IF(D9=$U$8,$U$9,IF(D9=$V$8,$V$9))))),IF(C9=$Q$10,IF(D9=$R$8,$R$10,IF(D9=$S$8,$S$10,IF(D9=$T$8,$T$10,IF(D9=$U$8,$U$10,IF(D9=$V$8,$V$10))))),IF(C9=$Q$11,IF(D9=$R$8,$R$11,IF(D9=$S$8,$S$11,IF(D9=$T$8,$T$11,IF(D9=$U$8,$U$11,IF(D9=$V$8,$V$11))))),IF(C9=$Q$12,IF(D9=$R$8,$R$12,IF(D9=$S$8,$S$12,IF(D9=$T$8,$T$12,IF(D9=$U$8,$U$12,IF(D9=$V$8,$V$12))))),IF(C9=$Q$13,IF(D9=$R$8,$R$13,IF(D9=$S$8,$S$13,IF(D9=$T$8,$T$13,IF(D9=$U$8,$U$13,IF(D9=$V$8,$V$13))))),"")))))</f>
        <v>Moderado</v>
      </c>
      <c r="F9" s="107"/>
      <c r="G9" s="424" t="s">
        <v>54</v>
      </c>
      <c r="H9" s="98" t="s">
        <v>62</v>
      </c>
      <c r="I9" s="108" t="str">
        <f>+IF(AND(C9=$Q$9,D9=$R$8),A9,"")&amp;" "&amp;IF(AND(C10=$Q$9,D10=$R$8),A10,"")&amp;" "&amp;IF(AND(C11=$Q$9,D11=$R$8),A11,"")&amp;" "&amp;IF(AND(C12=$Q$9,D12=$R$8),A12,"")&amp;" "&amp;IF(AND(C13=$Q$9,D13=$R$8),A13,"")&amp;" "&amp;IF(AND(C14=$Q$9,D14=$R$8),A14,"")&amp;" "&amp;IF(AND(C15=$Q$9,D15=$R$8),A15,"")&amp;" "&amp;IF(AND(C16=$Q$9,D16=$R$8),A16,"")&amp;" "&amp;IF(AND(C17=$Q$9,D17=$R$8),A17,"")&amp;" "&amp;IF(AND(C18=$Q$9,D18=$R$8),A18,"")&amp;" "&amp;IF(AND(C19=$Q$9,D19=$R$8),A19,"")&amp;" "&amp;IF(AND(C20=$Q$9,D20=$R$8),A20,"")&amp;" "&amp;IF(AND(C21=$Q$9,D21=$R$8),A21,"")&amp;" "&amp;IF(AND(C22=$Q$9,D22=$R$8),A22,"")&amp;" "&amp;IF(AND(C23=$Q$9,D23=$R$8),A23,"")&amp;" "&amp;IF(AND(C24=$Q$9,D24=$R$8),A24,"")&amp;" "&amp;IF(AND(C25=$Q$9,D25=$R$8),A25,"")&amp;" "&amp;IF(AND(C26=$Q$9,D26=$R$8),A26,"")&amp;" "&amp;IF(AND(C27=$Q$9,D27=$R$8),A27,"")&amp;" "&amp;IF(AND(C28=$Q$9,D28=$R$8),A28,"")</f>
        <v xml:space="preserve">                   </v>
      </c>
      <c r="J9" s="108" t="str">
        <f>+IF(AND(C9=$Q$9,D9=$S$8),A9,"")&amp;" "&amp;IF(AND(C10=$Q$9,D10=$S$8),A10,"")&amp;" "&amp;IF(AND(C11=$Q$9,D11=$S$8),A11,"")&amp;" "&amp;IF(AND(C12=$Q$9,D12=$S$8),A12,"")&amp;" "&amp;IF(AND(C13=$Q$9,D13=$S$8),A13,"")&amp;" "&amp;IF(AND(C14=$Q$9,D14=$S$8),A14,"")&amp;" "&amp;IF(AND(C15=$Q$9,D15=$S$8),A15,"")&amp;" "&amp;IF(AND(C16=$Q$9,D16=$S$8),A16,"")&amp;" "&amp;IF(AND(C17=$Q$9,D17=$S$8),A17,"")&amp;" "&amp;IF(AND(C18=$Q$9,D18=$S$8),A18,"")&amp;" "&amp;IF(AND(C19=$Q$9,D19=$S$8),A19,"")&amp;" "&amp;IF(AND(C20=$Q$9,D20=$S$8),A20,"")&amp;" "&amp;IF(AND(C21=$Q$9,D21=$S$8),A21,"")&amp;" "&amp;IF(AND(C22=$Q$9,D22=$S$8),A22,"")&amp;" "&amp;IF(AND(C23=$Q$9,D23=$S$8),A23,"")&amp;" "&amp;IF(AND(C24=$Q$9,D24=$S$8),A24,"")&amp;" "&amp;IF(AND(C25=$Q$9,D25=$S$8),A25,"")&amp;" "&amp;IF(AND(C26=$Q$9,D26=$S$8),A26,"")&amp;" "&amp;IF(AND(C27=$Q$9,D27=$S$8),A27,"")&amp;" "&amp;IF(AND(C28=$Q$9,D28=$S$8),A28,"")</f>
        <v xml:space="preserve">                   </v>
      </c>
      <c r="K9" s="108" t="str">
        <f>+IF(AND(C9=$Q$9,D9=$T$8),A9,"")&amp;" "&amp;IF(AND(C10=$Q$9,D10=$T$8),A10,"")&amp;" "&amp;IF(AND(C11=$Q$9,D11=$T$8),A11,"")&amp;" "&amp;IF(AND(C12=$Q$9,D12=$T$8),A12,"")&amp;" "&amp;IF(AND(C13=$Q$9,D13=$T$8),A13,"")&amp;" "&amp;IF(AND(C14=$Q$9,D14=$T$8),A14,"")&amp;" "&amp;IF(AND(C15=$Q$9,D15=$T$8),A15,"")&amp;" "&amp;IF(AND(C16=$Q$9,D16=$T$8),A16,"")&amp;" "&amp;IF(AND(C17=$Q$9,D17=$T$8),A17,"")&amp;" "&amp;IF(AND(C18=$Q$9,D18=$T$8),A18,"")&amp;" "&amp;IF(AND(C19=$Q$9,D19=$T$8),A19,"")&amp;" "&amp;IF(AND(C20=$Q$9,D20=$T$8),A20,"")&amp;" "&amp;IF(AND(C21=$Q$9,D21=$T$8),A21,"")&amp;" "&amp;IF(AND(C22=$Q$9,D22=$T$8),A22,"")&amp;" "&amp;IF(AND(C23=$Q$9,D23=$T$8),A23,"")&amp;" "&amp;IF(AND(C24=$Q$9,D24=$T$8),A24,"")&amp;" "&amp;IF(AND(C25=$Q$9,D25=$T$8),A25,"")&amp;" "&amp;IF(AND(C26=$Q$9,D26=$T$8),A26,"")&amp;" "&amp;IF(AND(C27=$Q$9,D27=$T$8),A27,"")&amp;" "&amp;IF(AND(C28=$Q$9,D28=$T$8),A28,"")</f>
        <v xml:space="preserve">                   </v>
      </c>
      <c r="L9" s="108" t="str">
        <f>+IF(AND(C9=$Q$9,D9=$U$8),A9,"")&amp;" "&amp;IF(AND(C10=$Q$9,D10=$U$8),A10,"")&amp;" "&amp;IF(AND(C11=$Q$9,D11=$U$8),A11,"")&amp;" "&amp;IF(AND(C12=$Q$9,D12=$U$8),A12,"")&amp;" "&amp;IF(AND(C13=$Q$9,D13=$U$8),A13,"")&amp;" "&amp;IF(AND(C14=$Q$9,D14=$U$8),A14,"")&amp;" "&amp;IF(AND(C15=$Q$9,D15=$U$8),A15,"")&amp;" "&amp;IF(AND(C16=$Q$9,D16=$U$8),A16,"")&amp;" "&amp;IF(AND(C17=$Q$9,D17=$U$8),A17,"")&amp;" "&amp;IF(AND(C18=$Q$9,D18=$U$8),A18,"")&amp;" "&amp;IF(AND(C19=$Q$9,D19=$U$8),A19,"")&amp;" "&amp;IF(AND(C20=$Q$9,D20=$U$8),A20,"")&amp;" "&amp;IF(AND(C21=$Q$9,D21=$U$8),A21,"")&amp;" "&amp;IF(AND(C22=$Q$9,D22=$U$8),A22,"")&amp;" "&amp;IF(AND(C23=$Q$9,D23=$U$8),A23,"")&amp;" "&amp;IF(AND(C24=$Q$9,D24=$U$8),A24,"")&amp;" "&amp;IF(AND(C25=$Q$9,D25=$U$8),A25,"")&amp;" "&amp;IF(AND(C26=$Q$9,D26=$U$8),A26,"")&amp;" "&amp;IF(AND(C27=$Q$9,D27=$U$8),A27,"")&amp;" "&amp;IF(AND(C28=$Q$9,D28=$U$8),A28,"")</f>
        <v xml:space="preserve">                   </v>
      </c>
      <c r="M9" s="109" t="str">
        <f>+IF(AND(C9=$Q$9,D9=$V$8),A9,"")&amp;" "&amp;IF(AND(C10=$Q$9,D10=$V$8),A10,"")&amp;" "&amp;IF(AND(C11=$Q$9,D11=$V$8),A11,"")&amp;" "&amp;IF(AND(C12=$Q$9,D12=$V$8),A12,"")&amp;" "&amp;IF(AND(C13=$Q$9,D13=$V$8),A13,"")&amp;" "&amp;IF(AND(C14=$Q$9,D14=$V$8),A14,"")&amp;" "&amp;IF(AND(C15=$Q$9,D15=$V$8),A15,"")&amp;" "&amp;IF(AND(C16=$Q$9,D16=$V$8),A16,"")&amp;" "&amp;IF(AND(C17=$Q$9,D17=$V$8),A17,"")&amp;" "&amp;IF(AND(C18=$Q$9,D18=$V$8),A18,"")&amp;" "&amp;IF(AND(C19=$Q$9,D19=$V$8),A19,"")&amp;" "&amp;IF(AND(C20=$Q$9,D20=$V$8),A20,"")&amp;" "&amp;IF(AND(C21=$Q$9,D21=$V$8),A21,"")&amp;" "&amp;IF(AND(C22=$Q$9,D22=$V$8),A22,"")&amp;" "&amp;IF(AND(C23=$Q$9,D23=$V$8),A23,"")&amp;" "&amp;IF(AND(C24=$Q$9,D24=$V$8),A24,"")&amp;" "&amp;IF(AND(C25=$Q$9,D25=$V$8),A25,"")&amp;" "&amp;IF(AND(C26=$Q$9,D26=$V$8),A26,"")&amp;" "&amp;IF(AND(C27=$Q$9,D27=$V$8),A27,"")&amp;" "&amp;IF(AND(C28=$Q$9,D28=$V$8),A28,"")</f>
        <v xml:space="preserve">                   </v>
      </c>
      <c r="N9" s="107"/>
      <c r="O9" s="422" t="s">
        <v>54</v>
      </c>
      <c r="P9" s="110">
        <v>1</v>
      </c>
      <c r="Q9" s="101" t="s">
        <v>62</v>
      </c>
      <c r="R9" s="108" t="s">
        <v>85</v>
      </c>
      <c r="S9" s="108" t="s">
        <v>85</v>
      </c>
      <c r="T9" s="108" t="s">
        <v>85</v>
      </c>
      <c r="U9" s="108" t="s">
        <v>85</v>
      </c>
      <c r="V9" s="109" t="s">
        <v>84</v>
      </c>
      <c r="Y9" s="91"/>
      <c r="Z9" s="91"/>
      <c r="AA9" s="103"/>
      <c r="AB9" s="103"/>
      <c r="AC9" s="103"/>
      <c r="AD9" s="111"/>
      <c r="AE9" s="111"/>
      <c r="AF9" s="111"/>
      <c r="AG9" s="111"/>
      <c r="AH9" s="111"/>
      <c r="AI9" s="103"/>
      <c r="AJ9" s="103"/>
    </row>
    <row r="10" spans="1:36" ht="38.25" x14ac:dyDescent="0.2">
      <c r="A10" s="104" t="str">
        <f>'2 CONTEXTO E IDENTIFICACIÓN'!A10</f>
        <v>R2</v>
      </c>
      <c r="B10" s="105" t="str">
        <f>+'2 CONTEXTO E IDENTIFICACIÓN'!E10</f>
        <v>Posibilidad de pérdida Reputacional por pérdida de documentos,  debido a préstamo de documentos a sujetos procesales.</v>
      </c>
      <c r="C10" s="106" t="str">
        <f>+'3 PROBABIL E IMPACTO INHERENTE'!F10</f>
        <v>Media</v>
      </c>
      <c r="D10" s="106" t="str">
        <f>+'3 PROBABIL E IMPACTO INHERENTE'!N10</f>
        <v>Menor</v>
      </c>
      <c r="E10" s="105" t="str">
        <f>+IF(C10=$Q$9,IF(D10=$R$8,$R$9,IF(D10=$S$8,$S$9,IF(D10=$T$8,$T$9,IF(D10=$U$8,$U$9,IF(D10=$V$8,$V$9))))),IF(C10=$Q$10,IF(D10=$R$8,$R$10,IF(D10=$S$8,$S$10,IF(D10=$T$8,$T$10,IF(D10=$U$8,$U$10,IF(D10=$V$8,$V$10))))),IF(C10=$Q$11,IF(D10=$R$8,$R$11,IF(D10=$S$8,$S$11,IF(D10=$T$8,$T$11,IF(D10=$U$8,$U$11,IF(D10=$V$8,$V$11))))),IF(C10=$Q$12,IF(D10=$R$8,$R$12,IF(D10=$S$8,$S$12,IF(D10=$T$8,$T$12,IF(D10=$U$8,$U$12,IF(D10=$V$8,$V$12))))),IF(C10=$Q$13,IF(D10=$R$8,$R$13,IF(D10=$S$8,$S$13,IF(D10=$T$8,$T$13,IF(D10=$U$8,$U$13,IF(D10=$V$8,$V$13))))),"")))))</f>
        <v>Moderado</v>
      </c>
      <c r="F10" s="107"/>
      <c r="G10" s="424"/>
      <c r="H10" s="98" t="s">
        <v>61</v>
      </c>
      <c r="I10" s="112" t="str">
        <f>+IF(AND(C9=$Q$10,D9=$R$8),A9,"")&amp;" "&amp;IF(AND(C10=$Q$10,D10=$R$8),A10,"")&amp;" "&amp;IF(AND(C11=$Q$10,D11=$R$8),A11,"")&amp;" "&amp;IF(AND(C12=$Q$10,D12=$R$8),A12,"")&amp;" "&amp;IF(AND(C13=$Q$10,D13=$R$8),A13,"")&amp;" "&amp;IF(AND(C14=$Q$10,D14=$R$8),A14,"")&amp;" "&amp;IF(AND(C15=$Q$10,D15=$R$8),A15,"")&amp;" "&amp;IF(AND(C16=$Q$10,D16=$R$8),A16,"")&amp;" "&amp;IF(AND(C17=$Q$10,D17=$R$8),A17,"")&amp;" "&amp;IF(AND(C18=$Q$10,D18=$R$8),A18,"")&amp;" "&amp;IF(AND(C19=$Q$10,D19=$R$8),A19,"")&amp;" "&amp;IF(AND(C20=$Q$10,D20=$R$8),A20,"")&amp;" "&amp;IF(AND(C21=$Q$10,D21=$R$8),A21,"")&amp;" "&amp;IF(AND(C22=$Q$10,D22=$R$8),A22,"")&amp;" "&amp;IF(AND(C23=$Q$10,D23=$R$8),A23,"")&amp;" "&amp;IF(AND(C24=$Q$10,D24=$R$8),A24,"")&amp;" "&amp;IF(AND(C25=$Q$10,D25=$R$8),A25,"")&amp;" "&amp;IF(AND(C26=$Q$10,D26=$R$8),A26,"")&amp;" "&amp;IF(AND(C27=$Q$10,D27=$R$8),A27,"")&amp;" "&amp;IF(AND(C28=$Q$10,D28=$R$8),A28,"")</f>
        <v xml:space="preserve">                   </v>
      </c>
      <c r="J10" s="112" t="str">
        <f>+IF(AND(C9=$Q$10,D9=$S$8),A9,"")&amp;" "&amp;IF(AND(C10=$Q$10,D10=$S$8),A10,"")&amp;" "&amp;IF(AND(C11=$Q$10,D11=$S$8),A11,"")&amp;" "&amp;IF(AND(C12=$Q$10,D12=$S$8),A12,"")&amp;" "&amp;IF(AND(C13=$Q$10,D13=$S$8),A13,"")&amp;" "&amp;IF(AND(C14=$Q$10,D14=$S$8),A14,"")&amp;" "&amp;IF(AND(C15=$Q$10,D15=$S$8),A15,"")&amp;" "&amp;IF(AND(C16=$Q$10,D16=$S$8),A16,"")&amp;" "&amp;IF(AND(C17=$Q$10,D17=$S$8),A17,"")&amp;" "&amp;IF(AND(C18=$Q$10,D18=$S$8),A18,"")&amp;" "&amp;IF(AND(C19=$Q$10,D19=$S$8),A19,"")&amp;" "&amp;IF(AND(C20=$Q$10,D20=$S$8),A20,"")&amp;" "&amp;IF(AND(C21=$Q$10,D21=$S$8),A21,"")&amp;" "&amp;IF(AND(C22=$Q$10,D22=$S$8),A22,"")&amp;" "&amp;IF(AND(C23=$Q$10,D23=$S$8),A23,"")&amp;" "&amp;IF(AND(C24=$Q$10,D24=$S$8),A24,"")&amp;" "&amp;IF(AND(C25=$Q$10,D25=$S$8),A25,"")&amp;" "&amp;IF(AND(C26=$Q$10,D26=$S$8),A26,"")&amp;" "&amp;IF(AND(C27=$Q$10,D27=$S$8),A27,"")&amp;" "&amp;IF(AND(C28=$Q$10,D28=$S$8),A28,"")</f>
        <v xml:space="preserve">                   </v>
      </c>
      <c r="K10" s="108" t="str">
        <f>+IF(AND(C9=$Q$10,D9=$T$8),A9,"")&amp;" "&amp;IF(AND(C10=$Q$10,D10=$T$8),A10,"")&amp;" "&amp;IF(AND(C11=$Q$10,D11=$T$8),A11,"")&amp;" "&amp;IF(AND(C12=$Q$10,D12=$T$8),A12,"")&amp;" "&amp;IF(AND(C13=$Q$10,D13=$T$8),A13,"")&amp;" "&amp;IF(AND(C14=$Q$10,D14=$T$8),A14,"")&amp;" "&amp;IF(AND(C15=$Q$10,D15=$T$8),A15,"")&amp;" "&amp;IF(AND(C16=$Q$10,D16=$T$8),A16,"")&amp;" "&amp;IF(AND(C17=$Q$10,D17=$T$8),A17,"")&amp;" "&amp;IF(AND(C18=$Q$10,D18=$T$8),A18,"")&amp;" "&amp;IF(AND(C19=$Q$10,D19=$T$8),A19,"")&amp;" "&amp;IF(AND(C20=$Q$10,D20=$T$8),A20,"")&amp;" "&amp;IF(AND(C21=$Q$10,D21=$T$8),A21,"")&amp;" "&amp;IF(AND(C22=$Q$10,D22=$T$8),A22,"")&amp;" "&amp;IF(AND(C23=$Q$10,D23=$T$8),A23,"")&amp;" "&amp;IF(AND(C24=$Q$10,D24=$T$8),A24,"")&amp;" "&amp;IF(AND(C25=$Q$10,D25=$T$8),A25,"")&amp;" "&amp;IF(AND(C26=$Q$10,D26=$T$8),A26,"")&amp;" "&amp;IF(AND(C27=$Q$10,D27=$T$8),A27,"")&amp;" "&amp;IF(AND(C28=$Q$10,D28=$T$8),A28,"")</f>
        <v xml:space="preserve">                   </v>
      </c>
      <c r="L10" s="108" t="str">
        <f>+IF(AND(C9=$Q$10,D9=$U$8),A9,"")&amp;" "&amp;IF(AND(C10=$Q$10,D10=$U$8),A10,"")&amp;" "&amp;IF(AND(C11=$Q$10,D11=$U$8),A11,"")&amp;" "&amp;IF(AND(C12=$Q$10,D12=$U$8),A12,"")&amp;" "&amp;IF(AND(C13=$Q$10,D13=$U$8),A13,"")&amp;" "&amp;IF(AND(C14=$Q$10,D14=$U$8),A14,"")&amp;" "&amp;IF(AND(C15=$Q$10,D15=$U$8),A15,"")&amp;" "&amp;IF(AND(C16=$Q$10,D16=$U$8),A16,"")&amp;" "&amp;IF(AND(C17=$Q$10,D17=$U$8),A17,"")&amp;" "&amp;IF(AND(C18=$Q$10,D18=$U$8),A18,"")&amp;" "&amp;IF(AND(C19=$Q$10,D19=$U$8),A19,"")&amp;" "&amp;IF(AND(C20=$Q$10,D20=$U$8),A20,"")&amp;" "&amp;IF(AND(C21=$Q$10,D21=$U$8),A21,"")&amp;" "&amp;IF(AND(C22=$Q$10,D22=$U$8),A22,"")&amp;" "&amp;IF(AND(C23=$Q$10,D23=$U$8),A23,"")&amp;" "&amp;IF(AND(C24=$Q$10,D24=$U$8),A24,"")&amp;" "&amp;IF(AND(C25=$Q$10,D25=$U$8),A25,"")&amp;" "&amp;IF(AND(C26=$Q$10,D26=$U$8),A26,"")&amp;" "&amp;IF(AND(C27=$Q$10,D27=$U$8),A27,"")&amp;" "&amp;IF(AND(C28=$Q$10,D28=$U$8),A28,"")</f>
        <v xml:space="preserve">                   </v>
      </c>
      <c r="M10" s="109" t="str">
        <f>+IF(AND(C9=$Q$10,D9=$V$8),A9,"")&amp;" "&amp;IF(AND(C10=$Q$10,D10=$V$8),A10,"")&amp;" "&amp;IF(AND(C11=$Q$10,D11=$V$8),A11,"")&amp;" "&amp;IF(AND(C12=$Q$10,D12=$V$8),A12,"")&amp;" "&amp;IF(AND(C13=$Q$10,D13=$V$8),A13,"")&amp;" "&amp;IF(AND(C14=$Q$10,D14=$V$8),A14,"")&amp;" "&amp;IF(AND(C15=$Q$10,D15=$V$8),A15,"")&amp;" "&amp;IF(AND(C16=$Q$10,D16=$V$8),A16,"")&amp;" "&amp;IF(AND(C17=$Q$10,D17=$V$8),A17,"")&amp;" "&amp;IF(AND(C18=$Q$10,D18=$V$8),A18,"")&amp;" "&amp;IF(AND(C19=$Q$10,D19=$V$8),A19,"")&amp;" "&amp;IF(AND(C20=$Q$10,D20=$V$8),A20,"")&amp;" "&amp;IF(AND(C21=$Q$10,D21=$V$8),A21,"")&amp;" "&amp;IF(AND(C22=$Q$10,D22=$V$8),A22,"")&amp;" "&amp;IF(AND(C23=$Q$10,D23=$V$8),A23,"")&amp;" "&amp;IF(AND(C24=$Q$10,D24=$V$8),A24,"")&amp;" "&amp;IF(AND(C25=$Q$10,D25=$V$8),A25,"")&amp;" "&amp;IF(AND(C26=$Q$10,D26=$V$8),A26,"")&amp;" "&amp;IF(AND(C27=$Q$10,D27=$V$8),A27,"")&amp;" "&amp;IF(AND(C28=$Q$10,D28=$V$8),A28,"")</f>
        <v xml:space="preserve">                   </v>
      </c>
      <c r="N10" s="107"/>
      <c r="O10" s="422"/>
      <c r="P10" s="110">
        <v>0.8</v>
      </c>
      <c r="Q10" s="101" t="s">
        <v>61</v>
      </c>
      <c r="R10" s="112" t="s">
        <v>5</v>
      </c>
      <c r="S10" s="112" t="s">
        <v>5</v>
      </c>
      <c r="T10" s="108" t="s">
        <v>85</v>
      </c>
      <c r="U10" s="108" t="s">
        <v>85</v>
      </c>
      <c r="V10" s="109" t="s">
        <v>84</v>
      </c>
      <c r="Y10" s="91"/>
      <c r="Z10" s="91"/>
      <c r="AA10" s="103"/>
      <c r="AB10" s="113"/>
      <c r="AC10" s="114"/>
      <c r="AD10" s="111"/>
      <c r="AE10" s="111"/>
      <c r="AF10" s="111"/>
      <c r="AG10" s="111"/>
      <c r="AH10" s="111"/>
      <c r="AI10" s="103"/>
      <c r="AJ10" s="103"/>
    </row>
    <row r="11" spans="1:36" ht="38.25" x14ac:dyDescent="0.2">
      <c r="A11" s="104" t="str">
        <f>'2 CONTEXTO E IDENTIFICACIÓN'!A11</f>
        <v>R3</v>
      </c>
      <c r="B11" s="105" t="str">
        <f>+'2 CONTEXTO E IDENTIFICACIÓN'!E11</f>
        <v>Posibilidad de pérdida Reputacional por divulgación de información confidencial,  debido al desconocimiento de la norma.</v>
      </c>
      <c r="C11" s="106" t="str">
        <f>+'3 PROBABIL E IMPACTO INHERENTE'!F11</f>
        <v>Muy Baja</v>
      </c>
      <c r="D11" s="106" t="str">
        <f>+'3 PROBABIL E IMPACTO INHERENTE'!N11</f>
        <v>Menor</v>
      </c>
      <c r="E11" s="105" t="str">
        <f>+IF(C11=$Q$9,IF(D11=$R$8,$R$9,IF(D11=$S$8,$S$9,IF(D11=$T$8,$T$9,IF(D11=$U$8,$U$9,IF(D11=$V$8,$V$9))))),IF(C11=$Q$10,IF(D11=$R$8,$R$10,IF(D11=$S$8,$S$10,IF(D11=$T$8,$T$10,IF(D11=$U$8,$U$10,IF(D11=$V$8,$V$10))))),IF(C11=$Q$11,IF(D11=$R$8,$R$11,IF(D11=$S$8,$S$11,IF(D11=$T$8,$T$11,IF(D11=$U$8,$U$11,IF(D11=$V$8,$V$11))))),IF(C11=$Q$12,IF(D11=$R$8,$R$12,IF(D11=$S$8,$S$12,IF(D11=$T$8,$T$12,IF(D11=$U$8,$U$12,IF(D11=$V$8,$V$12))))),IF(C11=$Q$13,IF(D11=$R$8,$R$13,IF(D11=$S$8,$S$13,IF(D11=$T$8,$T$13,IF(D11=$U$8,$U$13,IF(D11=$V$8,$V$13))))),"")))))</f>
        <v>Bajo</v>
      </c>
      <c r="F11" s="107"/>
      <c r="G11" s="424"/>
      <c r="H11" s="98" t="s">
        <v>59</v>
      </c>
      <c r="I11" s="112" t="str">
        <f>+IF(AND(C9=$Q$11,D9=$R$8),A9,"")&amp;" "&amp;IF(AND(C10=$Q$11,D10=$R$8),A10,"")&amp;" "&amp;IF(AND(C11=$Q$11,D11=$R$8),A11,"")&amp;" "&amp;IF(AND(C12=$Q$11,D12=$R$8),A12,"")&amp;" "&amp;IF(AND(C13=$Q$11,D13=$R$8),A13,"")&amp;" "&amp;IF(AND(C14=$Q$11,D14=$R$8),A14,"")&amp;" "&amp;IF(AND(C15=$Q$11,D15=$R$8),A15,"")&amp;" "&amp;IF(AND(C16=$Q$11,D16=$R$8),A16,"")&amp;" "&amp;IF(AND(C17=$Q$11,D17=$R$8),A17,"")&amp;" "&amp;IF(AND(C18=$Q$11,D18=$R$8),A18,"")&amp;" "&amp;IF(AND(C19=$Q$11,D19=$R$8),A19,"")&amp;" "&amp;IF(AND(C20=$Q$11,D20=$R$8),A20,"")&amp;" "&amp;IF(AND(C21=$Q$11,D21=$R$8),A21,"")&amp;" "&amp;IF(AND(C22=$Q$11,D22=$R$8),A22,"")&amp;" "&amp;IF(AND(C23=$Q$11,D23=$R$8),A23,"")&amp;" "&amp;IF(AND(C24=$Q$11,D24=$R$8),A24,"")&amp;" "&amp;IF(AND(C25=$Q$11,D25=$R$8),A25,"")&amp;" "&amp;IF(AND(C26=$Q$11,D26=$R$8),A26,"")&amp;" "&amp;IF(AND(C27=$Q$11,D27=$R$8),A27,"")&amp;" "&amp;IF(AND(C28=$Q$11,D28=$R$8),A28,"")</f>
        <v xml:space="preserve">                   </v>
      </c>
      <c r="J11" s="112" t="str">
        <f>+IF(AND(C9=$Q$11,D9=$S$8),A9,"")&amp;" "&amp;IF(AND(C10=$Q$11,D10=$S$8),A10,"")&amp;" "&amp;IF(AND(C11=$Q$11,D11=$S$8),A11,"")&amp;" "&amp;IF(AND(C12=$Q$11,D12=$S$8),A12,"")&amp;" "&amp;IF(AND(C13=$Q$11,D13=$S$8),A13,"")&amp;" "&amp;IF(AND(C14=$Q$11,D14=$S$8),A14,"")&amp;" "&amp;IF(AND(C15=$Q$11,D15=$S$8),A15,"")&amp;" "&amp;IF(AND(C16=$Q$11,D16=$S$8),A16,"")&amp;" "&amp;IF(AND(C17=$Q$11,D17=$S$8),A17,"")&amp;" "&amp;IF(AND(C18=$Q$11,D18=$S$8),A18,"")&amp;" "&amp;IF(AND(C19=$Q$11,D19=$S$8),A19,"")&amp;" "&amp;IF(AND(C20=$Q$11,D20=$S$8),A20,"")&amp;" "&amp;IF(AND(C21=$Q$11,D21=$S$8),A21,"")&amp;" "&amp;IF(AND(C22=$Q$11,D22=$S$8),A22,"")&amp;" "&amp;IF(AND(C23=$Q$11,D23=$S$8),A23,"")&amp;" "&amp;IF(AND(C24=$Q$11,D24=$S$8),A24,"")&amp;" "&amp;IF(AND(C25=$Q$11,D25=$S$8),A25,"")&amp;" "&amp;IF(AND(C26=$Q$11,D26=$S$8),A26,"")&amp;" "&amp;IF(AND(C27=$Q$11,D27=$S$8),A27,"")&amp;" "&amp;IF(AND(C28=$Q$11,D28=$S$8),A28,"")</f>
        <v xml:space="preserve">R1 R2                  </v>
      </c>
      <c r="K11" s="112" t="str">
        <f>+IF(AND(C9=$Q$11,D9=$T$8),A9,"")&amp;" "&amp;IF(AND(C10=$Q$11,D10=$T$8),A10,"")&amp;" "&amp;IF(AND(C11=$Q$11,D11=$T$8),A11,"")&amp;" "&amp;IF(AND(C12=$Q$11,D12=$T$8),A12,"")&amp;" "&amp;IF(AND(C13=$Q$11,D13=$T$8),A13,"")&amp;" "&amp;IF(AND(C14=$Q$11,D14=$T$8),A14,"")&amp;" "&amp;IF(AND(C15=$Q$11,D15=$T$8),A15,"")&amp;" "&amp;IF(AND(C16=$Q$11,D16=$T$8),A16,"")&amp;" "&amp;IF(AND(C17=$Q$11,D17=$T$8),A17,"")&amp;" "&amp;IF(AND(C18=$Q$11,D18=$T$8),A18,"")&amp;" "&amp;IF(AND(C19=$Q$11,D19=$T$8),A19,"")&amp;" "&amp;IF(AND(C20=$Q$11,D20=$T$8),A20,"")&amp;" "&amp;IF(AND(C21=$Q$11,D21=$T$8),A21,"")&amp;" "&amp;IF(AND(C22=$Q$11,D22=$T$8),A22,"")&amp;" "&amp;IF(AND(C23=$Q$11,D23=$T$8),A23,"")&amp;" "&amp;IF(AND(C24=$Q$11,D24=$T$8),A24,"")&amp;" "&amp;IF(AND(C25=$Q$11,D25=$T$8),A25,"")&amp;" "&amp;IF(AND(C26=$Q$11,D26=$T$8),A26,"")&amp;" "&amp;IF(AND(C27=$Q$11,D27=$T$8),A27,"")&amp;" "&amp;IF(AND(C28=$Q$11,D28=$T$8),A28,"")</f>
        <v xml:space="preserve">                   </v>
      </c>
      <c r="L11" s="108" t="str">
        <f>+IF(AND(C9=$Q$11,D9=$U$8),A9,"")&amp;" "&amp;IF(AND(C10=$Q$11,D10=$U$8),A10,"")&amp;" "&amp;IF(AND(C11=$Q$11,D11=$U$8),A11,"")&amp;" "&amp;IF(AND(C12=$Q$11,D12=$U$8),A12,"")&amp;" "&amp;IF(AND(C13=$Q$11,D13=$U$8),A13,"")&amp;" "&amp;IF(AND(C14=$Q$11,D14=$U$8),A14,"")&amp;" "&amp;IF(AND(C15=$Q$11,D15=$U$8),A15,"")&amp;" "&amp;IF(AND(C16=$Q$11,D16=$U$8),A16,"")&amp;" "&amp;IF(AND(C17=$Q$11,D17=$U$8),A17,"")&amp;" "&amp;IF(AND(C18=$Q$11,D18=$U$8),A18,"")&amp;" "&amp;IF(AND(C19=$Q$11,D19=$U$8),A19,"")&amp;" "&amp;IF(AND(C20=$Q$11,D20=$U$8),A20,"")&amp;" "&amp;IF(AND(C21=$Q$11,D21=$U$8),A21,"")&amp;" "&amp;IF(AND(C22=$Q$11,D22=$U$8),A22,"")&amp;" "&amp;IF(AND(C23=$Q$11,D23=$U$8),A23,"")&amp;" "&amp;IF(AND(C24=$Q$11,D24=$U$8),A24,"")&amp;" "&amp;IF(AND(C25=$Q$11,D25=$U$8),A25,"")&amp;" "&amp;IF(AND(C26=$Q$11,D26=$U$8),A26,"")&amp;" "&amp;IF(AND(C27=$Q$11,D27=$U$8),A27,"")&amp;" "&amp;IF(AND(C28=$Q$11,D28=$U$8),A28,"")</f>
        <v xml:space="preserve">                   </v>
      </c>
      <c r="M11" s="109" t="str">
        <f>+IF(AND(C9=$Q$11,D9=$V$8),A9,"")&amp;" "&amp;IF(AND(C10=$Q$11,D10=$V$8),A10,"")&amp;" "&amp;IF(AND(C11=$Q$11,D11=$V$8),A11,"")&amp;" "&amp;IF(AND(C12=$Q$11,D12=$V$8),A12,"")&amp;" "&amp;IF(AND(C13=$Q$11,D13=$V$8),A13,"")&amp;" "&amp;IF(AND(C14=$Q$11,D14=$V$8),A14,"")&amp;" "&amp;IF(AND(C15=$Q$11,D15=$V$8),A15,"")&amp;" "&amp;IF(AND(C16=$Q$11,D16=$V$8),A16,"")&amp;" "&amp;IF(AND(C17=$Q$11,D17=$V$8),A17,"")&amp;" "&amp;IF(AND(C18=$Q$11,D18=$V$8),A18,"")&amp;" "&amp;IF(AND(C19=$Q$11,D19=$V$8),A19,"")&amp;" "&amp;IF(AND(C20=$Q$11,D20=$V$8),A20,"")&amp;" "&amp;IF(AND(C21=$Q$11,D21=$V$8),A21,"")&amp;" "&amp;IF(AND(C22=$Q$11,D22=$V$8),A22,"")&amp;" "&amp;IF(AND(C23=$Q$11,D23=$V$8),A23,"")&amp;" "&amp;IF(AND(C24=$Q$11,D24=$V$8),A24,"")&amp;" "&amp;IF(AND(C25=$Q$11,D25=$V$8),A25,"")&amp;" "&amp;IF(AND(C26=$Q$11,D26=$V$8),A26,"")&amp;" "&amp;IF(AND(C27=$Q$11,D27=$V$8),A27,"")&amp;" "&amp;IF(AND(C28=$Q$11,D28=$V$8),A28,"")</f>
        <v xml:space="preserve">                   </v>
      </c>
      <c r="N11" s="107"/>
      <c r="O11" s="422"/>
      <c r="P11" s="110">
        <v>0.6</v>
      </c>
      <c r="Q11" s="101" t="s">
        <v>59</v>
      </c>
      <c r="R11" s="112" t="s">
        <v>5</v>
      </c>
      <c r="S11" s="112" t="s">
        <v>5</v>
      </c>
      <c r="T11" s="112" t="s">
        <v>5</v>
      </c>
      <c r="U11" s="108" t="s">
        <v>85</v>
      </c>
      <c r="V11" s="109" t="s">
        <v>84</v>
      </c>
      <c r="Y11" s="91"/>
      <c r="Z11" s="91"/>
      <c r="AA11" s="103"/>
      <c r="AB11" s="113"/>
      <c r="AC11" s="114"/>
      <c r="AD11" s="111"/>
      <c r="AE11" s="111"/>
      <c r="AF11" s="111"/>
      <c r="AG11" s="111"/>
      <c r="AH11" s="115"/>
      <c r="AI11" s="103"/>
      <c r="AJ11" s="103"/>
    </row>
    <row r="12" spans="1:36" x14ac:dyDescent="0.2">
      <c r="A12" s="104" t="str">
        <f>'2 CONTEXTO E IDENTIFICACIÓN'!A12</f>
        <v>R4</v>
      </c>
      <c r="B12" s="105" t="str">
        <f>+'2 CONTEXTO E IDENTIFICACIÓN'!E12</f>
        <v xml:space="preserve">  </v>
      </c>
      <c r="C12" s="106" t="str">
        <f>+'3 PROBABIL E IMPACTO INHERENTE'!F12</f>
        <v/>
      </c>
      <c r="D12" s="106" t="str">
        <f>+'3 PROBABIL E IMPACTO INHERENTE'!N12</f>
        <v/>
      </c>
      <c r="E12" s="105" t="str">
        <f t="shared" ref="E12:E28" si="0">+IF(C12=$Q$9,IF(D12=$R$8,$R$9,IF(D12=$S$8,$S$9,IF(D12=$T$8,$T$9,IF(D12=$U$8,$U$9,IF(D12=$V$8,$V$9))))),IF(C12=$Q$10,IF(D12=$R$8,$R$10,IF(D12=$S$8,$S$10,IF(D12=$T$8,$T$10,IF(D12=$U$8,$U$10,IF(D12=$V$8,$V$10))))),IF(C12=$Q$11,IF(D12=$R$8,$R$11,IF(D12=$S$8,$S$11,IF(D12=$T$8,$T$11,IF(D12=$U$8,$U$11,IF(D12=$V$8,$V$11))))),IF(C12=$Q$12,IF(D12=$R$8,$R$12,IF(D12=$S$8,$S$12,IF(D12=$T$8,$T$12,IF(D12=$U$8,$U$12,IF(D12=$V$8,$V$12))))),IF(C12=$Q$13,IF(D12=$R$8,$R$13,IF(D12=$S$8,$S$13,IF(D12=$T$8,$T$13,IF(D12=$U$8,$U$13,IF(D12=$V$8,$V$13))))),"")))))</f>
        <v/>
      </c>
      <c r="F12" s="107"/>
      <c r="G12" s="424"/>
      <c r="H12" s="98" t="s">
        <v>57</v>
      </c>
      <c r="I12" s="116" t="str">
        <f>+IF(AND(C9=$Q$12,D9=$R$8),A9,"")&amp;" "&amp;IF(AND(C10=$Q$12,D10=$R$8),A10,"")&amp;" "&amp;IF(AND(C11=$Q$12,D11=$R$8),A11,"")&amp;" "&amp;IF(AND(C12=$Q$12,D12=$R$8),A12,"")&amp;" "&amp;IF(AND(C13=$Q$12,D13=$R$8),A13,"")&amp;" "&amp;IF(AND(C14=$Q$12,D14=$R$8),A14,"")&amp;" "&amp;IF(AND(C15=$Q$12,D15=$R$8),A15,"")&amp;" "&amp;IF(AND(C16=$Q$12,D16=$R$8),A16,"")&amp;" "&amp;IF(AND(C17=$Q$12,D17=$R$8),A17,"")&amp;" "&amp;IF(AND(C18=$Q$12,D18=$R$8),A18,"")&amp;" "&amp;IF(AND(C19=$Q$12,D19=$R$8),A19,"")&amp;" "&amp;IF(AND(C20=$Q$12,D20=$R$8),A20,"")&amp;" "&amp;IF(AND(C21=$Q$12,D21=$R$8),A21,"")&amp;" "&amp;IF(AND(C22=$Q$12,D22=$R$8),A22,"")&amp;" "&amp;IF(AND(C23=$Q$12,D23=$R$8),A23,"")&amp;" "&amp;IF(AND(C24=$Q$12,D24=$R$8),A24,"")&amp;" "&amp;IF(AND(C25=$Q$12,D25=$R$8),A25,"")&amp;" "&amp;IF(AND(C26=$Q$12,D26=$R$8),A26,"")&amp;" "&amp;IF(AND(C27=$Q$12,D27=$R$8),A27,"")&amp;" "&amp;IF(AND(C28=$Q$12,D28=$R$8),A28,"")</f>
        <v xml:space="preserve">                   </v>
      </c>
      <c r="J12" s="112" t="str">
        <f>+IF(AND(C9=$Q$12,D9=$S$8),A9,"")&amp;" "&amp;IF(AND(C10=$Q$12,D10=$S$8),A10,"")&amp;" "&amp;IF(AND(C11=$Q$12,D11=$S$8),A11,"")&amp;" "&amp;IF(AND(C12=$Q$12,D12=$S$8),A12,"")&amp;" "&amp;IF(AND(C13=$Q$12,D13=$S$8),A13,"")&amp;" "&amp;IF(AND(C14=$Q$12,D14=$S$8),A14,"")&amp;" "&amp;IF(AND(C15=$Q$12,D15=$S$8),A15,"")&amp;" "&amp;IF(AND(C16=$Q$12,D16=$S$8),A16,"")&amp;" "&amp;IF(AND(C17=$Q$12,D17=$S$8),A17,"")&amp;" "&amp;IF(AND(C18=$Q$12,D18=$S$8),A18,"")&amp;" "&amp;IF(AND(C19=$Q$12,D19=$S$8),A19,"")&amp;" "&amp;IF(AND(C20=$Q$12,D20=$S$8),A20,"")&amp;" "&amp;IF(AND(C21=$Q$12,D21=$S$8),A21,"")&amp;" "&amp;IF(AND(C22=$Q$12,D22=$S$8),A22,"")&amp;" "&amp;IF(AND(C23=$Q$12,D23=$S$8),A23,"")&amp;" "&amp;IF(AND(C24=$Q$12,D24=$S$8),A24,"")&amp;" "&amp;IF(AND(C25=$Q$12,D25=$S$8),A25,"")&amp;" "&amp;IF(AND(C26=$Q$12,D26=$S$8),A26,"")&amp;" "&amp;IF(AND(C27=$Q$12,D27=$S$8),A27,"")&amp;" "&amp;IF(AND(C28=$Q$12,D28=$S$8),A28,"")</f>
        <v xml:space="preserve">                   </v>
      </c>
      <c r="K12" s="112" t="str">
        <f>+IF(AND(C9=$Q$12,D9=$T$8),A9,"")&amp;" "&amp;IF(AND(C10=$Q$12,D10=$T$8),A10,"")&amp;" "&amp;IF(AND(C11=$Q$12,D11=$T$8),A11,"")&amp;" "&amp;IF(AND(C12=$Q$12,D12=$T$8),A12,"")&amp;" "&amp;IF(AND(C13=$Q$12,D13=$T$8),A13,"")&amp;" "&amp;IF(AND(C14=$Q$12,D14=$T$8),A14,"")&amp;" "&amp;IF(AND(C15=$Q$12,D15=$T$8),A15,"")&amp;" "&amp;IF(AND(C16=$Q$12,D16=$T$8),A16,"")&amp;" "&amp;IF(AND(C17=$Q$12,D17=$T$8),A17,"")&amp;" "&amp;IF(AND(C18=$Q$12,D18=$T$8),A18,"")&amp;" "&amp;IF(AND(C19=$Q$12,D19=$T$8),A19,"")&amp;" "&amp;IF(AND(C20=$Q$12,D20=$T$8),A20,"")&amp;" "&amp;IF(AND(C21=$Q$12,D21=$T$8),A21,"")&amp;" "&amp;IF(AND(C22=$Q$12,D22=$T$8),A22,"")&amp;" "&amp;IF(AND(C23=$Q$12,D23=$T$8),A23,"")&amp;" "&amp;IF(AND(C24=$Q$12,D24=$T$8),A24,"")&amp;" "&amp;IF(AND(C25=$Q$12,D25=$T$8),A25,"")&amp;" "&amp;IF(AND(C26=$Q$12,D26=$T$8),A26,"")&amp;" "&amp;IF(AND(C27=$Q$12,D27=$T$8),A27,"")&amp;" "&amp;IF(AND(C28=$Q$12,D28=$T$8),A28,"")</f>
        <v xml:space="preserve">                   </v>
      </c>
      <c r="L12" s="108" t="str">
        <f>+IF(AND(C9=$Q$12,D9=$U$8),A9,"")&amp;" "&amp;IF(AND(C10=$Q$12,D10=$U$8),A10,"")&amp;" "&amp;IF(AND(C11=$Q$12,D11=$U$8),A11,"")&amp;" "&amp;IF(AND(C12=$Q$12,D12=$U$8),A12,"")&amp;" "&amp;IF(AND(C13=$Q$12,D13=$U$8),A13,"")&amp;" "&amp;IF(AND(C14=$Q$12,D14=$U$8),A14,"")&amp;" "&amp;IF(AND(C15=$Q$12,D15=$U$8),A15,"")&amp;" "&amp;IF(AND(C16=$Q$12,D16=$U$8),A16,"")&amp;" "&amp;IF(AND(C17=$Q$12,D17=$U$8),A17,"")&amp;" "&amp;IF(AND(C18=$Q$12,D18=$U$8),A18,"")&amp;" "&amp;IF(AND(C19=$Q$12,D19=$U$8),A19,"")&amp;" "&amp;IF(AND(C20=$Q$12,D20=$U$8),A20,"")&amp;" "&amp;IF(AND(C21=$Q$12,D21=$U$8),A21,"")&amp;" "&amp;IF(AND(C22=$Q$12,D22=$U$8),A22,"")&amp;" "&amp;IF(AND(C23=$Q$12,D23=$U$8),A23,"")&amp;" "&amp;IF(AND(C24=$Q$12,D24=$U$8),A24,"")&amp;" "&amp;IF(AND(C25=$Q$12,D25=$U$8),A25,"")&amp;" "&amp;IF(AND(C26=$Q$12,D26=$U$8),A26,"")&amp;" "&amp;IF(AND(C27=$Q$12,D27=$U$8),A27,"")&amp;" "&amp;IF(AND(C28=$Q$12,D28=$U$8),A28,"")</f>
        <v xml:space="preserve">                   </v>
      </c>
      <c r="M12" s="109" t="str">
        <f>+IF(AND(C9=$Q$12,D9=$V$8),A9,"")&amp;" "&amp;IF(AND(C10=$Q$12,D10=$V$8),A10,"")&amp;" "&amp;IF(AND(C11=$Q$12,D11=$V$8),A11,"")&amp;" "&amp;IF(AND(C12=$Q$12,D12=$V$8),A12,"")&amp;" "&amp;IF(AND(C13=$Q$12,D13=$V$8),A13,"")&amp;" "&amp;IF(AND(C14=$Q$12,D14=$V$8),A14,"")&amp;" "&amp;IF(AND(C15=$Q$12,D15=$V$8),A15,"")&amp;" "&amp;IF(AND(C16=$Q$12,D16=$V$8),A16,"")&amp;" "&amp;IF(AND(C17=$Q$12,D17=$V$8),A17,"")&amp;" "&amp;IF(AND(C18=$Q$12,D18=$V$8),A18,"")&amp;" "&amp;IF(AND(C19=$Q$12,D19=$V$8),A19,"")&amp;" "&amp;IF(AND(C20=$Q$12,D20=$V$8),A20,"")&amp;" "&amp;IF(AND(C21=$Q$12,D21=$V$8),A21,"")&amp;" "&amp;IF(AND(C22=$Q$12,D22=$V$8),A22,"")&amp;" "&amp;IF(AND(C23=$Q$12,D23=$V$8),A23,"")&amp;" "&amp;IF(AND(C24=$Q$12,D24=$V$8),A24,"")&amp;" "&amp;IF(AND(C25=$Q$12,D25=$V$8),A25,"")&amp;" "&amp;IF(AND(C26=$Q$12,D26=$V$8),A26,"")&amp;" "&amp;IF(AND(C27=$Q$12,D27=$V$8),A27,"")&amp;" "&amp;IF(AND(C28=$Q$12,D28=$V$8),A28,"")</f>
        <v xml:space="preserve">                   </v>
      </c>
      <c r="N12" s="107"/>
      <c r="O12" s="422"/>
      <c r="P12" s="110">
        <v>0.4</v>
      </c>
      <c r="Q12" s="101" t="s">
        <v>57</v>
      </c>
      <c r="R12" s="116" t="s">
        <v>86</v>
      </c>
      <c r="S12" s="112" t="s">
        <v>5</v>
      </c>
      <c r="T12" s="112" t="s">
        <v>5</v>
      </c>
      <c r="U12" s="108" t="s">
        <v>85</v>
      </c>
      <c r="V12" s="109" t="s">
        <v>84</v>
      </c>
      <c r="Y12" s="91"/>
      <c r="Z12" s="91"/>
      <c r="AA12" s="103"/>
      <c r="AB12" s="113"/>
      <c r="AC12" s="114"/>
      <c r="AD12" s="111"/>
      <c r="AE12" s="111"/>
      <c r="AF12" s="111"/>
      <c r="AG12" s="115"/>
      <c r="AH12" s="111"/>
      <c r="AI12" s="103"/>
      <c r="AJ12" s="103"/>
    </row>
    <row r="13" spans="1:36" ht="13.5" thickBot="1" x14ac:dyDescent="0.25">
      <c r="A13" s="104" t="str">
        <f>'2 CONTEXTO E IDENTIFICACIÓN'!A13</f>
        <v>R5</v>
      </c>
      <c r="B13" s="105" t="str">
        <f>+'2 CONTEXTO E IDENTIFICACIÓN'!E13</f>
        <v xml:space="preserve">  </v>
      </c>
      <c r="C13" s="106" t="str">
        <f>+'3 PROBABIL E IMPACTO INHERENTE'!F13</f>
        <v/>
      </c>
      <c r="D13" s="106" t="str">
        <f>+'3 PROBABIL E IMPACTO INHERENTE'!N13</f>
        <v/>
      </c>
      <c r="E13" s="105" t="str">
        <f t="shared" si="0"/>
        <v/>
      </c>
      <c r="F13" s="107"/>
      <c r="G13" s="425"/>
      <c r="H13" s="117" t="s">
        <v>55</v>
      </c>
      <c r="I13" s="118" t="str">
        <f>+IF(AND(C9=$Q$13,D9=$R$8),A9,"")&amp;" "&amp;IF(AND(C10=$Q$13,D10=$R$8),A10,"")&amp;" "&amp;IF(AND(C11=$Q$13,D11=$R$8),A11,"")&amp;" "&amp;IF(AND(C12=$Q$13,D12=$R$8),A12,"")&amp;" "&amp;IF(AND(C13=$Q$13,D13=$R$8),A13,"")&amp;" "&amp;IF(AND(C14=$Q$13,D14=$R$8),A14,"")&amp;" "&amp;IF(AND(C15=$Q$13,D15=$R$8),A15,"")&amp;" "&amp;IF(AND(C16=$Q$13,D16=$R$8),A16,"")&amp;" "&amp;IF(AND(C17=$Q$13,D17=$R$8),A17,"")&amp;" "&amp;IF(AND(C18=$Q$13,D18=$R$8),A18,"")&amp;" "&amp;IF(AND(C19=$Q$13,D19=$R$8),A19,"")&amp;" "&amp;IF(AND(C20=$Q$13,D20=$R$8),A20,"")&amp;" "&amp;IF(AND(C21=$Q$13,D21=$R$8),A21,"")&amp;" "&amp;IF(AND(C22=$Q$13,D22=$R$8),A22,"")&amp;" "&amp;IF(AND(C23=$Q$13,D23=$R$8),A23,"")&amp;" "&amp;IF(AND(C24=$Q$13,D24=$R$8),A24,"")&amp;" "&amp;IF(AND(C25=$Q$13,D25=$R$8),A25,"")&amp;" "&amp;IF(AND(C26=$Q$13,D26=$R$8),A26,"")&amp;" "&amp;IF(AND(C27=$Q$13,D27=$R$8),A27,"")&amp;" "&amp;IF(AND(C28=$Q$13,D28=$R$8),A28,"")</f>
        <v xml:space="preserve">                   </v>
      </c>
      <c r="J13" s="118" t="str">
        <f>+IF(AND(C9=$Q$13,D9=$S$8),A9,"")&amp;" "&amp;IF(AND(C10=$Q$13,D10=$S$8),A10,"")&amp;" "&amp;IF(AND(C11=$Q$13,D11=$S$8),A11,"")&amp;" "&amp;IF(AND(C12=$Q$13,D12=$S$8),A12,"")&amp;" "&amp;IF(AND(C13=$Q$13,D13=$S$8),A13,"")&amp;" "&amp;IF(AND(C14=$Q$13,D14=$S$8),A14,"")&amp;" "&amp;IF(AND(C15=$Q$13,D15=$S$8),A15,"")&amp;" "&amp;IF(AND(C16=$Q$13,D16=$S$8),A16,"")&amp;" "&amp;IF(AND(C17=$Q$13,D17=$S$8),A17,"")&amp;" "&amp;IF(AND(C18=$Q$13,D18=$S$8),A18,"")&amp;" "&amp;IF(AND(C19=$Q$13,D19=$S$8),A19,"")&amp;" "&amp;IF(AND(C20=$Q$13,D20=$S$8),A20,"")&amp;" "&amp;IF(AND(C21=$Q$13,D21=$S$8),A21,"")&amp;" "&amp;IF(AND(C22=$Q$13,D22=$S$8),A22,"")&amp;" "&amp;IF(AND(C23=$Q$13,D23=$S$8),A23,"")&amp;" "&amp;IF(AND(C24=$Q$13,D24=$S$8),A24,"")&amp;" "&amp;IF(AND(C25=$Q$13,D25=$S$8),A25,"")&amp;" "&amp;IF(AND(C26=$Q$13,D26=$S$8),A26,"")&amp;" "&amp;IF(AND(C27=$Q$13,D27=$S$8),A27,"")&amp;" "&amp;IF(AND(C28=$Q$13,D28=$S$8),A28,"")</f>
        <v xml:space="preserve">  R3                 </v>
      </c>
      <c r="K13" s="119" t="str">
        <f>+IF(AND(C9=$Q$13,D9=$T$8),A9,"")&amp;" "&amp;IF(AND(C10=$Q$13,D10=$T$8),A10,"")&amp;" "&amp;IF(AND(C11=$Q$13,D11=$T$8),A11,"")&amp;" "&amp;IF(AND(C12=$Q$13,D12=$T$8),A12,"")&amp;" "&amp;IF(AND(C13=$Q$13,D13=$T$8),A13,"")&amp;" "&amp;IF(AND(C14=$Q$13,D14=$T$8),A14,"")&amp;" "&amp;IF(AND(C15=$Q$13,D15=$T$8),A15,"")&amp;" "&amp;IF(AND(C16=$Q$13,D16=$T$8),A16,"")&amp;" "&amp;IF(AND(C17=$Q$13,D17=$T$8),A17,"")&amp;" "&amp;IF(AND(C18=$Q$13,D18=$T$8),A18,"")&amp;" "&amp;IF(AND(C19=$Q$13,D19=$T$8),A19,"")&amp;" "&amp;IF(AND(C20=$Q$13,D20=$T$8),A20,"")&amp;" "&amp;IF(AND(C21=$Q$13,D21=$T$8),A21,"")&amp;" "&amp;IF(AND(C22=$Q$13,D22=$T$8),A22,"")&amp;" "&amp;IF(AND(C23=$Q$13,D23=$T$8),A23,"")&amp;" "&amp;IF(AND(C24=$Q$13,D24=$T$8),A24,"")&amp;" "&amp;IF(AND(C25=$Q$13,D25=$T$8),A25,"")&amp;" "&amp;IF(AND(C26=$Q$13,D26=$T$8),A26,"")&amp;" "&amp;IF(AND(C27=$Q$13,D27=$T$8),A27,"")&amp;" "&amp;IF(AND(C28=$Q$13,D28=$T$8),A28,"")</f>
        <v xml:space="preserve">                   </v>
      </c>
      <c r="L13" s="120" t="str">
        <f>+IF(AND(C9=$Q$13,D9=$U$8),A9,"")&amp;" "&amp;IF(AND(C10=$Q$13,D10=$U$8),A10,"")&amp;" "&amp;IF(AND(C11=$Q$13,D11=$U$8),A11,"")&amp;" "&amp;IF(AND(C12=$Q$13,D12=$U$8),A12,"")&amp;" "&amp;IF(AND(C13=$Q$13,D13=$U$8),A13,"")&amp;" "&amp;IF(AND(C14=$Q$13,D14=$U$8),A14,"")&amp;" "&amp;IF(AND(C15=$Q$13,D15=$U$8),A15,"")&amp;" "&amp;IF(AND(C16=$Q$13,D16=$U$8),A16,"")&amp;" "&amp;IF(AND(C17=$Q$13,D17=$U$8),A17,"")&amp;" "&amp;IF(AND(C18=$Q$13,D18=$U$8),A18,"")&amp;" "&amp;IF(AND(C19=$Q$13,D19=$U$8),A19,"")&amp;" "&amp;IF(AND(C20=$Q$13,D20=$U$8),A20,"")&amp;" "&amp;IF(AND(C21=$Q$13,D21=$U$8),A21,"")&amp;" "&amp;IF(AND(C22=$Q$13,D22=$U$8),A22,"")&amp;" "&amp;IF(AND(C23=$Q$13,D23=$U$8),A23,"")&amp;" "&amp;IF(AND(C24=$Q$13,D24=$U$8),A24,"")&amp;" "&amp;IF(AND(C25=$Q$13,D25=$U$8),A25,"")&amp;" "&amp;IF(AND(C26=$Q$13,D26=$U$8),A26,"")&amp;" "&amp;IF(AND(C27=$Q$13,D27=$U$8),A27,"")&amp;" "&amp;IF(AND(C28=$Q$13,D28=$U$8),A28,"")</f>
        <v xml:space="preserve">                   </v>
      </c>
      <c r="M13" s="121" t="str">
        <f>+IF(AND(C9=$Q$13,D9=$V$8),A9,"")&amp;" "&amp;IF(AND(C10=$Q$13,D10=$V$8),A10,"")&amp;" "&amp;IF(AND(C11=$Q$13,D11=$V$8),A11,"")&amp;" "&amp;IF(AND(C12=$Q$13,D12=$V$8),A12,"")&amp;" "&amp;IF(AND(C13=$Q$13,D13=$V$8),A13,"")&amp;" "&amp;IF(AND(C14=$Q$13,D14=$V$8),A14,"")&amp;" "&amp;IF(AND(C15=$Q$13,D15=$V$8),A15,"")&amp;" "&amp;IF(AND(C16=$Q$13,D16=$V$8),A16,"")&amp;" "&amp;IF(AND(C17=$Q$13,D17=$V$8),A17,"")&amp;" "&amp;IF(AND(C18=$Q$13,D18=$V$8),A18,"")&amp;" "&amp;IF(AND(C19=$Q$13,D19=$V$8),A19,"")&amp;" "&amp;IF(AND(C20=$Q$13,D20=$V$8),A20,"")&amp;" "&amp;IF(AND(C21=$Q$13,D21=$V$8),A21,"")&amp;" "&amp;IF(AND(C22=$Q$13,D22=$V$8),A22,"")&amp;" "&amp;IF(AND(C23=$Q$13,D23=$V$8),A23,"")&amp;" "&amp;IF(AND(C24=$Q$13,D24=$V$8),A24,"")&amp;" "&amp;IF(AND(C25=$Q$13,D25=$V$8),A25,"")&amp;" "&amp;IF(AND(C26=$Q$13,D26=$V$8),A26,"")&amp;" "&amp;IF(AND(C27=$Q$13,D27=$V$8),A27,"")&amp;" "&amp;IF(AND(C28=$Q$13,D28=$V$8),A28,"")</f>
        <v xml:space="preserve">                   </v>
      </c>
      <c r="N13" s="107"/>
      <c r="O13" s="423"/>
      <c r="P13" s="122">
        <v>0.2</v>
      </c>
      <c r="Q13" s="123" t="s">
        <v>55</v>
      </c>
      <c r="R13" s="118" t="s">
        <v>86</v>
      </c>
      <c r="S13" s="118" t="s">
        <v>86</v>
      </c>
      <c r="T13" s="119" t="s">
        <v>5</v>
      </c>
      <c r="U13" s="120" t="s">
        <v>85</v>
      </c>
      <c r="V13" s="121" t="s">
        <v>84</v>
      </c>
      <c r="Y13" s="91"/>
      <c r="Z13" s="91"/>
      <c r="AA13" s="103"/>
      <c r="AB13" s="113"/>
      <c r="AC13" s="114"/>
      <c r="AD13" s="111"/>
      <c r="AE13" s="111"/>
      <c r="AF13" s="111"/>
      <c r="AG13" s="124"/>
      <c r="AH13" s="111"/>
      <c r="AI13" s="103"/>
      <c r="AJ13" s="103"/>
    </row>
    <row r="14" spans="1:36" x14ac:dyDescent="0.2">
      <c r="A14" s="104" t="str">
        <f>'2 CONTEXTO E IDENTIFICACIÓN'!A14</f>
        <v>R6</v>
      </c>
      <c r="B14" s="105" t="str">
        <f>+'2 CONTEXTO E IDENTIFICACIÓN'!E14</f>
        <v xml:space="preserve">  </v>
      </c>
      <c r="C14" s="106" t="str">
        <f>+'3 PROBABIL E IMPACTO INHERENTE'!F14</f>
        <v/>
      </c>
      <c r="D14" s="106" t="str">
        <f>+'3 PROBABIL E IMPACTO INHERENTE'!N14</f>
        <v/>
      </c>
      <c r="E14" s="105" t="str">
        <f t="shared" si="0"/>
        <v/>
      </c>
      <c r="F14" s="107"/>
      <c r="G14" s="107"/>
      <c r="H14" s="107"/>
      <c r="I14" s="107"/>
      <c r="J14" s="107"/>
      <c r="K14" s="107"/>
      <c r="L14" s="107"/>
      <c r="M14" s="107"/>
      <c r="N14" s="107"/>
      <c r="Y14" s="91"/>
      <c r="Z14" s="91"/>
      <c r="AA14" s="103"/>
      <c r="AB14" s="113"/>
      <c r="AC14" s="114"/>
      <c r="AD14" s="111"/>
      <c r="AE14" s="111"/>
      <c r="AF14" s="111"/>
      <c r="AG14" s="111"/>
      <c r="AH14" s="111"/>
      <c r="AI14" s="103"/>
      <c r="AJ14" s="103"/>
    </row>
    <row r="15" spans="1:36" ht="18.75" customHeight="1" x14ac:dyDescent="0.2">
      <c r="A15" s="104" t="str">
        <f>'2 CONTEXTO E IDENTIFICACIÓN'!A15</f>
        <v>R7</v>
      </c>
      <c r="B15" s="105" t="str">
        <f>+'2 CONTEXTO E IDENTIFICACIÓN'!E15</f>
        <v xml:space="preserve">  </v>
      </c>
      <c r="C15" s="106" t="str">
        <f>+'3 PROBABIL E IMPACTO INHERENTE'!F15</f>
        <v/>
      </c>
      <c r="D15" s="106" t="str">
        <f>+'3 PROBABIL E IMPACTO INHERENTE'!N15</f>
        <v/>
      </c>
      <c r="E15" s="105" t="str">
        <f t="shared" si="0"/>
        <v/>
      </c>
      <c r="F15" s="107"/>
      <c r="G15" s="107"/>
      <c r="H15" s="107"/>
      <c r="I15" s="107"/>
      <c r="J15" s="107"/>
      <c r="K15" s="107"/>
      <c r="L15" s="107"/>
      <c r="M15" s="107"/>
      <c r="N15" s="107"/>
      <c r="R15" s="95" t="s">
        <v>88</v>
      </c>
      <c r="T15" s="91"/>
      <c r="U15" s="91"/>
      <c r="V15" s="91"/>
      <c r="W15" s="91"/>
      <c r="X15" s="91"/>
      <c r="Y15" s="91"/>
      <c r="Z15" s="91"/>
      <c r="AA15" s="103"/>
      <c r="AB15" s="113"/>
      <c r="AC15" s="103"/>
      <c r="AD15" s="114"/>
      <c r="AE15" s="114"/>
      <c r="AF15" s="114"/>
      <c r="AG15" s="114"/>
      <c r="AH15" s="114"/>
      <c r="AI15" s="103"/>
      <c r="AJ15" s="103"/>
    </row>
    <row r="16" spans="1:36" x14ac:dyDescent="0.2">
      <c r="A16" s="104" t="str">
        <f>'2 CONTEXTO E IDENTIFICACIÓN'!A16</f>
        <v>R8</v>
      </c>
      <c r="B16" s="105" t="str">
        <f>+'2 CONTEXTO E IDENTIFICACIÓN'!E16</f>
        <v xml:space="preserve">  </v>
      </c>
      <c r="C16" s="106" t="str">
        <f>+'3 PROBABIL E IMPACTO INHERENTE'!F16</f>
        <v/>
      </c>
      <c r="D16" s="106" t="str">
        <f>+'3 PROBABIL E IMPACTO INHERENTE'!N16</f>
        <v/>
      </c>
      <c r="E16" s="105" t="str">
        <f t="shared" si="0"/>
        <v/>
      </c>
      <c r="F16" s="107"/>
      <c r="G16" s="107"/>
      <c r="H16" s="107"/>
      <c r="I16" s="107"/>
      <c r="J16" s="107"/>
      <c r="K16" s="107"/>
      <c r="L16" s="107"/>
      <c r="M16" s="107"/>
      <c r="N16" s="107"/>
      <c r="R16" s="125" t="s">
        <v>84</v>
      </c>
      <c r="T16" s="91"/>
      <c r="U16" s="91"/>
      <c r="V16" s="91"/>
      <c r="W16" s="91"/>
      <c r="X16" s="91"/>
      <c r="Y16" s="91"/>
      <c r="Z16" s="91"/>
      <c r="AA16" s="103"/>
      <c r="AB16" s="103"/>
      <c r="AC16" s="103"/>
      <c r="AD16" s="111"/>
      <c r="AE16" s="111"/>
      <c r="AF16" s="111"/>
      <c r="AG16" s="111"/>
      <c r="AH16" s="111"/>
      <c r="AI16" s="103"/>
      <c r="AJ16" s="103"/>
    </row>
    <row r="17" spans="1:36" x14ac:dyDescent="0.2">
      <c r="A17" s="104" t="str">
        <f>'2 CONTEXTO E IDENTIFICACIÓN'!A17</f>
        <v>R9</v>
      </c>
      <c r="B17" s="105" t="str">
        <f>+'2 CONTEXTO E IDENTIFICACIÓN'!E17</f>
        <v xml:space="preserve">  </v>
      </c>
      <c r="C17" s="106" t="str">
        <f>+'3 PROBABIL E IMPACTO INHERENTE'!F17</f>
        <v/>
      </c>
      <c r="D17" s="106" t="str">
        <f>+'3 PROBABIL E IMPACTO INHERENTE'!N17</f>
        <v/>
      </c>
      <c r="E17" s="105" t="str">
        <f t="shared" si="0"/>
        <v/>
      </c>
      <c r="F17" s="107"/>
      <c r="G17" s="107"/>
      <c r="H17" s="107"/>
      <c r="I17" s="107"/>
      <c r="J17" s="107"/>
      <c r="K17" s="107"/>
      <c r="L17" s="107"/>
      <c r="M17" s="107"/>
      <c r="N17" s="107"/>
      <c r="R17" s="108" t="s">
        <v>85</v>
      </c>
      <c r="S17" s="91"/>
      <c r="T17" s="91"/>
      <c r="U17" s="91"/>
      <c r="V17" s="91"/>
      <c r="W17" s="91"/>
      <c r="X17" s="91"/>
      <c r="Y17" s="91"/>
      <c r="Z17" s="91"/>
      <c r="AA17" s="103"/>
      <c r="AB17" s="103"/>
      <c r="AC17" s="103"/>
      <c r="AD17" s="111"/>
      <c r="AE17" s="111"/>
      <c r="AF17" s="111"/>
      <c r="AG17" s="111"/>
      <c r="AH17" s="111"/>
      <c r="AI17" s="103"/>
      <c r="AJ17" s="103"/>
    </row>
    <row r="18" spans="1:36" x14ac:dyDescent="0.2">
      <c r="A18" s="104" t="str">
        <f>'2 CONTEXTO E IDENTIFICACIÓN'!A18</f>
        <v>R10</v>
      </c>
      <c r="B18" s="105" t="str">
        <f>+'2 CONTEXTO E IDENTIFICACIÓN'!E18</f>
        <v xml:space="preserve">  </v>
      </c>
      <c r="C18" s="106" t="str">
        <f>+'3 PROBABIL E IMPACTO INHERENTE'!F18</f>
        <v/>
      </c>
      <c r="D18" s="106" t="str">
        <f>+'3 PROBABIL E IMPACTO INHERENTE'!N18</f>
        <v/>
      </c>
      <c r="E18" s="105" t="str">
        <f t="shared" si="0"/>
        <v/>
      </c>
      <c r="F18" s="107"/>
      <c r="G18" s="107"/>
      <c r="H18" s="107"/>
      <c r="I18" s="107"/>
      <c r="J18" s="107"/>
      <c r="K18" s="107"/>
      <c r="L18" s="107"/>
      <c r="M18" s="107"/>
      <c r="N18" s="107"/>
      <c r="Q18" s="126"/>
      <c r="R18" s="112" t="s">
        <v>5</v>
      </c>
      <c r="S18" s="126"/>
      <c r="T18" s="126"/>
      <c r="U18" s="126"/>
      <c r="V18" s="126"/>
      <c r="W18" s="126"/>
      <c r="X18" s="126"/>
      <c r="Y18" s="126"/>
      <c r="Z18" s="126"/>
      <c r="AA18" s="103"/>
      <c r="AB18" s="103"/>
      <c r="AC18" s="127"/>
      <c r="AD18" s="127"/>
      <c r="AE18" s="127"/>
      <c r="AF18" s="127"/>
      <c r="AG18" s="127"/>
      <c r="AH18" s="127"/>
      <c r="AI18" s="103"/>
      <c r="AJ18" s="103"/>
    </row>
    <row r="19" spans="1:36" x14ac:dyDescent="0.2">
      <c r="A19" s="104" t="str">
        <f>'2 CONTEXTO E IDENTIFICACIÓN'!A19</f>
        <v>R11</v>
      </c>
      <c r="B19" s="105" t="str">
        <f>+'2 CONTEXTO E IDENTIFICACIÓN'!E19</f>
        <v xml:space="preserve">  </v>
      </c>
      <c r="C19" s="106" t="str">
        <f>+'3 PROBABIL E IMPACTO INHERENTE'!F19</f>
        <v/>
      </c>
      <c r="D19" s="106" t="str">
        <f>+'3 PROBABIL E IMPACTO INHERENTE'!N19</f>
        <v/>
      </c>
      <c r="E19" s="105" t="str">
        <f t="shared" si="0"/>
        <v/>
      </c>
      <c r="F19" s="107"/>
      <c r="G19" s="107"/>
      <c r="H19" s="107"/>
      <c r="I19" s="107"/>
      <c r="J19" s="107"/>
      <c r="K19" s="107"/>
      <c r="L19" s="107"/>
      <c r="M19" s="107"/>
      <c r="N19" s="107"/>
      <c r="Q19" s="126"/>
      <c r="R19" s="116" t="s">
        <v>86</v>
      </c>
      <c r="Y19" s="126"/>
      <c r="Z19" s="126"/>
      <c r="AA19" s="103"/>
      <c r="AB19" s="103"/>
      <c r="AC19" s="103"/>
      <c r="AD19" s="111"/>
      <c r="AE19" s="111"/>
      <c r="AF19" s="111"/>
      <c r="AG19" s="111"/>
      <c r="AH19" s="111"/>
      <c r="AI19" s="103"/>
      <c r="AJ19" s="103"/>
    </row>
    <row r="20" spans="1:36" x14ac:dyDescent="0.2">
      <c r="A20" s="104" t="str">
        <f>'2 CONTEXTO E IDENTIFICACIÓN'!A20</f>
        <v>R12</v>
      </c>
      <c r="B20" s="105" t="str">
        <f>+'2 CONTEXTO E IDENTIFICACIÓN'!E20</f>
        <v xml:space="preserve">  </v>
      </c>
      <c r="C20" s="106" t="str">
        <f>+'3 PROBABIL E IMPACTO INHERENTE'!F20</f>
        <v/>
      </c>
      <c r="D20" s="106" t="str">
        <f>+'3 PROBABIL E IMPACTO INHERENTE'!N20</f>
        <v/>
      </c>
      <c r="E20" s="105" t="str">
        <f t="shared" si="0"/>
        <v/>
      </c>
      <c r="F20" s="107"/>
      <c r="G20" s="107"/>
      <c r="H20" s="107"/>
      <c r="I20" s="107"/>
      <c r="J20" s="107"/>
      <c r="K20" s="107"/>
      <c r="L20" s="107"/>
      <c r="M20" s="107"/>
      <c r="N20" s="107"/>
      <c r="O20" s="128"/>
      <c r="P20" s="128"/>
      <c r="Q20" s="126"/>
      <c r="Y20" s="126"/>
      <c r="Z20" s="126"/>
      <c r="AA20" s="103"/>
      <c r="AB20" s="103"/>
      <c r="AC20" s="103"/>
      <c r="AD20" s="111"/>
      <c r="AE20" s="111"/>
      <c r="AF20" s="111"/>
      <c r="AG20" s="111"/>
      <c r="AH20" s="111"/>
      <c r="AI20" s="103"/>
      <c r="AJ20" s="103"/>
    </row>
    <row r="21" spans="1:36" x14ac:dyDescent="0.2">
      <c r="A21" s="104" t="str">
        <f>'2 CONTEXTO E IDENTIFICACIÓN'!A21</f>
        <v>R13</v>
      </c>
      <c r="B21" s="105" t="str">
        <f>+'2 CONTEXTO E IDENTIFICACIÓN'!E21</f>
        <v xml:space="preserve">  </v>
      </c>
      <c r="C21" s="106" t="str">
        <f>+'3 PROBABIL E IMPACTO INHERENTE'!F21</f>
        <v/>
      </c>
      <c r="D21" s="106" t="str">
        <f>+'3 PROBABIL E IMPACTO INHERENTE'!N21</f>
        <v/>
      </c>
      <c r="E21" s="105" t="str">
        <f t="shared" si="0"/>
        <v/>
      </c>
      <c r="F21" s="107"/>
      <c r="G21" s="107"/>
      <c r="H21" s="107"/>
      <c r="I21" s="107"/>
      <c r="J21" s="107"/>
      <c r="K21" s="107"/>
      <c r="L21" s="107"/>
      <c r="M21" s="107"/>
      <c r="N21" s="107"/>
      <c r="O21" s="128"/>
      <c r="P21" s="128"/>
      <c r="Q21" s="129"/>
      <c r="Y21" s="126"/>
      <c r="Z21" s="126"/>
      <c r="AA21" s="103"/>
      <c r="AB21" s="124"/>
      <c r="AC21" s="124"/>
      <c r="AD21" s="124"/>
      <c r="AE21" s="124"/>
      <c r="AF21" s="124"/>
      <c r="AG21" s="124"/>
      <c r="AH21" s="111"/>
      <c r="AI21" s="103"/>
      <c r="AJ21" s="103"/>
    </row>
    <row r="22" spans="1:36" x14ac:dyDescent="0.2">
      <c r="A22" s="104" t="str">
        <f>'2 CONTEXTO E IDENTIFICACIÓN'!A22</f>
        <v>R14</v>
      </c>
      <c r="B22" s="105" t="str">
        <f>+'2 CONTEXTO E IDENTIFICACIÓN'!E22</f>
        <v xml:space="preserve">  </v>
      </c>
      <c r="C22" s="106" t="str">
        <f>+'3 PROBABIL E IMPACTO INHERENTE'!F22</f>
        <v/>
      </c>
      <c r="D22" s="106" t="str">
        <f>+'3 PROBABIL E IMPACTO INHERENTE'!N22</f>
        <v/>
      </c>
      <c r="E22" s="105" t="str">
        <f t="shared" si="0"/>
        <v/>
      </c>
      <c r="F22" s="107"/>
      <c r="G22" s="107"/>
      <c r="H22" s="107"/>
      <c r="I22" s="107"/>
      <c r="J22" s="107"/>
      <c r="K22" s="107"/>
      <c r="L22" s="107"/>
      <c r="M22" s="107"/>
      <c r="N22" s="107"/>
      <c r="O22" s="128"/>
      <c r="P22" s="128"/>
      <c r="AA22" s="103"/>
      <c r="AB22" s="130"/>
      <c r="AC22" s="130"/>
      <c r="AD22" s="130"/>
      <c r="AE22" s="130"/>
      <c r="AF22" s="130"/>
      <c r="AG22" s="130"/>
      <c r="AH22" s="111"/>
      <c r="AI22" s="103"/>
      <c r="AJ22" s="103"/>
    </row>
    <row r="23" spans="1:36" x14ac:dyDescent="0.2">
      <c r="A23" s="104" t="str">
        <f>'2 CONTEXTO E IDENTIFICACIÓN'!A23</f>
        <v>R15</v>
      </c>
      <c r="B23" s="105" t="str">
        <f>+'2 CONTEXTO E IDENTIFICACIÓN'!E23</f>
        <v xml:space="preserve">  </v>
      </c>
      <c r="C23" s="106" t="str">
        <f>+'3 PROBABIL E IMPACTO INHERENTE'!F23</f>
        <v/>
      </c>
      <c r="D23" s="106" t="str">
        <f>+'3 PROBABIL E IMPACTO INHERENTE'!N23</f>
        <v/>
      </c>
      <c r="E23" s="105" t="str">
        <f t="shared" si="0"/>
        <v/>
      </c>
      <c r="F23" s="107"/>
      <c r="G23" s="107"/>
      <c r="H23" s="107"/>
      <c r="I23" s="107"/>
      <c r="J23" s="107"/>
      <c r="K23" s="107"/>
      <c r="L23" s="107"/>
      <c r="M23" s="107"/>
      <c r="N23" s="107"/>
      <c r="O23" s="128"/>
      <c r="P23" s="128"/>
      <c r="AA23" s="103"/>
      <c r="AB23" s="124"/>
      <c r="AC23" s="124"/>
      <c r="AD23" s="124"/>
      <c r="AE23" s="124"/>
      <c r="AF23" s="124"/>
      <c r="AG23" s="124"/>
      <c r="AH23" s="111"/>
      <c r="AI23" s="103"/>
      <c r="AJ23" s="103"/>
    </row>
    <row r="24" spans="1:36" x14ac:dyDescent="0.2">
      <c r="A24" s="104" t="str">
        <f>'2 CONTEXTO E IDENTIFICACIÓN'!A24</f>
        <v>R16</v>
      </c>
      <c r="B24" s="105" t="str">
        <f>+'2 CONTEXTO E IDENTIFICACIÓN'!E24</f>
        <v xml:space="preserve">  </v>
      </c>
      <c r="C24" s="106" t="str">
        <f>+'3 PROBABIL E IMPACTO INHERENTE'!F24</f>
        <v/>
      </c>
      <c r="D24" s="106" t="str">
        <f>+'3 PROBABIL E IMPACTO INHERENTE'!N24</f>
        <v/>
      </c>
      <c r="E24" s="105" t="str">
        <f t="shared" si="0"/>
        <v/>
      </c>
      <c r="F24" s="107"/>
      <c r="G24" s="107"/>
      <c r="H24" s="107"/>
      <c r="I24" s="107"/>
      <c r="J24" s="107"/>
      <c r="K24" s="107"/>
      <c r="L24" s="107"/>
      <c r="M24" s="107"/>
      <c r="N24" s="107"/>
      <c r="AA24" s="103"/>
      <c r="AB24" s="124"/>
      <c r="AC24" s="124"/>
      <c r="AD24" s="124"/>
      <c r="AE24" s="124"/>
      <c r="AF24" s="124"/>
      <c r="AG24" s="124"/>
      <c r="AH24" s="111"/>
      <c r="AI24" s="103"/>
      <c r="AJ24" s="103"/>
    </row>
    <row r="25" spans="1:36" x14ac:dyDescent="0.25">
      <c r="A25" s="104" t="str">
        <f>'2 CONTEXTO E IDENTIFICACIÓN'!A25</f>
        <v>R17</v>
      </c>
      <c r="B25" s="105" t="str">
        <f>+'2 CONTEXTO E IDENTIFICACIÓN'!E25</f>
        <v xml:space="preserve">  </v>
      </c>
      <c r="C25" s="106" t="str">
        <f>+'3 PROBABIL E IMPACTO INHERENTE'!F25</f>
        <v/>
      </c>
      <c r="D25" s="106" t="str">
        <f>+'3 PROBABIL E IMPACTO INHERENTE'!N25</f>
        <v/>
      </c>
      <c r="E25" s="105" t="str">
        <f t="shared" si="0"/>
        <v/>
      </c>
      <c r="F25" s="107"/>
      <c r="G25" s="107"/>
      <c r="H25" s="107"/>
      <c r="I25" s="107"/>
      <c r="J25" s="107"/>
      <c r="K25" s="107"/>
      <c r="L25" s="107"/>
      <c r="M25" s="107"/>
      <c r="N25" s="107"/>
    </row>
    <row r="26" spans="1:36" x14ac:dyDescent="0.25">
      <c r="A26" s="104" t="str">
        <f>'2 CONTEXTO E IDENTIFICACIÓN'!A26</f>
        <v>R18</v>
      </c>
      <c r="B26" s="105" t="str">
        <f>+'2 CONTEXTO E IDENTIFICACIÓN'!E26</f>
        <v xml:space="preserve">  </v>
      </c>
      <c r="C26" s="106" t="str">
        <f>+'3 PROBABIL E IMPACTO INHERENTE'!F26</f>
        <v/>
      </c>
      <c r="D26" s="106" t="str">
        <f>+'3 PROBABIL E IMPACTO INHERENTE'!N26</f>
        <v/>
      </c>
      <c r="E26" s="105" t="str">
        <f t="shared" si="0"/>
        <v/>
      </c>
      <c r="F26" s="107"/>
      <c r="G26" s="107"/>
      <c r="H26" s="107"/>
      <c r="I26" s="107"/>
      <c r="J26" s="107"/>
      <c r="K26" s="107"/>
      <c r="L26" s="107"/>
      <c r="M26" s="107"/>
      <c r="N26" s="107"/>
    </row>
    <row r="27" spans="1:36" x14ac:dyDescent="0.25">
      <c r="A27" s="104" t="str">
        <f>'2 CONTEXTO E IDENTIFICACIÓN'!A27</f>
        <v>R19</v>
      </c>
      <c r="B27" s="105" t="str">
        <f>+'2 CONTEXTO E IDENTIFICACIÓN'!E27</f>
        <v xml:space="preserve">  </v>
      </c>
      <c r="C27" s="106" t="str">
        <f>+'3 PROBABIL E IMPACTO INHERENTE'!F27</f>
        <v/>
      </c>
      <c r="D27" s="106" t="str">
        <f>+'3 PROBABIL E IMPACTO INHERENTE'!N27</f>
        <v/>
      </c>
      <c r="E27" s="105" t="str">
        <f t="shared" si="0"/>
        <v/>
      </c>
      <c r="F27" s="107"/>
      <c r="G27" s="107"/>
      <c r="H27" s="107"/>
      <c r="I27" s="107"/>
      <c r="J27" s="107"/>
      <c r="K27" s="107"/>
      <c r="L27" s="107"/>
      <c r="M27" s="107"/>
      <c r="N27" s="107"/>
    </row>
    <row r="28" spans="1:36" x14ac:dyDescent="0.25">
      <c r="A28" s="104" t="str">
        <f>'2 CONTEXTO E IDENTIFICACIÓN'!A28</f>
        <v>R20</v>
      </c>
      <c r="B28" s="105" t="str">
        <f>+'2 CONTEXTO E IDENTIFICACIÓN'!E28</f>
        <v xml:space="preserve">  </v>
      </c>
      <c r="C28" s="106" t="str">
        <f>+'3 PROBABIL E IMPACTO INHERENTE'!F28</f>
        <v/>
      </c>
      <c r="D28" s="106" t="str">
        <f>+'3 PROBABIL E IMPACTO INHERENTE'!N28</f>
        <v/>
      </c>
      <c r="E28" s="105" t="str">
        <f t="shared" si="0"/>
        <v/>
      </c>
      <c r="F28" s="107"/>
      <c r="G28" s="107"/>
      <c r="H28" s="107"/>
      <c r="I28" s="107"/>
      <c r="J28" s="107"/>
      <c r="K28" s="107"/>
      <c r="L28" s="107"/>
      <c r="M28" s="107"/>
      <c r="N28" s="107"/>
    </row>
    <row r="29" spans="1:36" ht="14.45" customHeight="1" x14ac:dyDescent="0.25">
      <c r="B29" s="87"/>
      <c r="D29" s="87"/>
      <c r="E29" s="87"/>
      <c r="F29" s="87"/>
      <c r="G29" s="87"/>
      <c r="H29" s="87"/>
      <c r="I29" s="87"/>
      <c r="J29" s="87"/>
      <c r="K29" s="87"/>
      <c r="L29" s="87"/>
      <c r="M29" s="87"/>
      <c r="N29" s="87"/>
      <c r="Y29" s="92"/>
      <c r="Z29" s="92"/>
      <c r="AA29" s="92"/>
      <c r="AB29" s="92"/>
      <c r="AC29" s="92"/>
      <c r="AD29" s="87"/>
      <c r="AE29" s="87"/>
      <c r="AF29" s="87"/>
      <c r="AG29" s="87"/>
      <c r="AH29" s="87"/>
    </row>
    <row r="30" spans="1:36" ht="39" customHeight="1" x14ac:dyDescent="0.25">
      <c r="B30" s="87"/>
      <c r="D30" s="87"/>
      <c r="E30" s="87"/>
      <c r="F30" s="87"/>
      <c r="G30" s="87"/>
      <c r="H30" s="87"/>
      <c r="I30" s="87"/>
      <c r="J30" s="87"/>
      <c r="K30" s="87"/>
      <c r="L30" s="87"/>
      <c r="M30" s="87"/>
      <c r="N30" s="87"/>
      <c r="Y30" s="92"/>
      <c r="Z30" s="92"/>
      <c r="AA30" s="92"/>
      <c r="AB30" s="92"/>
      <c r="AC30" s="92"/>
      <c r="AD30" s="87"/>
      <c r="AE30" s="87"/>
      <c r="AF30" s="87"/>
      <c r="AG30" s="87"/>
      <c r="AH30" s="87"/>
    </row>
    <row r="31" spans="1:36" ht="19.5" customHeight="1" x14ac:dyDescent="0.25">
      <c r="B31" s="87"/>
      <c r="D31" s="87"/>
      <c r="E31" s="87"/>
      <c r="F31" s="87"/>
      <c r="G31" s="87"/>
      <c r="H31" s="87"/>
      <c r="I31" s="87"/>
      <c r="J31" s="87"/>
      <c r="K31" s="87"/>
      <c r="L31" s="87"/>
      <c r="M31" s="87"/>
      <c r="N31" s="87"/>
      <c r="Y31" s="92"/>
      <c r="Z31" s="92"/>
      <c r="AA31" s="92"/>
      <c r="AB31" s="92"/>
      <c r="AC31" s="92"/>
      <c r="AD31" s="87"/>
      <c r="AE31" s="87"/>
      <c r="AF31" s="87"/>
      <c r="AG31" s="87"/>
      <c r="AH31" s="87"/>
    </row>
    <row r="32" spans="1:36" ht="19.5" customHeight="1" x14ac:dyDescent="0.25">
      <c r="B32" s="87"/>
      <c r="D32" s="87"/>
      <c r="E32" s="87"/>
      <c r="F32" s="87"/>
      <c r="G32" s="87"/>
      <c r="H32" s="87"/>
      <c r="I32" s="87"/>
      <c r="J32" s="87"/>
      <c r="K32" s="87"/>
      <c r="L32" s="87"/>
      <c r="M32" s="87"/>
      <c r="N32" s="87"/>
      <c r="Y32" s="92"/>
      <c r="Z32" s="92"/>
      <c r="AA32" s="92"/>
      <c r="AB32" s="92"/>
      <c r="AC32" s="92"/>
      <c r="AD32" s="87"/>
      <c r="AE32" s="87"/>
      <c r="AF32" s="87"/>
      <c r="AG32" s="87"/>
      <c r="AH32" s="87"/>
    </row>
    <row r="33" spans="25:29" s="87" customFormat="1" ht="19.5" customHeight="1" x14ac:dyDescent="0.25">
      <c r="Y33" s="92"/>
      <c r="Z33" s="92"/>
      <c r="AA33" s="92"/>
      <c r="AB33" s="92"/>
      <c r="AC33" s="92"/>
    </row>
    <row r="34" spans="25:29" s="87" customFormat="1" ht="19.5" customHeight="1" x14ac:dyDescent="0.25">
      <c r="Y34" s="92"/>
      <c r="Z34" s="92"/>
      <c r="AA34" s="92"/>
      <c r="AB34" s="92"/>
      <c r="AC34" s="92"/>
    </row>
    <row r="35" spans="25:29" s="87" customFormat="1" ht="19.5" customHeight="1" x14ac:dyDescent="0.25">
      <c r="Y35" s="92"/>
      <c r="Z35" s="92"/>
      <c r="AA35" s="92"/>
      <c r="AB35" s="92"/>
      <c r="AC35" s="92"/>
    </row>
  </sheetData>
  <sheetProtection sheet="1" formatCells="0" formatColumns="0" formatRows="0" sort="0" autoFilter="0" pivotTables="0"/>
  <autoFilter ref="A8:AJ8" xr:uid="{00000000-0009-0000-0000-000003000000}">
    <filterColumn colId="27" showButton="0"/>
    <filterColumn colId="28" showButton="0"/>
    <filterColumn colId="29" showButton="0"/>
    <filterColumn colId="30" showButton="0"/>
    <filterColumn colId="31" showButton="0"/>
    <filterColumn colId="32" showButton="0"/>
  </autoFilter>
  <dataConsolidate/>
  <mergeCells count="10">
    <mergeCell ref="R6:V6"/>
    <mergeCell ref="A1:A2"/>
    <mergeCell ref="C7:E7"/>
    <mergeCell ref="O9:O13"/>
    <mergeCell ref="I7:M7"/>
    <mergeCell ref="G9:G13"/>
    <mergeCell ref="B1:B2"/>
    <mergeCell ref="G6:M6"/>
    <mergeCell ref="B4:D4"/>
    <mergeCell ref="B5:D5"/>
  </mergeCells>
  <conditionalFormatting sqref="C9:C28">
    <cfRule type="cellIs" dxfId="173" priority="6" operator="equal">
      <formula>$Q$13</formula>
    </cfRule>
    <cfRule type="cellIs" dxfId="172" priority="7" operator="equal">
      <formula>$Q$12</formula>
    </cfRule>
    <cfRule type="cellIs" dxfId="171" priority="8" operator="equal">
      <formula>$Q$11</formula>
    </cfRule>
    <cfRule type="cellIs" dxfId="170" priority="9" operator="equal">
      <formula>$Q$10</formula>
    </cfRule>
    <cfRule type="cellIs" dxfId="169" priority="10" operator="equal">
      <formula>$Q$9</formula>
    </cfRule>
  </conditionalFormatting>
  <conditionalFormatting sqref="D9:D28">
    <cfRule type="cellIs" dxfId="168" priority="1" operator="equal">
      <formula>$R$8</formula>
    </cfRule>
    <cfRule type="cellIs" dxfId="167" priority="2" operator="equal">
      <formula>$S$8</formula>
    </cfRule>
    <cfRule type="cellIs" dxfId="166" priority="3" operator="equal">
      <formula>$T$8</formula>
    </cfRule>
    <cfRule type="cellIs" dxfId="165" priority="4" operator="equal">
      <formula>$U$8</formula>
    </cfRule>
    <cfRule type="cellIs" dxfId="164" priority="5" operator="equal">
      <formula>$V$8</formula>
    </cfRule>
  </conditionalFormatting>
  <conditionalFormatting sqref="E9:E28">
    <cfRule type="cellIs" dxfId="163" priority="102" operator="equal">
      <formula>$R$16</formula>
    </cfRule>
    <cfRule type="cellIs" dxfId="162" priority="103" operator="equal">
      <formula>$R$17</formula>
    </cfRule>
    <cfRule type="cellIs" dxfId="161" priority="104" operator="equal">
      <formula>$R$18</formula>
    </cfRule>
    <cfRule type="cellIs" dxfId="160" priority="105" operator="equal">
      <formula>$R$19</formula>
    </cfRule>
  </conditionalFormatting>
  <dataValidations disablePrompts="1" count="3">
    <dataValidation type="list" allowBlank="1" showInputMessage="1" showErrorMessage="1" sqref="JB9:JH16" xr:uid="{00000000-0002-0000-03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A8" xr:uid="{00000000-0002-0000-0300-000001000000}"/>
    <dataValidation allowBlank="1" showInputMessage="1" showErrorMessage="1" prompt="Es la materialización del riesgo y las consecuencias de su aparición. Su escala es: 5 bajo impacto, 10 medio, 20 alto impacto._x000a_" sqref="JB8:JH8" xr:uid="{00000000-0002-0000-0300-000002000000}"/>
  </dataValidations>
  <printOptions horizontalCentered="1" verticalCentered="1"/>
  <pageMargins left="0.31496062992125984" right="0.27559055118110237" top="0.23622047244094491" bottom="0.15748031496062992" header="0" footer="0"/>
  <pageSetup paperSize="5" scale="6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Z87"/>
  <sheetViews>
    <sheetView showGridLines="0" view="pageBreakPreview" zoomScale="60" zoomScaleNormal="10" workbookViewId="0">
      <pane xSplit="1" ySplit="7" topLeftCell="B11" activePane="bottomRight" state="frozen"/>
      <selection pane="topRight" activeCell="B1" sqref="B1"/>
      <selection pane="bottomLeft" activeCell="A7" sqref="A7"/>
      <selection pane="bottomRight" activeCell="G16" sqref="G16"/>
    </sheetView>
  </sheetViews>
  <sheetFormatPr baseColWidth="10" defaultColWidth="11.42578125" defaultRowHeight="14.25" x14ac:dyDescent="0.25"/>
  <cols>
    <col min="1" max="1" width="14.85546875" style="55" customWidth="1"/>
    <col min="2" max="2" width="44.140625" style="55" customWidth="1"/>
    <col min="3" max="3" width="15.5703125" style="55" customWidth="1"/>
    <col min="4" max="4" width="11.5703125" style="55" customWidth="1"/>
    <col min="5" max="5" width="10.140625" style="55" customWidth="1"/>
    <col min="6" max="6" width="32.28515625" style="55" customWidth="1"/>
    <col min="7" max="7" width="38.28515625" style="55" customWidth="1"/>
    <col min="8" max="8" width="32.7109375" style="55" customWidth="1"/>
    <col min="9" max="9" width="42.28515625" style="55" customWidth="1"/>
    <col min="10" max="10" width="15.42578125" style="55" customWidth="1"/>
    <col min="11" max="12" width="12.140625" style="67" customWidth="1"/>
    <col min="13" max="13" width="17.42578125" style="55" customWidth="1"/>
    <col min="14" max="14" width="12.140625" style="67" customWidth="1"/>
    <col min="15" max="15" width="15.5703125" style="67" customWidth="1"/>
    <col min="16" max="16" width="12.140625" style="67" customWidth="1"/>
    <col min="17" max="17" width="15.5703125" style="67" customWidth="1"/>
    <col min="18" max="18" width="13.5703125" style="336" customWidth="1"/>
    <col min="19" max="19" width="13.42578125" style="336" customWidth="1"/>
    <col min="20" max="20" width="12.7109375" style="336" customWidth="1"/>
    <col min="21" max="21" width="14.42578125" style="164" customWidth="1"/>
    <col min="22" max="22" width="14.5703125" style="164" customWidth="1"/>
    <col min="23" max="23" width="11.42578125" style="55"/>
    <col min="24" max="24" width="21.7109375" style="10" customWidth="1"/>
    <col min="25" max="25" width="7.42578125" style="10" bestFit="1" customWidth="1"/>
    <col min="26" max="26" width="8.42578125" style="10" bestFit="1" customWidth="1"/>
    <col min="27" max="16384" width="11.42578125" style="55"/>
  </cols>
  <sheetData>
    <row r="1" spans="1:26" s="51" customFormat="1" ht="45" customHeight="1" x14ac:dyDescent="0.2">
      <c r="A1" s="408"/>
      <c r="B1" s="453" t="str">
        <f>+'2 CONTEXTO E IDENTIFICACIÓN'!B1</f>
        <v>MAPA DE RIESGOS</v>
      </c>
      <c r="C1" s="50" t="str">
        <f>+'2 CONTEXTO E IDENTIFICACIÓN'!C1</f>
        <v>CÓDIGO:</v>
      </c>
      <c r="D1" s="50">
        <f>+'2 CONTEXTO E IDENTIFICACIÓN'!D1</f>
        <v>0</v>
      </c>
      <c r="F1" s="9"/>
      <c r="G1" s="241" t="str">
        <f>+'2 CONTEXTO E IDENTIFICACIÓN'!$F$4</f>
        <v>Elaboración o Actualización:</v>
      </c>
      <c r="H1" s="262">
        <f>+IF('2 CONTEXTO E IDENTIFICACIÓN'!$G$4="","",'2 CONTEXTO E IDENTIFICACIÓN'!$G$4)</f>
        <v>44866</v>
      </c>
      <c r="I1" s="20"/>
      <c r="J1" s="20"/>
      <c r="K1" s="20"/>
      <c r="L1" s="54"/>
      <c r="M1" s="53"/>
      <c r="N1" s="54"/>
      <c r="O1" s="54"/>
      <c r="P1" s="54"/>
      <c r="Q1" s="54"/>
      <c r="R1" s="328"/>
      <c r="S1" s="54"/>
      <c r="T1" s="54"/>
      <c r="U1" s="164"/>
      <c r="V1" s="164"/>
      <c r="W1" s="55"/>
      <c r="X1" s="10"/>
      <c r="Y1" s="10"/>
      <c r="Z1" s="10"/>
    </row>
    <row r="2" spans="1:26" s="51" customFormat="1" ht="45" customHeight="1" x14ac:dyDescent="0.2">
      <c r="A2" s="408"/>
      <c r="B2" s="454"/>
      <c r="C2" s="50" t="str">
        <f>+'2 CONTEXTO E IDENTIFICACIÓN'!C2</f>
        <v>VERSIÓN:</v>
      </c>
      <c r="D2" s="50">
        <f>+'2 CONTEXTO E IDENTIFICACIÓN'!D2</f>
        <v>0</v>
      </c>
      <c r="G2" s="244" t="str">
        <f>+'2 CONTEXTO E IDENTIFICACIÓN'!$D$5</f>
        <v>Vigencia del:</v>
      </c>
      <c r="H2" s="242" t="str">
        <f>+IF('2 CONTEXTO E IDENTIFICACIÓN'!$E$5="","",'2 CONTEXTO E IDENTIFICACIÓN'!$E$5)</f>
        <v/>
      </c>
      <c r="I2" s="243" t="s">
        <v>111</v>
      </c>
      <c r="J2" s="240" t="str">
        <f>+IF('2 CONTEXTO E IDENTIFICACIÓN'!$G$5="","",'2 CONTEXTO E IDENTIFICACIÓN'!$G$5)</f>
        <v/>
      </c>
      <c r="L2" s="57"/>
      <c r="M2" s="56"/>
      <c r="N2" s="57"/>
      <c r="O2" s="57"/>
      <c r="P2" s="57"/>
      <c r="Q2" s="57"/>
      <c r="R2" s="328"/>
      <c r="S2" s="54"/>
      <c r="T2" s="331"/>
      <c r="U2" s="164"/>
      <c r="V2" s="327"/>
      <c r="W2" s="55"/>
      <c r="X2" s="9"/>
      <c r="Y2" s="9"/>
      <c r="Z2" s="9"/>
    </row>
    <row r="3" spans="1:26" s="51" customFormat="1" ht="15.75" thickBot="1" x14ac:dyDescent="0.25">
      <c r="A3" s="19" t="s">
        <v>159</v>
      </c>
      <c r="B3" s="410" t="str">
        <f>+IF('2 CONTEXTO E IDENTIFICACIÓN'!$B$4="","",'2 CONTEXTO E IDENTIFICACIÓN'!$B$4)</f>
        <v>HOSPITAL UNIVERSITARIO DEPARTAMENTAL DE NARIÑO</v>
      </c>
      <c r="C3" s="410"/>
      <c r="D3" s="410"/>
      <c r="E3" s="58"/>
      <c r="G3" s="58"/>
      <c r="H3" s="58"/>
      <c r="I3" s="58"/>
      <c r="J3" s="58"/>
      <c r="K3" s="59"/>
      <c r="L3" s="59"/>
      <c r="M3" s="58"/>
      <c r="N3" s="59"/>
      <c r="O3" s="59"/>
      <c r="P3" s="59"/>
      <c r="Q3" s="59"/>
      <c r="R3" s="332"/>
      <c r="S3" s="332"/>
      <c r="T3" s="332"/>
      <c r="U3" s="164"/>
      <c r="V3" s="164"/>
      <c r="W3" s="55"/>
      <c r="X3" s="9"/>
      <c r="Y3" s="9"/>
      <c r="Z3" s="9"/>
    </row>
    <row r="4" spans="1:26" s="61" customFormat="1" ht="25.5" customHeight="1" x14ac:dyDescent="0.25">
      <c r="A4" s="19" t="s">
        <v>157</v>
      </c>
      <c r="B4" s="410" t="str">
        <f>+IF('2 CONTEXTO E IDENTIFICACIÓN'!$D$4="","",'2 CONTEXTO E IDENTIFICACIÓN'!$D$4)</f>
        <v xml:space="preserve">CONTROL INTERNO DISCIPLINARIO </v>
      </c>
      <c r="C4" s="411"/>
      <c r="D4" s="411"/>
      <c r="E4" s="60" t="s">
        <v>44</v>
      </c>
      <c r="F4" s="56" t="s">
        <v>45</v>
      </c>
      <c r="G4" s="60"/>
      <c r="H4" s="60"/>
      <c r="I4" s="60"/>
      <c r="R4" s="450" t="s">
        <v>201</v>
      </c>
      <c r="S4" s="450" t="s">
        <v>202</v>
      </c>
      <c r="T4" s="450" t="s">
        <v>203</v>
      </c>
      <c r="U4" s="164"/>
      <c r="V4" s="164"/>
      <c r="W4" s="55"/>
      <c r="X4" s="401" t="s">
        <v>271</v>
      </c>
      <c r="Y4" s="402"/>
      <c r="Z4" s="403"/>
    </row>
    <row r="5" spans="1:26" s="61" customFormat="1" ht="16.5" customHeight="1" x14ac:dyDescent="0.25">
      <c r="A5" s="248"/>
      <c r="B5" s="247"/>
      <c r="C5" s="247"/>
      <c r="D5" s="164"/>
      <c r="E5" s="60"/>
      <c r="F5" s="60"/>
      <c r="G5" s="60"/>
      <c r="H5" s="60"/>
      <c r="I5" s="60"/>
      <c r="J5" s="456" t="s">
        <v>110</v>
      </c>
      <c r="K5" s="456"/>
      <c r="L5" s="456"/>
      <c r="M5" s="456"/>
      <c r="N5" s="456"/>
      <c r="O5" s="456"/>
      <c r="P5" s="456"/>
      <c r="Q5" s="456"/>
      <c r="R5" s="451"/>
      <c r="S5" s="451"/>
      <c r="T5" s="451"/>
      <c r="U5" s="164"/>
      <c r="V5" s="164"/>
      <c r="W5" s="55"/>
      <c r="X5" s="28" t="s">
        <v>52</v>
      </c>
      <c r="Y5" s="29" t="s">
        <v>272</v>
      </c>
      <c r="Z5" s="30" t="s">
        <v>273</v>
      </c>
    </row>
    <row r="6" spans="1:26" ht="29.25" customHeight="1" x14ac:dyDescent="0.25">
      <c r="A6" s="448" t="s">
        <v>197</v>
      </c>
      <c r="B6" s="448" t="s">
        <v>196</v>
      </c>
      <c r="C6" s="448" t="s">
        <v>115</v>
      </c>
      <c r="D6" s="448" t="s">
        <v>116</v>
      </c>
      <c r="E6" s="457" t="s">
        <v>112</v>
      </c>
      <c r="F6" s="462" t="s">
        <v>175</v>
      </c>
      <c r="G6" s="463"/>
      <c r="H6" s="457"/>
      <c r="I6" s="207"/>
      <c r="J6" s="459" t="s">
        <v>105</v>
      </c>
      <c r="K6" s="460"/>
      <c r="L6" s="460"/>
      <c r="M6" s="460"/>
      <c r="N6" s="461"/>
      <c r="O6" s="459" t="s">
        <v>109</v>
      </c>
      <c r="P6" s="460"/>
      <c r="Q6" s="461"/>
      <c r="R6" s="452"/>
      <c r="S6" s="452"/>
      <c r="T6" s="452"/>
      <c r="X6" s="33" t="s">
        <v>55</v>
      </c>
      <c r="Y6" s="36">
        <v>0.01</v>
      </c>
      <c r="Z6" s="35">
        <v>0.2</v>
      </c>
    </row>
    <row r="7" spans="1:26" s="49" customFormat="1" ht="72" thickBot="1" x14ac:dyDescent="0.3">
      <c r="A7" s="455"/>
      <c r="B7" s="455"/>
      <c r="C7" s="449"/>
      <c r="D7" s="449"/>
      <c r="E7" s="458"/>
      <c r="F7" s="62" t="s">
        <v>274</v>
      </c>
      <c r="G7" s="163" t="s">
        <v>176</v>
      </c>
      <c r="H7" s="163" t="s">
        <v>177</v>
      </c>
      <c r="I7" s="163" t="s">
        <v>268</v>
      </c>
      <c r="J7" s="62" t="s">
        <v>90</v>
      </c>
      <c r="K7" s="63" t="s">
        <v>91</v>
      </c>
      <c r="L7" s="63" t="s">
        <v>114</v>
      </c>
      <c r="M7" s="62" t="s">
        <v>92</v>
      </c>
      <c r="N7" s="63" t="s">
        <v>93</v>
      </c>
      <c r="O7" s="63" t="s">
        <v>97</v>
      </c>
      <c r="P7" s="63" t="s">
        <v>3</v>
      </c>
      <c r="Q7" s="63" t="s">
        <v>102</v>
      </c>
      <c r="R7" s="63" t="s">
        <v>113</v>
      </c>
      <c r="S7" s="63" t="s">
        <v>117</v>
      </c>
      <c r="T7" s="321" t="s">
        <v>10</v>
      </c>
      <c r="U7" s="63" t="s">
        <v>269</v>
      </c>
      <c r="V7" s="63" t="s">
        <v>270</v>
      </c>
      <c r="X7" s="38" t="s">
        <v>57</v>
      </c>
      <c r="Y7" s="36">
        <v>0.21</v>
      </c>
      <c r="Z7" s="35">
        <v>0.4</v>
      </c>
    </row>
    <row r="8" spans="1:26" ht="86.25" thickBot="1" x14ac:dyDescent="0.3">
      <c r="A8" s="436" t="str">
        <f>'2 CONTEXTO E IDENTIFICACIÓN'!A9</f>
        <v>R1</v>
      </c>
      <c r="B8" s="439" t="str">
        <f>+'2 CONTEXTO E IDENTIFICACIÓN'!E9</f>
        <v>Posibilidad de pérdida Reputacional por vencimiento de términos de las diferentes etapas del proceso,  debido a sobre carga de trabajo  y falta de personal</v>
      </c>
      <c r="C8" s="442">
        <f>+'3 PROBABIL E IMPACTO INHERENTE'!E9</f>
        <v>0.6</v>
      </c>
      <c r="D8" s="445">
        <f>+'3 PROBABIL E IMPACTO INHERENTE'!M9</f>
        <v>0.4</v>
      </c>
      <c r="E8" s="68">
        <v>1</v>
      </c>
      <c r="F8" s="71" t="s">
        <v>292</v>
      </c>
      <c r="G8" s="71" t="s">
        <v>293</v>
      </c>
      <c r="H8" s="71" t="s">
        <v>294</v>
      </c>
      <c r="I8" s="318" t="str">
        <f t="shared" ref="I8:I39" si="0">+CONCATENATE(F8," ",G8," ",H8)</f>
        <v>Profesional especializado de Control Interno Disciplinario, realiza revisión de libro radicador de envió de requerimientos y el auxiliar administrativo realiza diligenciamiento en la base de datos de la dependencia.</v>
      </c>
      <c r="J8" s="5" t="s">
        <v>106</v>
      </c>
      <c r="K8" s="64">
        <f>+IF(J8='11 FORMULAS'!$E$4,'11 FORMULAS'!$F$4,IF(J8='11 FORMULAS'!$E$5,'11 FORMULAS'!$F$5,IF(J8='11 FORMULAS'!$E$6,'11 FORMULAS'!$F$6,"")))</f>
        <v>0.25</v>
      </c>
      <c r="L8" s="64" t="str">
        <f>+IF(OR(J8='11 FORMULAS'!$O$4,J8='11 FORMULAS'!$O$5),'11 FORMULAS'!$P$5,IF(J8='11 FORMULAS'!$O$6,'11 FORMULAS'!$P$6,""))</f>
        <v>Probabilidad</v>
      </c>
      <c r="M8" s="5" t="s">
        <v>95</v>
      </c>
      <c r="N8" s="64">
        <f>+IF(M8='11 FORMULAS'!$H$4,'11 FORMULAS'!$I$4,IF(M8='11 FORMULAS'!$H$5,'11 FORMULAS'!$I$5,""))</f>
        <v>0.15</v>
      </c>
      <c r="O8" s="6" t="s">
        <v>98</v>
      </c>
      <c r="P8" s="6" t="s">
        <v>100</v>
      </c>
      <c r="Q8" s="6" t="s">
        <v>103</v>
      </c>
      <c r="R8" s="333">
        <f>+IFERROR(K8+N8,"")</f>
        <v>0.4</v>
      </c>
      <c r="S8" s="333">
        <f>IF(L8='11 FORMULAS'!$P$5,C8-(C8*R8),C8)</f>
        <v>0.36</v>
      </c>
      <c r="T8" s="333">
        <f>IF(L8='11 FORMULAS'!$P$6,D8-(D8*R8),D8)</f>
        <v>0.4</v>
      </c>
      <c r="U8" s="430">
        <f>+IF(S11="","",S11)</f>
        <v>0.36</v>
      </c>
      <c r="V8" s="433">
        <f>+IF(T11="","",T11)</f>
        <v>0.4</v>
      </c>
      <c r="X8" s="41" t="s">
        <v>59</v>
      </c>
      <c r="Y8" s="36">
        <v>0.41</v>
      </c>
      <c r="Z8" s="35">
        <v>0.6</v>
      </c>
    </row>
    <row r="9" spans="1:26" ht="15.75" thickBot="1" x14ac:dyDescent="0.3">
      <c r="A9" s="437"/>
      <c r="B9" s="440"/>
      <c r="C9" s="443"/>
      <c r="D9" s="446"/>
      <c r="E9" s="69">
        <v>2</v>
      </c>
      <c r="F9" s="231"/>
      <c r="G9" s="231"/>
      <c r="H9" s="231"/>
      <c r="I9" s="319" t="str">
        <f t="shared" si="0"/>
        <v xml:space="preserve">  </v>
      </c>
      <c r="J9" s="1"/>
      <c r="K9" s="65" t="str">
        <f>+IF(J9='11 FORMULAS'!$E$4,'11 FORMULAS'!$F$4,IF(J9='11 FORMULAS'!$E$5,'11 FORMULAS'!$F$5,IF(J9='11 FORMULAS'!$E$6,'11 FORMULAS'!$F$6,"")))</f>
        <v/>
      </c>
      <c r="L9" s="65" t="str">
        <f>+IF(OR(J9='11 FORMULAS'!$O$4,J9='11 FORMULAS'!$O$5),'11 FORMULAS'!$P$5,IF(J9='11 FORMULAS'!$O$6,'11 FORMULAS'!$P$6,""))</f>
        <v/>
      </c>
      <c r="M9" s="1"/>
      <c r="N9" s="65" t="str">
        <f>+IF(M9='11 FORMULAS'!$H$4,'11 FORMULAS'!$I$4,IF(M9='11 FORMULAS'!$H$5,'11 FORMULAS'!$I$5,""))</f>
        <v/>
      </c>
      <c r="O9" s="6"/>
      <c r="P9" s="6"/>
      <c r="Q9" s="6"/>
      <c r="R9" s="334" t="str">
        <f t="shared" ref="R9:R11" si="1">+IFERROR(K9+N9,"")</f>
        <v/>
      </c>
      <c r="S9" s="334">
        <f>IF(L9='11 FORMULAS'!$P$5,S8-(S8*R9),S8)</f>
        <v>0.36</v>
      </c>
      <c r="T9" s="334">
        <f>IF(L9='11 FORMULAS'!$P$6,T8-(T8*R9),T8)</f>
        <v>0.4</v>
      </c>
      <c r="U9" s="431"/>
      <c r="V9" s="434"/>
      <c r="X9" s="42" t="s">
        <v>61</v>
      </c>
      <c r="Y9" s="36">
        <v>0.61</v>
      </c>
      <c r="Z9" s="35">
        <v>0.8</v>
      </c>
    </row>
    <row r="10" spans="1:26" ht="18.75" customHeight="1" x14ac:dyDescent="0.25">
      <c r="A10" s="437"/>
      <c r="B10" s="440"/>
      <c r="C10" s="443"/>
      <c r="D10" s="446"/>
      <c r="E10" s="69">
        <v>3</v>
      </c>
      <c r="F10" s="231"/>
      <c r="G10" s="231"/>
      <c r="H10" s="231"/>
      <c r="I10" s="319" t="str">
        <f t="shared" si="0"/>
        <v xml:space="preserve">  </v>
      </c>
      <c r="J10" s="1"/>
      <c r="K10" s="65" t="str">
        <f>+IF(J10='11 FORMULAS'!$E$4,'11 FORMULAS'!$F$4,IF(J10='11 FORMULAS'!$E$5,'11 FORMULAS'!$F$5,IF(J10='11 FORMULAS'!$E$6,'11 FORMULAS'!$F$6,"")))</f>
        <v/>
      </c>
      <c r="L10" s="65" t="str">
        <f>+IF(OR(J10='11 FORMULAS'!$O$4,J10='11 FORMULAS'!$O$5),'11 FORMULAS'!$P$5,IF(J10='11 FORMULAS'!$O$6,'11 FORMULAS'!$P$6,""))</f>
        <v/>
      </c>
      <c r="M10" s="1"/>
      <c r="N10" s="65" t="str">
        <f>+IF(M10='11 FORMULAS'!$H$4,'11 FORMULAS'!$I$4,IF(M10='11 FORMULAS'!$H$5,'11 FORMULAS'!$I$5,""))</f>
        <v/>
      </c>
      <c r="O10" s="6"/>
      <c r="P10" s="6"/>
      <c r="Q10" s="6"/>
      <c r="R10" s="334" t="str">
        <f>+IFERROR(K10+N10,"")</f>
        <v/>
      </c>
      <c r="S10" s="334">
        <f>IF(L10='11 FORMULAS'!$P$5,S9-(S9*R10),S9)</f>
        <v>0.36</v>
      </c>
      <c r="T10" s="334">
        <f>IF(L10='11 FORMULAS'!$P$6,T9-(T9*R10),T9)</f>
        <v>0.4</v>
      </c>
      <c r="U10" s="431"/>
      <c r="V10" s="434"/>
      <c r="X10" s="43" t="s">
        <v>62</v>
      </c>
      <c r="Y10" s="36">
        <v>0.81</v>
      </c>
      <c r="Z10" s="35">
        <v>1</v>
      </c>
    </row>
    <row r="11" spans="1:26" ht="23.25" customHeight="1" thickBot="1" x14ac:dyDescent="0.3">
      <c r="A11" s="438"/>
      <c r="B11" s="441"/>
      <c r="C11" s="444"/>
      <c r="D11" s="447"/>
      <c r="E11" s="70">
        <v>4</v>
      </c>
      <c r="F11" s="232"/>
      <c r="G11" s="232"/>
      <c r="H11" s="232"/>
      <c r="I11" s="320" t="str">
        <f t="shared" si="0"/>
        <v xml:space="preserve">  </v>
      </c>
      <c r="J11" s="7"/>
      <c r="K11" s="66" t="str">
        <f>+IF(J11='11 FORMULAS'!$E$4,'11 FORMULAS'!$F$4,IF(J11='11 FORMULAS'!$E$5,'11 FORMULAS'!$F$5,IF(J11='11 FORMULAS'!$E$6,'11 FORMULAS'!$F$6,"")))</f>
        <v/>
      </c>
      <c r="L11" s="66" t="str">
        <f>+IF(OR(J11='11 FORMULAS'!$O$4,J11='11 FORMULAS'!$O$5),'11 FORMULAS'!$P$5,IF(J11='11 FORMULAS'!$O$6,'11 FORMULAS'!$P$6,""))</f>
        <v/>
      </c>
      <c r="M11" s="7"/>
      <c r="N11" s="66" t="str">
        <f>+IF(M11='11 FORMULAS'!$H$4,'11 FORMULAS'!$I$4,IF(M11='11 FORMULAS'!$H$5,'11 FORMULAS'!$I$5,""))</f>
        <v/>
      </c>
      <c r="O11" s="8"/>
      <c r="P11" s="8"/>
      <c r="Q11" s="8"/>
      <c r="R11" s="335" t="str">
        <f t="shared" si="1"/>
        <v/>
      </c>
      <c r="S11" s="335">
        <f>IF(L11='11 FORMULAS'!$P$5,S10-(S10*R11),S10)</f>
        <v>0.36</v>
      </c>
      <c r="T11" s="335">
        <f>IF(L11='11 FORMULAS'!$P$6,T10-(T10*R11),T10)</f>
        <v>0.4</v>
      </c>
      <c r="U11" s="432"/>
      <c r="V11" s="435"/>
      <c r="X11" s="44"/>
      <c r="Y11" s="45"/>
      <c r="Z11" s="46"/>
    </row>
    <row r="12" spans="1:26" ht="63.75" customHeight="1" x14ac:dyDescent="0.25">
      <c r="A12" s="436" t="str">
        <f>'2 CONTEXTO E IDENTIFICACIÓN'!A10</f>
        <v>R2</v>
      </c>
      <c r="B12" s="439" t="str">
        <f>+'2 CONTEXTO E IDENTIFICACIÓN'!E10</f>
        <v>Posibilidad de pérdida Reputacional por pérdida de documentos,  debido a préstamo de documentos a sujetos procesales.</v>
      </c>
      <c r="C12" s="442">
        <f>+'3 PROBABIL E IMPACTO INHERENTE'!E10</f>
        <v>0.6</v>
      </c>
      <c r="D12" s="445">
        <f>+'3 PROBABIL E IMPACTO INHERENTE'!M10</f>
        <v>0.4</v>
      </c>
      <c r="E12" s="68">
        <v>1</v>
      </c>
      <c r="F12" s="71" t="s">
        <v>295</v>
      </c>
      <c r="G12" s="71" t="s">
        <v>296</v>
      </c>
      <c r="H12" s="71" t="s">
        <v>297</v>
      </c>
      <c r="I12" s="318" t="str">
        <f t="shared" si="0"/>
        <v>Auxiliar administrativo,  realiza actas de entregas a procesos y foliación de expedientes.</v>
      </c>
      <c r="J12" s="5" t="s">
        <v>106</v>
      </c>
      <c r="K12" s="64">
        <f>+IF(J12='11 FORMULAS'!$E$4,'11 FORMULAS'!$F$4,IF(J12='11 FORMULAS'!$E$5,'11 FORMULAS'!$F$5,IF(J12='11 FORMULAS'!$E$6,'11 FORMULAS'!$F$6,"")))</f>
        <v>0.25</v>
      </c>
      <c r="L12" s="64" t="str">
        <f>+IF(OR(J12='11 FORMULAS'!$O$4,J12='11 FORMULAS'!$O$5),'11 FORMULAS'!$P$5,IF(J12='11 FORMULAS'!$O$6,'11 FORMULAS'!$P$6,""))</f>
        <v>Probabilidad</v>
      </c>
      <c r="M12" s="5" t="s">
        <v>95</v>
      </c>
      <c r="N12" s="64">
        <f>+IF(M12='11 FORMULAS'!$H$4,'11 FORMULAS'!$I$4,IF(M12='11 FORMULAS'!$H$5,'11 FORMULAS'!$I$5,""))</f>
        <v>0.15</v>
      </c>
      <c r="O12" s="6" t="s">
        <v>98</v>
      </c>
      <c r="P12" s="6" t="s">
        <v>100</v>
      </c>
      <c r="Q12" s="6" t="s">
        <v>103</v>
      </c>
      <c r="R12" s="333">
        <f>+IFERROR(K12+N12,"")</f>
        <v>0.4</v>
      </c>
      <c r="S12" s="333">
        <f>IF(L12='11 FORMULAS'!$P$5,C12-(C12*R12),C12)</f>
        <v>0.36</v>
      </c>
      <c r="T12" s="333">
        <f>IF(L12='11 FORMULAS'!$P$6,D12-(D12*R12),D12)</f>
        <v>0.4</v>
      </c>
      <c r="U12" s="430">
        <f>+IF(S15="","",S15)</f>
        <v>0.36</v>
      </c>
      <c r="V12" s="433">
        <f>+IF(T15="","",T15)</f>
        <v>0.4</v>
      </c>
      <c r="X12" s="329"/>
      <c r="Y12" s="330"/>
      <c r="Z12" s="330"/>
    </row>
    <row r="13" spans="1:26" ht="15" x14ac:dyDescent="0.25">
      <c r="A13" s="437"/>
      <c r="B13" s="440"/>
      <c r="C13" s="443"/>
      <c r="D13" s="446"/>
      <c r="E13" s="69">
        <v>2</v>
      </c>
      <c r="F13" s="231"/>
      <c r="G13" s="231"/>
      <c r="H13" s="231"/>
      <c r="I13" s="319" t="str">
        <f t="shared" si="0"/>
        <v xml:space="preserve">  </v>
      </c>
      <c r="J13" s="1"/>
      <c r="K13" s="65" t="str">
        <f>+IF(J13='11 FORMULAS'!$E$4,'11 FORMULAS'!$F$4,IF(J13='11 FORMULAS'!$E$5,'11 FORMULAS'!$F$5,IF(J13='11 FORMULAS'!$E$6,'11 FORMULAS'!$F$6,"")))</f>
        <v/>
      </c>
      <c r="L13" s="65" t="str">
        <f>+IF(OR(J13='11 FORMULAS'!$O$4,J13='11 FORMULAS'!$O$5),'11 FORMULAS'!$P$5,IF(J13='11 FORMULAS'!$O$6,'11 FORMULAS'!$P$6,""))</f>
        <v/>
      </c>
      <c r="M13" s="1"/>
      <c r="N13" s="65" t="str">
        <f>+IF(M13='11 FORMULAS'!$H$4,'11 FORMULAS'!$I$4,IF(M13='11 FORMULAS'!$H$5,'11 FORMULAS'!$I$5,""))</f>
        <v/>
      </c>
      <c r="O13" s="4"/>
      <c r="P13" s="4"/>
      <c r="Q13" s="4"/>
      <c r="R13" s="334" t="str">
        <f t="shared" ref="R13" si="2">+IFERROR(K13+N13,"")</f>
        <v/>
      </c>
      <c r="S13" s="334">
        <f>IF(L13='11 FORMULAS'!$P$5,S12-(S12*R13),S12)</f>
        <v>0.36</v>
      </c>
      <c r="T13" s="334">
        <f>IF(L13='11 FORMULAS'!$P$6,T12-(T12*R13),T12)</f>
        <v>0.4</v>
      </c>
      <c r="U13" s="431"/>
      <c r="V13" s="434"/>
      <c r="X13" s="329"/>
      <c r="Y13" s="330"/>
      <c r="Z13" s="330"/>
    </row>
    <row r="14" spans="1:26" ht="16.5" customHeight="1" x14ac:dyDescent="0.25">
      <c r="A14" s="437"/>
      <c r="B14" s="440"/>
      <c r="C14" s="443"/>
      <c r="D14" s="446"/>
      <c r="E14" s="69">
        <v>3</v>
      </c>
      <c r="F14" s="231"/>
      <c r="G14" s="231"/>
      <c r="H14" s="231"/>
      <c r="I14" s="319" t="str">
        <f t="shared" si="0"/>
        <v xml:space="preserve">  </v>
      </c>
      <c r="J14" s="1"/>
      <c r="K14" s="65" t="str">
        <f>+IF(J14='11 FORMULAS'!$E$4,'11 FORMULAS'!$F$4,IF(J14='11 FORMULAS'!$E$5,'11 FORMULAS'!$F$5,IF(J14='11 FORMULAS'!$E$6,'11 FORMULAS'!$F$6,"")))</f>
        <v/>
      </c>
      <c r="L14" s="65" t="str">
        <f>+IF(OR(J14='11 FORMULAS'!$O$4,J14='11 FORMULAS'!$O$5),'11 FORMULAS'!$P$5,IF(J14='11 FORMULAS'!$O$6,'11 FORMULAS'!$P$6,""))</f>
        <v/>
      </c>
      <c r="M14" s="1"/>
      <c r="N14" s="65" t="str">
        <f>+IF(M14='11 FORMULAS'!$H$4,'11 FORMULAS'!$I$4,IF(M14='11 FORMULAS'!$H$5,'11 FORMULAS'!$I$5,""))</f>
        <v/>
      </c>
      <c r="O14" s="4"/>
      <c r="P14" s="4"/>
      <c r="Q14" s="4"/>
      <c r="R14" s="334" t="str">
        <f>+IFERROR(K14+N14,"")</f>
        <v/>
      </c>
      <c r="S14" s="334">
        <f>IF(L14='11 FORMULAS'!$P$5,S13-(S13*R14),S13)</f>
        <v>0.36</v>
      </c>
      <c r="T14" s="334">
        <f>IF(L14='11 FORMULAS'!$P$6,T13-(T13*R14),T13)</f>
        <v>0.4</v>
      </c>
      <c r="U14" s="431"/>
      <c r="V14" s="434"/>
      <c r="X14" s="329"/>
      <c r="Y14" s="330"/>
      <c r="Z14" s="330"/>
    </row>
    <row r="15" spans="1:26" ht="19.5" customHeight="1" thickBot="1" x14ac:dyDescent="0.3">
      <c r="A15" s="438"/>
      <c r="B15" s="441"/>
      <c r="C15" s="444"/>
      <c r="D15" s="447"/>
      <c r="E15" s="70">
        <v>4</v>
      </c>
      <c r="F15" s="232"/>
      <c r="G15" s="232"/>
      <c r="H15" s="232"/>
      <c r="I15" s="320" t="str">
        <f t="shared" si="0"/>
        <v xml:space="preserve">  </v>
      </c>
      <c r="J15" s="7"/>
      <c r="K15" s="66" t="str">
        <f>+IF(J15='11 FORMULAS'!$E$4,'11 FORMULAS'!$F$4,IF(J15='11 FORMULAS'!$E$5,'11 FORMULAS'!$F$5,IF(J15='11 FORMULAS'!$E$6,'11 FORMULAS'!$F$6,"")))</f>
        <v/>
      </c>
      <c r="L15" s="66" t="str">
        <f>+IF(OR(J15='11 FORMULAS'!$O$4,J15='11 FORMULAS'!$O$5),'11 FORMULAS'!$P$5,IF(J15='11 FORMULAS'!$O$6,'11 FORMULAS'!$P$6,""))</f>
        <v/>
      </c>
      <c r="M15" s="7"/>
      <c r="N15" s="66" t="str">
        <f>+IF(M15='11 FORMULAS'!$H$4,'11 FORMULAS'!$I$4,IF(M15='11 FORMULAS'!$H$5,'11 FORMULAS'!$I$5,""))</f>
        <v/>
      </c>
      <c r="O15" s="8"/>
      <c r="P15" s="8"/>
      <c r="Q15" s="8"/>
      <c r="R15" s="335" t="str">
        <f t="shared" ref="R15" si="3">+IFERROR(K15+N15,"")</f>
        <v/>
      </c>
      <c r="S15" s="335">
        <f>IF(L15='11 FORMULAS'!$P$5,S14-(S14*R15),S14)</f>
        <v>0.36</v>
      </c>
      <c r="T15" s="335">
        <f>IF(L15='11 FORMULAS'!$P$6,T14-(T14*R15),T14)</f>
        <v>0.4</v>
      </c>
      <c r="U15" s="432"/>
      <c r="V15" s="435"/>
    </row>
    <row r="16" spans="1:26" ht="42.75" x14ac:dyDescent="0.25">
      <c r="A16" s="436" t="str">
        <f>'2 CONTEXTO E IDENTIFICACIÓN'!A11</f>
        <v>R3</v>
      </c>
      <c r="B16" s="439" t="str">
        <f>+'2 CONTEXTO E IDENTIFICACIÓN'!E11</f>
        <v>Posibilidad de pérdida Reputacional por divulgación de información confidencial,  debido al desconocimiento de la norma.</v>
      </c>
      <c r="C16" s="442">
        <f>+'3 PROBABIL E IMPACTO INHERENTE'!E11</f>
        <v>0.2</v>
      </c>
      <c r="D16" s="445">
        <f>+'3 PROBABIL E IMPACTO INHERENTE'!M11</f>
        <v>0.4</v>
      </c>
      <c r="E16" s="68">
        <v>1</v>
      </c>
      <c r="F16" s="71" t="s">
        <v>298</v>
      </c>
      <c r="G16" s="71" t="s">
        <v>299</v>
      </c>
      <c r="H16" s="71" t="s">
        <v>300</v>
      </c>
      <c r="I16" s="318" t="str">
        <f t="shared" si="0"/>
        <v>Profesional especializado, realiza capacitaciones  a nivel interno de la oficina de CID.</v>
      </c>
      <c r="J16" s="5" t="s">
        <v>106</v>
      </c>
      <c r="K16" s="64">
        <f>+IF(J16='11 FORMULAS'!$E$4,'11 FORMULAS'!$F$4,IF(J16='11 FORMULAS'!$E$5,'11 FORMULAS'!$F$5,IF(J16='11 FORMULAS'!$E$6,'11 FORMULAS'!$F$6,"")))</f>
        <v>0.25</v>
      </c>
      <c r="L16" s="64" t="str">
        <f>+IF(OR(J16='11 FORMULAS'!$O$4,J16='11 FORMULAS'!$O$5),'11 FORMULAS'!$P$5,IF(J16='11 FORMULAS'!$O$6,'11 FORMULAS'!$P$6,""))</f>
        <v>Probabilidad</v>
      </c>
      <c r="M16" s="5" t="s">
        <v>95</v>
      </c>
      <c r="N16" s="64">
        <f>+IF(M16='11 FORMULAS'!$H$4,'11 FORMULAS'!$I$4,IF(M16='11 FORMULAS'!$H$5,'11 FORMULAS'!$I$5,""))</f>
        <v>0.15</v>
      </c>
      <c r="O16" s="6" t="s">
        <v>99</v>
      </c>
      <c r="P16" s="6" t="s">
        <v>100</v>
      </c>
      <c r="Q16" s="6" t="s">
        <v>103</v>
      </c>
      <c r="R16" s="333">
        <f>+IFERROR(K16+N16,"")</f>
        <v>0.4</v>
      </c>
      <c r="S16" s="333">
        <f>IF(L16='11 FORMULAS'!$P$5,C16-(C16*R16),C16)</f>
        <v>0.12</v>
      </c>
      <c r="T16" s="333">
        <f>IF(L16='11 FORMULAS'!$P$6,D16-(D16*R16),D16)</f>
        <v>0.4</v>
      </c>
      <c r="U16" s="430">
        <f>+IF(S19="","",S19)</f>
        <v>0.12</v>
      </c>
      <c r="V16" s="433">
        <f>+IF(T19="","",T19)</f>
        <v>0.4</v>
      </c>
      <c r="X16" s="329"/>
      <c r="Y16" s="330"/>
      <c r="Z16" s="330"/>
    </row>
    <row r="17" spans="1:26" ht="24" customHeight="1" x14ac:dyDescent="0.25">
      <c r="A17" s="437"/>
      <c r="B17" s="440"/>
      <c r="C17" s="443"/>
      <c r="D17" s="446"/>
      <c r="E17" s="69">
        <v>2</v>
      </c>
      <c r="F17" s="231"/>
      <c r="G17" s="231"/>
      <c r="H17" s="231"/>
      <c r="I17" s="319" t="str">
        <f t="shared" si="0"/>
        <v xml:space="preserve">  </v>
      </c>
      <c r="J17" s="1"/>
      <c r="K17" s="65" t="str">
        <f>+IF(J17='11 FORMULAS'!$E$4,'11 FORMULAS'!$F$4,IF(J17='11 FORMULAS'!$E$5,'11 FORMULAS'!$F$5,IF(J17='11 FORMULAS'!$E$6,'11 FORMULAS'!$F$6,"")))</f>
        <v/>
      </c>
      <c r="L17" s="65" t="str">
        <f>+IF(OR(J17='11 FORMULAS'!$O$4,J17='11 FORMULAS'!$O$5),'11 FORMULAS'!$P$5,IF(J17='11 FORMULAS'!$O$6,'11 FORMULAS'!$P$6,""))</f>
        <v/>
      </c>
      <c r="M17" s="1"/>
      <c r="N17" s="65" t="str">
        <f>+IF(M17='11 FORMULAS'!$H$4,'11 FORMULAS'!$I$4,IF(M17='11 FORMULAS'!$H$5,'11 FORMULAS'!$I$5,""))</f>
        <v/>
      </c>
      <c r="O17" s="4"/>
      <c r="P17" s="4"/>
      <c r="Q17" s="4"/>
      <c r="R17" s="334" t="str">
        <f t="shared" ref="R17" si="4">+IFERROR(K17+N17,"")</f>
        <v/>
      </c>
      <c r="S17" s="334">
        <f>IF(L17='11 FORMULAS'!$P$5,S16-(S16*R17),S16)</f>
        <v>0.12</v>
      </c>
      <c r="T17" s="334">
        <f>IF(L17='11 FORMULAS'!$P$6,T16-(T16*R17),T16)</f>
        <v>0.4</v>
      </c>
      <c r="U17" s="431"/>
      <c r="V17" s="434"/>
      <c r="X17" s="329"/>
      <c r="Y17" s="330"/>
      <c r="Z17" s="330"/>
    </row>
    <row r="18" spans="1:26" ht="21.75" customHeight="1" x14ac:dyDescent="0.25">
      <c r="A18" s="437"/>
      <c r="B18" s="440"/>
      <c r="C18" s="443"/>
      <c r="D18" s="446"/>
      <c r="E18" s="69">
        <v>3</v>
      </c>
      <c r="F18" s="231"/>
      <c r="G18" s="231"/>
      <c r="H18" s="231"/>
      <c r="I18" s="319" t="str">
        <f t="shared" si="0"/>
        <v xml:space="preserve">  </v>
      </c>
      <c r="J18" s="1"/>
      <c r="K18" s="65" t="str">
        <f>+IF(J18='11 FORMULAS'!$E$4,'11 FORMULAS'!$F$4,IF(J18='11 FORMULAS'!$E$5,'11 FORMULAS'!$F$5,IF(J18='11 FORMULAS'!$E$6,'11 FORMULAS'!$F$6,"")))</f>
        <v/>
      </c>
      <c r="L18" s="65" t="str">
        <f>+IF(OR(J18='11 FORMULAS'!$O$4,J18='11 FORMULAS'!$O$5),'11 FORMULAS'!$P$5,IF(J18='11 FORMULAS'!$O$6,'11 FORMULAS'!$P$6,""))</f>
        <v/>
      </c>
      <c r="M18" s="1"/>
      <c r="N18" s="65" t="str">
        <f>+IF(M18='11 FORMULAS'!$H$4,'11 FORMULAS'!$I$4,IF(M18='11 FORMULAS'!$H$5,'11 FORMULAS'!$I$5,""))</f>
        <v/>
      </c>
      <c r="O18" s="4"/>
      <c r="P18" s="4"/>
      <c r="Q18" s="4"/>
      <c r="R18" s="334" t="str">
        <f>+IFERROR(K18+N18,"")</f>
        <v/>
      </c>
      <c r="S18" s="334">
        <f>IF(L18='11 FORMULAS'!$P$5,S17-(S17*R18),S17)</f>
        <v>0.12</v>
      </c>
      <c r="T18" s="334">
        <f>IF(L18='11 FORMULAS'!$P$6,T17-(T17*R18),T17)</f>
        <v>0.4</v>
      </c>
      <c r="U18" s="431"/>
      <c r="V18" s="434"/>
      <c r="X18" s="329"/>
      <c r="Y18" s="330"/>
      <c r="Z18" s="330"/>
    </row>
    <row r="19" spans="1:26" ht="21.75" customHeight="1" thickBot="1" x14ac:dyDescent="0.3">
      <c r="A19" s="438"/>
      <c r="B19" s="441"/>
      <c r="C19" s="444"/>
      <c r="D19" s="447"/>
      <c r="E19" s="70">
        <v>4</v>
      </c>
      <c r="F19" s="232"/>
      <c r="G19" s="232"/>
      <c r="H19" s="232"/>
      <c r="I19" s="320" t="str">
        <f t="shared" si="0"/>
        <v xml:space="preserve">  </v>
      </c>
      <c r="J19" s="7"/>
      <c r="K19" s="66" t="str">
        <f>+IF(J19='11 FORMULAS'!$E$4,'11 FORMULAS'!$F$4,IF(J19='11 FORMULAS'!$E$5,'11 FORMULAS'!$F$5,IF(J19='11 FORMULAS'!$E$6,'11 FORMULAS'!$F$6,"")))</f>
        <v/>
      </c>
      <c r="L19" s="66" t="str">
        <f>+IF(OR(J19='11 FORMULAS'!$O$4,J19='11 FORMULAS'!$O$5),'11 FORMULAS'!$P$5,IF(J19='11 FORMULAS'!$O$6,'11 FORMULAS'!$P$6,""))</f>
        <v/>
      </c>
      <c r="M19" s="7"/>
      <c r="N19" s="66" t="str">
        <f>+IF(M19='11 FORMULAS'!$H$4,'11 FORMULAS'!$I$4,IF(M19='11 FORMULAS'!$H$5,'11 FORMULAS'!$I$5,""))</f>
        <v/>
      </c>
      <c r="O19" s="8"/>
      <c r="P19" s="8"/>
      <c r="Q19" s="8"/>
      <c r="R19" s="335" t="str">
        <f t="shared" ref="R19" si="5">+IFERROR(K19+N19,"")</f>
        <v/>
      </c>
      <c r="S19" s="335">
        <f>IF(L19='11 FORMULAS'!$P$5,S18-(S18*R19),S18)</f>
        <v>0.12</v>
      </c>
      <c r="T19" s="335">
        <f>IF(L19='11 FORMULAS'!$P$6,T18-(T18*R19),T18)</f>
        <v>0.4</v>
      </c>
      <c r="U19" s="432"/>
      <c r="V19" s="435"/>
    </row>
    <row r="20" spans="1:26" ht="29.45" customHeight="1" x14ac:dyDescent="0.25">
      <c r="A20" s="436" t="str">
        <f>'2 CONTEXTO E IDENTIFICACIÓN'!A12</f>
        <v>R4</v>
      </c>
      <c r="B20" s="439" t="str">
        <f>+'2 CONTEXTO E IDENTIFICACIÓN'!E12</f>
        <v xml:space="preserve">  </v>
      </c>
      <c r="C20" s="442" t="str">
        <f>+'3 PROBABIL E IMPACTO INHERENTE'!E12</f>
        <v/>
      </c>
      <c r="D20" s="445" t="str">
        <f>+'3 PROBABIL E IMPACTO INHERENTE'!M12</f>
        <v/>
      </c>
      <c r="E20" s="68">
        <v>1</v>
      </c>
      <c r="F20" s="71"/>
      <c r="G20" s="71"/>
      <c r="H20" s="71"/>
      <c r="I20" s="318" t="str">
        <f t="shared" si="0"/>
        <v xml:space="preserve">  </v>
      </c>
      <c r="J20" s="5"/>
      <c r="K20" s="64" t="str">
        <f>+IF(J20='11 FORMULAS'!$E$4,'11 FORMULAS'!$F$4,IF(J20='11 FORMULAS'!$E$5,'11 FORMULAS'!$F$5,IF(J20='11 FORMULAS'!$E$6,'11 FORMULAS'!$F$6,"")))</f>
        <v/>
      </c>
      <c r="L20" s="64" t="str">
        <f>+IF(OR(J20='11 FORMULAS'!$O$4,J20='11 FORMULAS'!$O$5),'11 FORMULAS'!$P$5,IF(J20='11 FORMULAS'!$O$6,'11 FORMULAS'!$P$6,""))</f>
        <v/>
      </c>
      <c r="M20" s="5"/>
      <c r="N20" s="64" t="str">
        <f>+IF(M20='11 FORMULAS'!$H$4,'11 FORMULAS'!$I$4,IF(M20='11 FORMULAS'!$H$5,'11 FORMULAS'!$I$5,""))</f>
        <v/>
      </c>
      <c r="O20" s="6"/>
      <c r="P20" s="6"/>
      <c r="Q20" s="6"/>
      <c r="R20" s="333" t="str">
        <f>+IFERROR(K20+N20,"")</f>
        <v/>
      </c>
      <c r="S20" s="333" t="str">
        <f>IF(L20='11 FORMULAS'!$P$5,C20-(C20*R20),C20)</f>
        <v/>
      </c>
      <c r="T20" s="333" t="str">
        <f>IF(L20='11 FORMULAS'!$P$6,D20-(D20*R20),D20)</f>
        <v/>
      </c>
      <c r="U20" s="430" t="str">
        <f>+IF(S23="","",S23)</f>
        <v/>
      </c>
      <c r="V20" s="433" t="str">
        <f>+IF(T23="","",T23)</f>
        <v/>
      </c>
      <c r="X20" s="329"/>
      <c r="Y20" s="330"/>
      <c r="Z20" s="330"/>
    </row>
    <row r="21" spans="1:26" ht="29.45" customHeight="1" x14ac:dyDescent="0.25">
      <c r="A21" s="437"/>
      <c r="B21" s="440"/>
      <c r="C21" s="443"/>
      <c r="D21" s="446"/>
      <c r="E21" s="69">
        <v>2</v>
      </c>
      <c r="F21" s="231"/>
      <c r="G21" s="231"/>
      <c r="H21" s="231"/>
      <c r="I21" s="319" t="str">
        <f t="shared" si="0"/>
        <v xml:space="preserve">  </v>
      </c>
      <c r="J21" s="1"/>
      <c r="K21" s="65" t="str">
        <f>+IF(J21='11 FORMULAS'!$E$4,'11 FORMULAS'!$F$4,IF(J21='11 FORMULAS'!$E$5,'11 FORMULAS'!$F$5,IF(J21='11 FORMULAS'!$E$6,'11 FORMULAS'!$F$6,"")))</f>
        <v/>
      </c>
      <c r="L21" s="65" t="str">
        <f>+IF(OR(J21='11 FORMULAS'!$O$4,J21='11 FORMULAS'!$O$5),'11 FORMULAS'!$P$5,IF(J21='11 FORMULAS'!$O$6,'11 FORMULAS'!$P$6,""))</f>
        <v/>
      </c>
      <c r="M21" s="1"/>
      <c r="N21" s="65" t="str">
        <f>+IF(M21='11 FORMULAS'!$H$4,'11 FORMULAS'!$I$4,IF(M21='11 FORMULAS'!$H$5,'11 FORMULAS'!$I$5,""))</f>
        <v/>
      </c>
      <c r="O21" s="4"/>
      <c r="P21" s="4"/>
      <c r="Q21" s="4"/>
      <c r="R21" s="334" t="str">
        <f t="shared" ref="R21" si="6">+IFERROR(K21+N21,"")</f>
        <v/>
      </c>
      <c r="S21" s="334" t="str">
        <f>IF(L21='11 FORMULAS'!$P$5,S20-(S20*R21),S20)</f>
        <v/>
      </c>
      <c r="T21" s="334" t="str">
        <f>IF(L21='11 FORMULAS'!$P$6,T20-(T20*R21),T20)</f>
        <v/>
      </c>
      <c r="U21" s="431"/>
      <c r="V21" s="434"/>
      <c r="X21" s="329"/>
      <c r="Y21" s="330"/>
      <c r="Z21" s="330"/>
    </row>
    <row r="22" spans="1:26" ht="29.45" customHeight="1" x14ac:dyDescent="0.25">
      <c r="A22" s="437"/>
      <c r="B22" s="440"/>
      <c r="C22" s="443"/>
      <c r="D22" s="446"/>
      <c r="E22" s="69">
        <v>3</v>
      </c>
      <c r="F22" s="231"/>
      <c r="G22" s="231"/>
      <c r="H22" s="231"/>
      <c r="I22" s="319" t="str">
        <f t="shared" si="0"/>
        <v xml:space="preserve">  </v>
      </c>
      <c r="J22" s="1"/>
      <c r="K22" s="65" t="str">
        <f>+IF(J22='11 FORMULAS'!$E$4,'11 FORMULAS'!$F$4,IF(J22='11 FORMULAS'!$E$5,'11 FORMULAS'!$F$5,IF(J22='11 FORMULAS'!$E$6,'11 FORMULAS'!$F$6,"")))</f>
        <v/>
      </c>
      <c r="L22" s="65" t="str">
        <f>+IF(OR(J22='11 FORMULAS'!$O$4,J22='11 FORMULAS'!$O$5),'11 FORMULAS'!$P$5,IF(J22='11 FORMULAS'!$O$6,'11 FORMULAS'!$P$6,""))</f>
        <v/>
      </c>
      <c r="M22" s="1"/>
      <c r="N22" s="65" t="str">
        <f>+IF(M22='11 FORMULAS'!$H$4,'11 FORMULAS'!$I$4,IF(M22='11 FORMULAS'!$H$5,'11 FORMULAS'!$I$5,""))</f>
        <v/>
      </c>
      <c r="O22" s="4"/>
      <c r="P22" s="4"/>
      <c r="Q22" s="4"/>
      <c r="R22" s="334" t="str">
        <f>+IFERROR(K22+N22,"")</f>
        <v/>
      </c>
      <c r="S22" s="334" t="str">
        <f>IF(L22='11 FORMULAS'!$P$5,S21-(S21*R22),S21)</f>
        <v/>
      </c>
      <c r="T22" s="334" t="str">
        <f>IF(L22='11 FORMULAS'!$P$6,T21-(T21*R22),T21)</f>
        <v/>
      </c>
      <c r="U22" s="431"/>
      <c r="V22" s="434"/>
      <c r="X22" s="329"/>
      <c r="Y22" s="330"/>
      <c r="Z22" s="330"/>
    </row>
    <row r="23" spans="1:26" ht="29.45" customHeight="1" thickBot="1" x14ac:dyDescent="0.3">
      <c r="A23" s="438"/>
      <c r="B23" s="441"/>
      <c r="C23" s="444"/>
      <c r="D23" s="447"/>
      <c r="E23" s="70">
        <v>4</v>
      </c>
      <c r="F23" s="232"/>
      <c r="G23" s="232"/>
      <c r="H23" s="232"/>
      <c r="I23" s="320" t="str">
        <f t="shared" si="0"/>
        <v xml:space="preserve">  </v>
      </c>
      <c r="J23" s="7"/>
      <c r="K23" s="66" t="str">
        <f>+IF(J23='11 FORMULAS'!$E$4,'11 FORMULAS'!$F$4,IF(J23='11 FORMULAS'!$E$5,'11 FORMULAS'!$F$5,IF(J23='11 FORMULAS'!$E$6,'11 FORMULAS'!$F$6,"")))</f>
        <v/>
      </c>
      <c r="L23" s="66" t="str">
        <f>+IF(OR(J23='11 FORMULAS'!$O$4,J23='11 FORMULAS'!$O$5),'11 FORMULAS'!$P$5,IF(J23='11 FORMULAS'!$O$6,'11 FORMULAS'!$P$6,""))</f>
        <v/>
      </c>
      <c r="M23" s="7"/>
      <c r="N23" s="66" t="str">
        <f>+IF(M23='11 FORMULAS'!$H$4,'11 FORMULAS'!$I$4,IF(M23='11 FORMULAS'!$H$5,'11 FORMULAS'!$I$5,""))</f>
        <v/>
      </c>
      <c r="O23" s="8"/>
      <c r="P23" s="8"/>
      <c r="Q23" s="8"/>
      <c r="R23" s="335" t="str">
        <f t="shared" ref="R23" si="7">+IFERROR(K23+N23,"")</f>
        <v/>
      </c>
      <c r="S23" s="335" t="str">
        <f>IF(L23='11 FORMULAS'!$P$5,S22-(S22*R23),S22)</f>
        <v/>
      </c>
      <c r="T23" s="335" t="str">
        <f>IF(L23='11 FORMULAS'!$P$6,T22-(T22*R23),T22)</f>
        <v/>
      </c>
      <c r="U23" s="432"/>
      <c r="V23" s="435"/>
    </row>
    <row r="24" spans="1:26" ht="29.45" customHeight="1" x14ac:dyDescent="0.25">
      <c r="A24" s="436" t="str">
        <f>'2 CONTEXTO E IDENTIFICACIÓN'!A13</f>
        <v>R5</v>
      </c>
      <c r="B24" s="439" t="str">
        <f>+'2 CONTEXTO E IDENTIFICACIÓN'!E13</f>
        <v xml:space="preserve">  </v>
      </c>
      <c r="C24" s="442" t="str">
        <f>+'3 PROBABIL E IMPACTO INHERENTE'!E13</f>
        <v/>
      </c>
      <c r="D24" s="445" t="str">
        <f>+'3 PROBABIL E IMPACTO INHERENTE'!M13</f>
        <v/>
      </c>
      <c r="E24" s="68">
        <v>1</v>
      </c>
      <c r="F24" s="71"/>
      <c r="G24" s="71"/>
      <c r="H24" s="71"/>
      <c r="I24" s="318" t="str">
        <f t="shared" si="0"/>
        <v xml:space="preserve">  </v>
      </c>
      <c r="J24" s="5"/>
      <c r="K24" s="64" t="str">
        <f>+IF(J24='11 FORMULAS'!$E$4,'11 FORMULAS'!$F$4,IF(J24='11 FORMULAS'!$E$5,'11 FORMULAS'!$F$5,IF(J24='11 FORMULAS'!$E$6,'11 FORMULAS'!$F$6,"")))</f>
        <v/>
      </c>
      <c r="L24" s="64" t="str">
        <f>+IF(OR(J24='11 FORMULAS'!$O$4,J24='11 FORMULAS'!$O$5),'11 FORMULAS'!$P$5,IF(J24='11 FORMULAS'!$O$6,'11 FORMULAS'!$P$6,""))</f>
        <v/>
      </c>
      <c r="M24" s="5"/>
      <c r="N24" s="64" t="str">
        <f>+IF(M24='11 FORMULAS'!$H$4,'11 FORMULAS'!$I$4,IF(M24='11 FORMULAS'!$H$5,'11 FORMULAS'!$I$5,""))</f>
        <v/>
      </c>
      <c r="O24" s="6"/>
      <c r="P24" s="6"/>
      <c r="Q24" s="6"/>
      <c r="R24" s="333" t="str">
        <f>+IFERROR(K24+N24,"")</f>
        <v/>
      </c>
      <c r="S24" s="333" t="str">
        <f>IF(L24='11 FORMULAS'!$P$5,C24-(C24*R24),C24)</f>
        <v/>
      </c>
      <c r="T24" s="333" t="str">
        <f>IF(L24='11 FORMULAS'!$P$6,D24-(D24*R24),D24)</f>
        <v/>
      </c>
      <c r="U24" s="430" t="str">
        <f>+IF(S27="","",S27)</f>
        <v/>
      </c>
      <c r="V24" s="433" t="str">
        <f>+IF(T27="","",T27)</f>
        <v/>
      </c>
      <c r="X24" s="329"/>
      <c r="Y24" s="330"/>
      <c r="Z24" s="330"/>
    </row>
    <row r="25" spans="1:26" ht="29.45" customHeight="1" x14ac:dyDescent="0.25">
      <c r="A25" s="437"/>
      <c r="B25" s="440"/>
      <c r="C25" s="443"/>
      <c r="D25" s="446"/>
      <c r="E25" s="69">
        <v>2</v>
      </c>
      <c r="F25" s="231"/>
      <c r="G25" s="231"/>
      <c r="H25" s="231"/>
      <c r="I25" s="319" t="str">
        <f t="shared" si="0"/>
        <v xml:space="preserve">  </v>
      </c>
      <c r="J25" s="1"/>
      <c r="K25" s="65" t="str">
        <f>+IF(J25='11 FORMULAS'!$E$4,'11 FORMULAS'!$F$4,IF(J25='11 FORMULAS'!$E$5,'11 FORMULAS'!$F$5,IF(J25='11 FORMULAS'!$E$6,'11 FORMULAS'!$F$6,"")))</f>
        <v/>
      </c>
      <c r="L25" s="65" t="str">
        <f>+IF(OR(J25='11 FORMULAS'!$O$4,J25='11 FORMULAS'!$O$5),'11 FORMULAS'!$P$5,IF(J25='11 FORMULAS'!$O$6,'11 FORMULAS'!$P$6,""))</f>
        <v/>
      </c>
      <c r="M25" s="1"/>
      <c r="N25" s="65" t="str">
        <f>+IF(M25='11 FORMULAS'!$H$4,'11 FORMULAS'!$I$4,IF(M25='11 FORMULAS'!$H$5,'11 FORMULAS'!$I$5,""))</f>
        <v/>
      </c>
      <c r="O25" s="4"/>
      <c r="P25" s="4"/>
      <c r="Q25" s="4"/>
      <c r="R25" s="334" t="str">
        <f t="shared" ref="R25" si="8">+IFERROR(K25+N25,"")</f>
        <v/>
      </c>
      <c r="S25" s="334" t="str">
        <f>IF(L25='11 FORMULAS'!$P$5,S24-(S24*R25),S24)</f>
        <v/>
      </c>
      <c r="T25" s="334" t="str">
        <f>IF(L25='11 FORMULAS'!$P$6,T24-(T24*R25),T24)</f>
        <v/>
      </c>
      <c r="U25" s="431"/>
      <c r="V25" s="434"/>
      <c r="X25" s="329"/>
      <c r="Y25" s="330"/>
      <c r="Z25" s="330"/>
    </row>
    <row r="26" spans="1:26" ht="29.45" customHeight="1" x14ac:dyDescent="0.25">
      <c r="A26" s="437"/>
      <c r="B26" s="440"/>
      <c r="C26" s="443"/>
      <c r="D26" s="446"/>
      <c r="E26" s="69">
        <v>3</v>
      </c>
      <c r="F26" s="231"/>
      <c r="G26" s="231"/>
      <c r="H26" s="231"/>
      <c r="I26" s="319" t="str">
        <f t="shared" si="0"/>
        <v xml:space="preserve">  </v>
      </c>
      <c r="J26" s="1"/>
      <c r="K26" s="65" t="str">
        <f>+IF(J26='11 FORMULAS'!$E$4,'11 FORMULAS'!$F$4,IF(J26='11 FORMULAS'!$E$5,'11 FORMULAS'!$F$5,IF(J26='11 FORMULAS'!$E$6,'11 FORMULAS'!$F$6,"")))</f>
        <v/>
      </c>
      <c r="L26" s="65" t="str">
        <f>+IF(OR(J26='11 FORMULAS'!$O$4,J26='11 FORMULAS'!$O$5),'11 FORMULAS'!$P$5,IF(J26='11 FORMULAS'!$O$6,'11 FORMULAS'!$P$6,""))</f>
        <v/>
      </c>
      <c r="M26" s="1"/>
      <c r="N26" s="65" t="str">
        <f>+IF(M26='11 FORMULAS'!$H$4,'11 FORMULAS'!$I$4,IF(M26='11 FORMULAS'!$H$5,'11 FORMULAS'!$I$5,""))</f>
        <v/>
      </c>
      <c r="O26" s="4"/>
      <c r="P26" s="4"/>
      <c r="Q26" s="4"/>
      <c r="R26" s="334" t="str">
        <f>+IFERROR(K26+N26,"")</f>
        <v/>
      </c>
      <c r="S26" s="334" t="str">
        <f>IF(L26='11 FORMULAS'!$P$5,S25-(S25*R26),S25)</f>
        <v/>
      </c>
      <c r="T26" s="334" t="str">
        <f>IF(L26='11 FORMULAS'!$P$6,T25-(T25*R26),T25)</f>
        <v/>
      </c>
      <c r="U26" s="431"/>
      <c r="V26" s="434"/>
      <c r="X26" s="329"/>
      <c r="Y26" s="330"/>
      <c r="Z26" s="330"/>
    </row>
    <row r="27" spans="1:26" ht="29.45" customHeight="1" thickBot="1" x14ac:dyDescent="0.3">
      <c r="A27" s="438"/>
      <c r="B27" s="441"/>
      <c r="C27" s="444"/>
      <c r="D27" s="447"/>
      <c r="E27" s="70">
        <v>4</v>
      </c>
      <c r="F27" s="232"/>
      <c r="G27" s="232"/>
      <c r="H27" s="232"/>
      <c r="I27" s="320" t="str">
        <f t="shared" si="0"/>
        <v xml:space="preserve">  </v>
      </c>
      <c r="J27" s="7"/>
      <c r="K27" s="66" t="str">
        <f>+IF(J27='11 FORMULAS'!$E$4,'11 FORMULAS'!$F$4,IF(J27='11 FORMULAS'!$E$5,'11 FORMULAS'!$F$5,IF(J27='11 FORMULAS'!$E$6,'11 FORMULAS'!$F$6,"")))</f>
        <v/>
      </c>
      <c r="L27" s="66" t="str">
        <f>+IF(OR(J27='11 FORMULAS'!$O$4,J27='11 FORMULAS'!$O$5),'11 FORMULAS'!$P$5,IF(J27='11 FORMULAS'!$O$6,'11 FORMULAS'!$P$6,""))</f>
        <v/>
      </c>
      <c r="M27" s="7"/>
      <c r="N27" s="66" t="str">
        <f>+IF(M27='11 FORMULAS'!$H$4,'11 FORMULAS'!$I$4,IF(M27='11 FORMULAS'!$H$5,'11 FORMULAS'!$I$5,""))</f>
        <v/>
      </c>
      <c r="O27" s="8"/>
      <c r="P27" s="8"/>
      <c r="Q27" s="8"/>
      <c r="R27" s="335" t="str">
        <f t="shared" ref="R27" si="9">+IFERROR(K27+N27,"")</f>
        <v/>
      </c>
      <c r="S27" s="335" t="str">
        <f>IF(L27='11 FORMULAS'!$P$5,S26-(S26*R27),S26)</f>
        <v/>
      </c>
      <c r="T27" s="335" t="str">
        <f>IF(L27='11 FORMULAS'!$P$6,T26-(T26*R27),T26)</f>
        <v/>
      </c>
      <c r="U27" s="432"/>
      <c r="V27" s="435"/>
    </row>
    <row r="28" spans="1:26" ht="29.45" customHeight="1" x14ac:dyDescent="0.25">
      <c r="A28" s="436" t="str">
        <f>'2 CONTEXTO E IDENTIFICACIÓN'!A14</f>
        <v>R6</v>
      </c>
      <c r="B28" s="439" t="str">
        <f>+'2 CONTEXTO E IDENTIFICACIÓN'!E14</f>
        <v xml:space="preserve">  </v>
      </c>
      <c r="C28" s="442" t="str">
        <f>+'3 PROBABIL E IMPACTO INHERENTE'!E14</f>
        <v/>
      </c>
      <c r="D28" s="445" t="str">
        <f>+'3 PROBABIL E IMPACTO INHERENTE'!M14</f>
        <v/>
      </c>
      <c r="E28" s="68">
        <v>1</v>
      </c>
      <c r="F28" s="71"/>
      <c r="G28" s="71"/>
      <c r="H28" s="71"/>
      <c r="I28" s="318" t="str">
        <f t="shared" si="0"/>
        <v xml:space="preserve">  </v>
      </c>
      <c r="J28" s="5"/>
      <c r="K28" s="64" t="str">
        <f>+IF(J28='11 FORMULAS'!$E$4,'11 FORMULAS'!$F$4,IF(J28='11 FORMULAS'!$E$5,'11 FORMULAS'!$F$5,IF(J28='11 FORMULAS'!$E$6,'11 FORMULAS'!$F$6,"")))</f>
        <v/>
      </c>
      <c r="L28" s="64" t="str">
        <f>+IF(OR(J28='11 FORMULAS'!$O$4,J28='11 FORMULAS'!$O$5),'11 FORMULAS'!$P$5,IF(J28='11 FORMULAS'!$O$6,'11 FORMULAS'!$P$6,""))</f>
        <v/>
      </c>
      <c r="M28" s="5"/>
      <c r="N28" s="64" t="str">
        <f>+IF(M28='11 FORMULAS'!$H$4,'11 FORMULAS'!$I$4,IF(M28='11 FORMULAS'!$H$5,'11 FORMULAS'!$I$5,""))</f>
        <v/>
      </c>
      <c r="O28" s="6"/>
      <c r="P28" s="6"/>
      <c r="Q28" s="6"/>
      <c r="R28" s="333" t="str">
        <f>+IFERROR(K28+N28,"")</f>
        <v/>
      </c>
      <c r="S28" s="333" t="str">
        <f>IF(L28='11 FORMULAS'!$P$5,C28-(C28*R28),C28)</f>
        <v/>
      </c>
      <c r="T28" s="333" t="str">
        <f>IF(L28='11 FORMULAS'!$P$6,D28-(D28*R28),D28)</f>
        <v/>
      </c>
      <c r="U28" s="430" t="str">
        <f>+IF(S31="","",S31)</f>
        <v/>
      </c>
      <c r="V28" s="433" t="str">
        <f>+IF(T31="","",T31)</f>
        <v/>
      </c>
      <c r="X28" s="329"/>
      <c r="Y28" s="330"/>
      <c r="Z28" s="330"/>
    </row>
    <row r="29" spans="1:26" ht="29.45" customHeight="1" x14ac:dyDescent="0.25">
      <c r="A29" s="437"/>
      <c r="B29" s="440"/>
      <c r="C29" s="443"/>
      <c r="D29" s="446"/>
      <c r="E29" s="69">
        <v>2</v>
      </c>
      <c r="F29" s="231"/>
      <c r="G29" s="231"/>
      <c r="H29" s="231"/>
      <c r="I29" s="319" t="str">
        <f t="shared" si="0"/>
        <v xml:space="preserve">  </v>
      </c>
      <c r="J29" s="1"/>
      <c r="K29" s="65" t="str">
        <f>+IF(J29='11 FORMULAS'!$E$4,'11 FORMULAS'!$F$4,IF(J29='11 FORMULAS'!$E$5,'11 FORMULAS'!$F$5,IF(J29='11 FORMULAS'!$E$6,'11 FORMULAS'!$F$6,"")))</f>
        <v/>
      </c>
      <c r="L29" s="65" t="str">
        <f>+IF(OR(J29='11 FORMULAS'!$O$4,J29='11 FORMULAS'!$O$5),'11 FORMULAS'!$P$5,IF(J29='11 FORMULAS'!$O$6,'11 FORMULAS'!$P$6,""))</f>
        <v/>
      </c>
      <c r="M29" s="1"/>
      <c r="N29" s="65" t="str">
        <f>+IF(M29='11 FORMULAS'!$H$4,'11 FORMULAS'!$I$4,IF(M29='11 FORMULAS'!$H$5,'11 FORMULAS'!$I$5,""))</f>
        <v/>
      </c>
      <c r="O29" s="4"/>
      <c r="P29" s="4"/>
      <c r="Q29" s="4"/>
      <c r="R29" s="334" t="str">
        <f t="shared" ref="R29" si="10">+IFERROR(K29+N29,"")</f>
        <v/>
      </c>
      <c r="S29" s="334" t="str">
        <f>IF(L29='11 FORMULAS'!$P$5,S28-(S28*R29),S28)</f>
        <v/>
      </c>
      <c r="T29" s="334" t="str">
        <f>IF(L29='11 FORMULAS'!$P$6,T28-(T28*R29),T28)</f>
        <v/>
      </c>
      <c r="U29" s="431"/>
      <c r="V29" s="434"/>
      <c r="X29" s="329"/>
      <c r="Y29" s="330"/>
      <c r="Z29" s="330"/>
    </row>
    <row r="30" spans="1:26" ht="29.45" customHeight="1" x14ac:dyDescent="0.25">
      <c r="A30" s="437"/>
      <c r="B30" s="440"/>
      <c r="C30" s="443"/>
      <c r="D30" s="446"/>
      <c r="E30" s="69">
        <v>3</v>
      </c>
      <c r="F30" s="231"/>
      <c r="G30" s="231"/>
      <c r="H30" s="231"/>
      <c r="I30" s="319" t="str">
        <f t="shared" si="0"/>
        <v xml:space="preserve">  </v>
      </c>
      <c r="J30" s="1"/>
      <c r="K30" s="65" t="str">
        <f>+IF(J30='11 FORMULAS'!$E$4,'11 FORMULAS'!$F$4,IF(J30='11 FORMULAS'!$E$5,'11 FORMULAS'!$F$5,IF(J30='11 FORMULAS'!$E$6,'11 FORMULAS'!$F$6,"")))</f>
        <v/>
      </c>
      <c r="L30" s="65" t="str">
        <f>+IF(OR(J30='11 FORMULAS'!$O$4,J30='11 FORMULAS'!$O$5),'11 FORMULAS'!$P$5,IF(J30='11 FORMULAS'!$O$6,'11 FORMULAS'!$P$6,""))</f>
        <v/>
      </c>
      <c r="M30" s="1"/>
      <c r="N30" s="65" t="str">
        <f>+IF(M30='11 FORMULAS'!$H$4,'11 FORMULAS'!$I$4,IF(M30='11 FORMULAS'!$H$5,'11 FORMULAS'!$I$5,""))</f>
        <v/>
      </c>
      <c r="O30" s="4"/>
      <c r="P30" s="4"/>
      <c r="Q30" s="4"/>
      <c r="R30" s="334" t="str">
        <f>+IFERROR(K30+N30,"")</f>
        <v/>
      </c>
      <c r="S30" s="334" t="str">
        <f>IF(L30='11 FORMULAS'!$P$5,S29-(S29*R30),S29)</f>
        <v/>
      </c>
      <c r="T30" s="334" t="str">
        <f>IF(L30='11 FORMULAS'!$P$6,T29-(T29*R30),T29)</f>
        <v/>
      </c>
      <c r="U30" s="431"/>
      <c r="V30" s="434"/>
      <c r="X30" s="329"/>
      <c r="Y30" s="330"/>
      <c r="Z30" s="330"/>
    </row>
    <row r="31" spans="1:26" ht="29.45" customHeight="1" thickBot="1" x14ac:dyDescent="0.3">
      <c r="A31" s="438"/>
      <c r="B31" s="441"/>
      <c r="C31" s="444"/>
      <c r="D31" s="447"/>
      <c r="E31" s="70">
        <v>4</v>
      </c>
      <c r="F31" s="232"/>
      <c r="G31" s="232"/>
      <c r="H31" s="232"/>
      <c r="I31" s="320" t="str">
        <f t="shared" si="0"/>
        <v xml:space="preserve">  </v>
      </c>
      <c r="J31" s="7"/>
      <c r="K31" s="66" t="str">
        <f>+IF(J31='11 FORMULAS'!$E$4,'11 FORMULAS'!$F$4,IF(J31='11 FORMULAS'!$E$5,'11 FORMULAS'!$F$5,IF(J31='11 FORMULAS'!$E$6,'11 FORMULAS'!$F$6,"")))</f>
        <v/>
      </c>
      <c r="L31" s="66" t="str">
        <f>+IF(OR(J31='11 FORMULAS'!$O$4,J31='11 FORMULAS'!$O$5),'11 FORMULAS'!$P$5,IF(J31='11 FORMULAS'!$O$6,'11 FORMULAS'!$P$6,""))</f>
        <v/>
      </c>
      <c r="M31" s="7"/>
      <c r="N31" s="66" t="str">
        <f>+IF(M31='11 FORMULAS'!$H$4,'11 FORMULAS'!$I$4,IF(M31='11 FORMULAS'!$H$5,'11 FORMULAS'!$I$5,""))</f>
        <v/>
      </c>
      <c r="O31" s="8"/>
      <c r="P31" s="8"/>
      <c r="Q31" s="8"/>
      <c r="R31" s="335" t="str">
        <f t="shared" ref="R31" si="11">+IFERROR(K31+N31,"")</f>
        <v/>
      </c>
      <c r="S31" s="335" t="str">
        <f>IF(L31='11 FORMULAS'!$P$5,S30-(S30*R31),S30)</f>
        <v/>
      </c>
      <c r="T31" s="335" t="str">
        <f>IF(L31='11 FORMULAS'!$P$6,T30-(T30*R31),T30)</f>
        <v/>
      </c>
      <c r="U31" s="432"/>
      <c r="V31" s="435"/>
    </row>
    <row r="32" spans="1:26" ht="29.45" customHeight="1" x14ac:dyDescent="0.25">
      <c r="A32" s="436" t="str">
        <f>'2 CONTEXTO E IDENTIFICACIÓN'!A15</f>
        <v>R7</v>
      </c>
      <c r="B32" s="439" t="str">
        <f>+'2 CONTEXTO E IDENTIFICACIÓN'!E15</f>
        <v xml:space="preserve">  </v>
      </c>
      <c r="C32" s="442" t="str">
        <f>+'3 PROBABIL E IMPACTO INHERENTE'!E15</f>
        <v/>
      </c>
      <c r="D32" s="445" t="str">
        <f>+'3 PROBABIL E IMPACTO INHERENTE'!M15</f>
        <v/>
      </c>
      <c r="E32" s="68">
        <v>1</v>
      </c>
      <c r="F32" s="71"/>
      <c r="G32" s="71"/>
      <c r="H32" s="71"/>
      <c r="I32" s="318" t="str">
        <f t="shared" si="0"/>
        <v xml:space="preserve">  </v>
      </c>
      <c r="J32" s="5"/>
      <c r="K32" s="64" t="str">
        <f>+IF(J32='11 FORMULAS'!$E$4,'11 FORMULAS'!$F$4,IF(J32='11 FORMULAS'!$E$5,'11 FORMULAS'!$F$5,IF(J32='11 FORMULAS'!$E$6,'11 FORMULAS'!$F$6,"")))</f>
        <v/>
      </c>
      <c r="L32" s="64" t="str">
        <f>+IF(OR(J32='11 FORMULAS'!$O$4,J32='11 FORMULAS'!$O$5),'11 FORMULAS'!$P$5,IF(J32='11 FORMULAS'!$O$6,'11 FORMULAS'!$P$6,""))</f>
        <v/>
      </c>
      <c r="M32" s="5"/>
      <c r="N32" s="64" t="str">
        <f>+IF(M32='11 FORMULAS'!$H$4,'11 FORMULAS'!$I$4,IF(M32='11 FORMULAS'!$H$5,'11 FORMULAS'!$I$5,""))</f>
        <v/>
      </c>
      <c r="O32" s="6"/>
      <c r="P32" s="6"/>
      <c r="Q32" s="6"/>
      <c r="R32" s="333" t="str">
        <f>+IFERROR(K32+N32,"")</f>
        <v/>
      </c>
      <c r="S32" s="333" t="str">
        <f>IF(L32='11 FORMULAS'!$P$5,C32-(C32*R32),C32)</f>
        <v/>
      </c>
      <c r="T32" s="333" t="str">
        <f>IF(L32='11 FORMULAS'!$P$6,D32-(D32*R32),D32)</f>
        <v/>
      </c>
      <c r="U32" s="430" t="str">
        <f>+IF(S35="","",S35)</f>
        <v/>
      </c>
      <c r="V32" s="433" t="str">
        <f>+IF(T35="","",T35)</f>
        <v/>
      </c>
      <c r="X32" s="329"/>
      <c r="Y32" s="330"/>
      <c r="Z32" s="330"/>
    </row>
    <row r="33" spans="1:26" ht="29.45" customHeight="1" x14ac:dyDescent="0.25">
      <c r="A33" s="437"/>
      <c r="B33" s="440"/>
      <c r="C33" s="443"/>
      <c r="D33" s="446"/>
      <c r="E33" s="69">
        <v>2</v>
      </c>
      <c r="F33" s="231"/>
      <c r="G33" s="231"/>
      <c r="H33" s="231"/>
      <c r="I33" s="319" t="str">
        <f t="shared" si="0"/>
        <v xml:space="preserve">  </v>
      </c>
      <c r="J33" s="1"/>
      <c r="K33" s="65" t="str">
        <f>+IF(J33='11 FORMULAS'!$E$4,'11 FORMULAS'!$F$4,IF(J33='11 FORMULAS'!$E$5,'11 FORMULAS'!$F$5,IF(J33='11 FORMULAS'!$E$6,'11 FORMULAS'!$F$6,"")))</f>
        <v/>
      </c>
      <c r="L33" s="65" t="str">
        <f>+IF(OR(J33='11 FORMULAS'!$O$4,J33='11 FORMULAS'!$O$5),'11 FORMULAS'!$P$5,IF(J33='11 FORMULAS'!$O$6,'11 FORMULAS'!$P$6,""))</f>
        <v/>
      </c>
      <c r="M33" s="1"/>
      <c r="N33" s="65" t="str">
        <f>+IF(M33='11 FORMULAS'!$H$4,'11 FORMULAS'!$I$4,IF(M33='11 FORMULAS'!$H$5,'11 FORMULAS'!$I$5,""))</f>
        <v/>
      </c>
      <c r="O33" s="4"/>
      <c r="P33" s="4"/>
      <c r="Q33" s="4"/>
      <c r="R33" s="334" t="str">
        <f t="shared" ref="R33" si="12">+IFERROR(K33+N33,"")</f>
        <v/>
      </c>
      <c r="S33" s="334" t="str">
        <f>IF(L33='11 FORMULAS'!$P$5,S32-(S32*R33),S32)</f>
        <v/>
      </c>
      <c r="T33" s="334" t="str">
        <f>IF(L33='11 FORMULAS'!$P$6,T32-(T32*R33),T32)</f>
        <v/>
      </c>
      <c r="U33" s="431"/>
      <c r="V33" s="434"/>
      <c r="X33" s="329"/>
      <c r="Y33" s="330"/>
      <c r="Z33" s="330"/>
    </row>
    <row r="34" spans="1:26" ht="29.45" customHeight="1" x14ac:dyDescent="0.25">
      <c r="A34" s="437"/>
      <c r="B34" s="440"/>
      <c r="C34" s="443"/>
      <c r="D34" s="446"/>
      <c r="E34" s="69">
        <v>3</v>
      </c>
      <c r="F34" s="231"/>
      <c r="G34" s="231"/>
      <c r="H34" s="231"/>
      <c r="I34" s="319" t="str">
        <f t="shared" si="0"/>
        <v xml:space="preserve">  </v>
      </c>
      <c r="J34" s="1"/>
      <c r="K34" s="65" t="str">
        <f>+IF(J34='11 FORMULAS'!$E$4,'11 FORMULAS'!$F$4,IF(J34='11 FORMULAS'!$E$5,'11 FORMULAS'!$F$5,IF(J34='11 FORMULAS'!$E$6,'11 FORMULAS'!$F$6,"")))</f>
        <v/>
      </c>
      <c r="L34" s="65" t="str">
        <f>+IF(OR(J34='11 FORMULAS'!$O$4,J34='11 FORMULAS'!$O$5),'11 FORMULAS'!$P$5,IF(J34='11 FORMULAS'!$O$6,'11 FORMULAS'!$P$6,""))</f>
        <v/>
      </c>
      <c r="M34" s="1"/>
      <c r="N34" s="65" t="str">
        <f>+IF(M34='11 FORMULAS'!$H$4,'11 FORMULAS'!$I$4,IF(M34='11 FORMULAS'!$H$5,'11 FORMULAS'!$I$5,""))</f>
        <v/>
      </c>
      <c r="O34" s="4"/>
      <c r="P34" s="4"/>
      <c r="Q34" s="4"/>
      <c r="R34" s="334" t="str">
        <f>+IFERROR(K34+N34,"")</f>
        <v/>
      </c>
      <c r="S34" s="334" t="str">
        <f>IF(L34='11 FORMULAS'!$P$5,S33-(S33*R34),S33)</f>
        <v/>
      </c>
      <c r="T34" s="334" t="str">
        <f>IF(L34='11 FORMULAS'!$P$6,T33-(T33*R34),T33)</f>
        <v/>
      </c>
      <c r="U34" s="431"/>
      <c r="V34" s="434"/>
      <c r="X34" s="329"/>
      <c r="Y34" s="330"/>
      <c r="Z34" s="330"/>
    </row>
    <row r="35" spans="1:26" ht="29.45" customHeight="1" thickBot="1" x14ac:dyDescent="0.3">
      <c r="A35" s="438"/>
      <c r="B35" s="441"/>
      <c r="C35" s="444"/>
      <c r="D35" s="447"/>
      <c r="E35" s="70">
        <v>4</v>
      </c>
      <c r="F35" s="232"/>
      <c r="G35" s="232"/>
      <c r="H35" s="232"/>
      <c r="I35" s="320" t="str">
        <f t="shared" si="0"/>
        <v xml:space="preserve">  </v>
      </c>
      <c r="J35" s="7"/>
      <c r="K35" s="66" t="str">
        <f>+IF(J35='11 FORMULAS'!$E$4,'11 FORMULAS'!$F$4,IF(J35='11 FORMULAS'!$E$5,'11 FORMULAS'!$F$5,IF(J35='11 FORMULAS'!$E$6,'11 FORMULAS'!$F$6,"")))</f>
        <v/>
      </c>
      <c r="L35" s="66" t="str">
        <f>+IF(OR(J35='11 FORMULAS'!$O$4,J35='11 FORMULAS'!$O$5),'11 FORMULAS'!$P$5,IF(J35='11 FORMULAS'!$O$6,'11 FORMULAS'!$P$6,""))</f>
        <v/>
      </c>
      <c r="M35" s="7"/>
      <c r="N35" s="66" t="str">
        <f>+IF(M35='11 FORMULAS'!$H$4,'11 FORMULAS'!$I$4,IF(M35='11 FORMULAS'!$H$5,'11 FORMULAS'!$I$5,""))</f>
        <v/>
      </c>
      <c r="O35" s="8"/>
      <c r="P35" s="8"/>
      <c r="Q35" s="8"/>
      <c r="R35" s="335" t="str">
        <f t="shared" ref="R35" si="13">+IFERROR(K35+N35,"")</f>
        <v/>
      </c>
      <c r="S35" s="335" t="str">
        <f>IF(L35='11 FORMULAS'!$P$5,S34-(S34*R35),S34)</f>
        <v/>
      </c>
      <c r="T35" s="335" t="str">
        <f>IF(L35='11 FORMULAS'!$P$6,T34-(T34*R35),T34)</f>
        <v/>
      </c>
      <c r="U35" s="432"/>
      <c r="V35" s="435"/>
    </row>
    <row r="36" spans="1:26" ht="29.45" customHeight="1" x14ac:dyDescent="0.25">
      <c r="A36" s="436" t="str">
        <f>'2 CONTEXTO E IDENTIFICACIÓN'!A16</f>
        <v>R8</v>
      </c>
      <c r="B36" s="439" t="str">
        <f>+'2 CONTEXTO E IDENTIFICACIÓN'!E16</f>
        <v xml:space="preserve">  </v>
      </c>
      <c r="C36" s="442" t="str">
        <f>+'3 PROBABIL E IMPACTO INHERENTE'!E16</f>
        <v/>
      </c>
      <c r="D36" s="445" t="str">
        <f>+'3 PROBABIL E IMPACTO INHERENTE'!M16</f>
        <v/>
      </c>
      <c r="E36" s="68">
        <v>1</v>
      </c>
      <c r="F36" s="71"/>
      <c r="G36" s="71"/>
      <c r="H36" s="71"/>
      <c r="I36" s="318" t="str">
        <f t="shared" si="0"/>
        <v xml:space="preserve">  </v>
      </c>
      <c r="J36" s="5"/>
      <c r="K36" s="64" t="str">
        <f>+IF(J36='11 FORMULAS'!$E$4,'11 FORMULAS'!$F$4,IF(J36='11 FORMULAS'!$E$5,'11 FORMULAS'!$F$5,IF(J36='11 FORMULAS'!$E$6,'11 FORMULAS'!$F$6,"")))</f>
        <v/>
      </c>
      <c r="L36" s="64" t="str">
        <f>+IF(OR(J36='11 FORMULAS'!$O$4,J36='11 FORMULAS'!$O$5),'11 FORMULAS'!$P$5,IF(J36='11 FORMULAS'!$O$6,'11 FORMULAS'!$P$6,""))</f>
        <v/>
      </c>
      <c r="M36" s="5"/>
      <c r="N36" s="64" t="str">
        <f>+IF(M36='11 FORMULAS'!$H$4,'11 FORMULAS'!$I$4,IF(M36='11 FORMULAS'!$H$5,'11 FORMULAS'!$I$5,""))</f>
        <v/>
      </c>
      <c r="O36" s="6"/>
      <c r="P36" s="6"/>
      <c r="Q36" s="6"/>
      <c r="R36" s="333" t="str">
        <f>+IFERROR(K36+N36,"")</f>
        <v/>
      </c>
      <c r="S36" s="333" t="str">
        <f>IF(L36='11 FORMULAS'!$P$5,C36-(C36*R36),C36)</f>
        <v/>
      </c>
      <c r="T36" s="333" t="str">
        <f>IF(L36='11 FORMULAS'!$P$6,D36-(D36*R36),D36)</f>
        <v/>
      </c>
      <c r="U36" s="430" t="str">
        <f>+IF(S39="","",S39)</f>
        <v/>
      </c>
      <c r="V36" s="433" t="str">
        <f>+IF(T39="","",T39)</f>
        <v/>
      </c>
      <c r="X36" s="329"/>
      <c r="Y36" s="330"/>
      <c r="Z36" s="330"/>
    </row>
    <row r="37" spans="1:26" ht="29.45" customHeight="1" x14ac:dyDescent="0.25">
      <c r="A37" s="437"/>
      <c r="B37" s="440"/>
      <c r="C37" s="443"/>
      <c r="D37" s="446"/>
      <c r="E37" s="69">
        <v>2</v>
      </c>
      <c r="F37" s="231"/>
      <c r="G37" s="231"/>
      <c r="H37" s="231"/>
      <c r="I37" s="319" t="str">
        <f t="shared" si="0"/>
        <v xml:space="preserve">  </v>
      </c>
      <c r="J37" s="1"/>
      <c r="K37" s="65" t="str">
        <f>+IF(J37='11 FORMULAS'!$E$4,'11 FORMULAS'!$F$4,IF(J37='11 FORMULAS'!$E$5,'11 FORMULAS'!$F$5,IF(J37='11 FORMULAS'!$E$6,'11 FORMULAS'!$F$6,"")))</f>
        <v/>
      </c>
      <c r="L37" s="65" t="str">
        <f>+IF(OR(J37='11 FORMULAS'!$O$4,J37='11 FORMULAS'!$O$5),'11 FORMULAS'!$P$5,IF(J37='11 FORMULAS'!$O$6,'11 FORMULAS'!$P$6,""))</f>
        <v/>
      </c>
      <c r="M37" s="1"/>
      <c r="N37" s="65" t="str">
        <f>+IF(M37='11 FORMULAS'!$H$4,'11 FORMULAS'!$I$4,IF(M37='11 FORMULAS'!$H$5,'11 FORMULAS'!$I$5,""))</f>
        <v/>
      </c>
      <c r="O37" s="4"/>
      <c r="P37" s="4"/>
      <c r="Q37" s="4"/>
      <c r="R37" s="334" t="str">
        <f t="shared" ref="R37" si="14">+IFERROR(K37+N37,"")</f>
        <v/>
      </c>
      <c r="S37" s="334" t="str">
        <f>IF(L37='11 FORMULAS'!$P$5,S36-(S36*R37),S36)</f>
        <v/>
      </c>
      <c r="T37" s="334" t="str">
        <f>IF(L37='11 FORMULAS'!$P$6,T36-(T36*R37),T36)</f>
        <v/>
      </c>
      <c r="U37" s="431"/>
      <c r="V37" s="434"/>
      <c r="X37" s="329"/>
      <c r="Y37" s="330"/>
      <c r="Z37" s="330"/>
    </row>
    <row r="38" spans="1:26" ht="29.45" customHeight="1" x14ac:dyDescent="0.25">
      <c r="A38" s="437"/>
      <c r="B38" s="440"/>
      <c r="C38" s="443"/>
      <c r="D38" s="446"/>
      <c r="E38" s="69">
        <v>3</v>
      </c>
      <c r="F38" s="231"/>
      <c r="G38" s="231"/>
      <c r="H38" s="231"/>
      <c r="I38" s="319" t="str">
        <f t="shared" si="0"/>
        <v xml:space="preserve">  </v>
      </c>
      <c r="J38" s="1"/>
      <c r="K38" s="65" t="str">
        <f>+IF(J38='11 FORMULAS'!$E$4,'11 FORMULAS'!$F$4,IF(J38='11 FORMULAS'!$E$5,'11 FORMULAS'!$F$5,IF(J38='11 FORMULAS'!$E$6,'11 FORMULAS'!$F$6,"")))</f>
        <v/>
      </c>
      <c r="L38" s="65" t="str">
        <f>+IF(OR(J38='11 FORMULAS'!$O$4,J38='11 FORMULAS'!$O$5),'11 FORMULAS'!$P$5,IF(J38='11 FORMULAS'!$O$6,'11 FORMULAS'!$P$6,""))</f>
        <v/>
      </c>
      <c r="M38" s="1"/>
      <c r="N38" s="65" t="str">
        <f>+IF(M38='11 FORMULAS'!$H$4,'11 FORMULAS'!$I$4,IF(M38='11 FORMULAS'!$H$5,'11 FORMULAS'!$I$5,""))</f>
        <v/>
      </c>
      <c r="O38" s="4"/>
      <c r="P38" s="4"/>
      <c r="Q38" s="4"/>
      <c r="R38" s="334" t="str">
        <f>+IFERROR(K38+N38,"")</f>
        <v/>
      </c>
      <c r="S38" s="334" t="str">
        <f>IF(L38='11 FORMULAS'!$P$5,S37-(S37*R38),S37)</f>
        <v/>
      </c>
      <c r="T38" s="334" t="str">
        <f>IF(L38='11 FORMULAS'!$P$6,T37-(T37*R38),T37)</f>
        <v/>
      </c>
      <c r="U38" s="431"/>
      <c r="V38" s="434"/>
      <c r="X38" s="329"/>
      <c r="Y38" s="330"/>
      <c r="Z38" s="330"/>
    </row>
    <row r="39" spans="1:26" ht="29.45" customHeight="1" thickBot="1" x14ac:dyDescent="0.3">
      <c r="A39" s="438"/>
      <c r="B39" s="441"/>
      <c r="C39" s="444"/>
      <c r="D39" s="447"/>
      <c r="E39" s="70">
        <v>4</v>
      </c>
      <c r="F39" s="232"/>
      <c r="G39" s="232"/>
      <c r="H39" s="232"/>
      <c r="I39" s="320" t="str">
        <f t="shared" si="0"/>
        <v xml:space="preserve">  </v>
      </c>
      <c r="J39" s="7"/>
      <c r="K39" s="66" t="str">
        <f>+IF(J39='11 FORMULAS'!$E$4,'11 FORMULAS'!$F$4,IF(J39='11 FORMULAS'!$E$5,'11 FORMULAS'!$F$5,IF(J39='11 FORMULAS'!$E$6,'11 FORMULAS'!$F$6,"")))</f>
        <v/>
      </c>
      <c r="L39" s="66" t="str">
        <f>+IF(OR(J39='11 FORMULAS'!$O$4,J39='11 FORMULAS'!$O$5),'11 FORMULAS'!$P$5,IF(J39='11 FORMULAS'!$O$6,'11 FORMULAS'!$P$6,""))</f>
        <v/>
      </c>
      <c r="M39" s="7"/>
      <c r="N39" s="66" t="str">
        <f>+IF(M39='11 FORMULAS'!$H$4,'11 FORMULAS'!$I$4,IF(M39='11 FORMULAS'!$H$5,'11 FORMULAS'!$I$5,""))</f>
        <v/>
      </c>
      <c r="O39" s="8"/>
      <c r="P39" s="8"/>
      <c r="Q39" s="8"/>
      <c r="R39" s="335" t="str">
        <f t="shared" ref="R39" si="15">+IFERROR(K39+N39,"")</f>
        <v/>
      </c>
      <c r="S39" s="335" t="str">
        <f>IF(L39='11 FORMULAS'!$P$5,S38-(S38*R39),S38)</f>
        <v/>
      </c>
      <c r="T39" s="335" t="str">
        <f>IF(L39='11 FORMULAS'!$P$6,T38-(T38*R39),T38)</f>
        <v/>
      </c>
      <c r="U39" s="432"/>
      <c r="V39" s="435"/>
    </row>
    <row r="40" spans="1:26" ht="29.45" customHeight="1" x14ac:dyDescent="0.25">
      <c r="A40" s="436" t="str">
        <f>'2 CONTEXTO E IDENTIFICACIÓN'!A17</f>
        <v>R9</v>
      </c>
      <c r="B40" s="439" t="str">
        <f>+'2 CONTEXTO E IDENTIFICACIÓN'!E17</f>
        <v xml:space="preserve">  </v>
      </c>
      <c r="C40" s="442" t="str">
        <f>+'3 PROBABIL E IMPACTO INHERENTE'!E17</f>
        <v/>
      </c>
      <c r="D40" s="445" t="str">
        <f>+'3 PROBABIL E IMPACTO INHERENTE'!M17</f>
        <v/>
      </c>
      <c r="E40" s="68">
        <v>1</v>
      </c>
      <c r="F40" s="71"/>
      <c r="G40" s="71"/>
      <c r="H40" s="71"/>
      <c r="I40" s="318" t="str">
        <f t="shared" ref="I40:I71" si="16">+CONCATENATE(F40," ",G40," ",H40)</f>
        <v xml:space="preserve">  </v>
      </c>
      <c r="J40" s="5"/>
      <c r="K40" s="64" t="str">
        <f>+IF(J40='11 FORMULAS'!$E$4,'11 FORMULAS'!$F$4,IF(J40='11 FORMULAS'!$E$5,'11 FORMULAS'!$F$5,IF(J40='11 FORMULAS'!$E$6,'11 FORMULAS'!$F$6,"")))</f>
        <v/>
      </c>
      <c r="L40" s="64" t="str">
        <f>+IF(OR(J40='11 FORMULAS'!$O$4,J40='11 FORMULAS'!$O$5),'11 FORMULAS'!$P$5,IF(J40='11 FORMULAS'!$O$6,'11 FORMULAS'!$P$6,""))</f>
        <v/>
      </c>
      <c r="M40" s="5"/>
      <c r="N40" s="64" t="str">
        <f>+IF(M40='11 FORMULAS'!$H$4,'11 FORMULAS'!$I$4,IF(M40='11 FORMULAS'!$H$5,'11 FORMULAS'!$I$5,""))</f>
        <v/>
      </c>
      <c r="O40" s="6"/>
      <c r="P40" s="6"/>
      <c r="Q40" s="6"/>
      <c r="R40" s="333" t="str">
        <f>+IFERROR(K40+N40,"")</f>
        <v/>
      </c>
      <c r="S40" s="333" t="str">
        <f>IF(L40='11 FORMULAS'!$P$5,C40-(C40*R40),C40)</f>
        <v/>
      </c>
      <c r="T40" s="333" t="str">
        <f>IF(L40='11 FORMULAS'!$P$6,D40-(D40*R40),D40)</f>
        <v/>
      </c>
      <c r="U40" s="430" t="str">
        <f>+IF(S43="","",S43)</f>
        <v/>
      </c>
      <c r="V40" s="433" t="str">
        <f>+IF(T43="","",T43)</f>
        <v/>
      </c>
      <c r="X40" s="329"/>
      <c r="Y40" s="330"/>
      <c r="Z40" s="330"/>
    </row>
    <row r="41" spans="1:26" ht="29.45" customHeight="1" x14ac:dyDescent="0.25">
      <c r="A41" s="437"/>
      <c r="B41" s="440"/>
      <c r="C41" s="443"/>
      <c r="D41" s="446"/>
      <c r="E41" s="69">
        <v>2</v>
      </c>
      <c r="F41" s="231"/>
      <c r="G41" s="231"/>
      <c r="H41" s="231"/>
      <c r="I41" s="319" t="str">
        <f t="shared" si="16"/>
        <v xml:space="preserve">  </v>
      </c>
      <c r="J41" s="1"/>
      <c r="K41" s="65" t="str">
        <f>+IF(J41='11 FORMULAS'!$E$4,'11 FORMULAS'!$F$4,IF(J41='11 FORMULAS'!$E$5,'11 FORMULAS'!$F$5,IF(J41='11 FORMULAS'!$E$6,'11 FORMULAS'!$F$6,"")))</f>
        <v/>
      </c>
      <c r="L41" s="65" t="str">
        <f>+IF(OR(J41='11 FORMULAS'!$O$4,J41='11 FORMULAS'!$O$5),'11 FORMULAS'!$P$5,IF(J41='11 FORMULAS'!$O$6,'11 FORMULAS'!$P$6,""))</f>
        <v/>
      </c>
      <c r="M41" s="1"/>
      <c r="N41" s="65" t="str">
        <f>+IF(M41='11 FORMULAS'!$H$4,'11 FORMULAS'!$I$4,IF(M41='11 FORMULAS'!$H$5,'11 FORMULAS'!$I$5,""))</f>
        <v/>
      </c>
      <c r="O41" s="4"/>
      <c r="P41" s="4"/>
      <c r="Q41" s="4"/>
      <c r="R41" s="334" t="str">
        <f t="shared" ref="R41" si="17">+IFERROR(K41+N41,"")</f>
        <v/>
      </c>
      <c r="S41" s="334" t="str">
        <f>IF(L41='11 FORMULAS'!$P$5,S40-(S40*R41),S40)</f>
        <v/>
      </c>
      <c r="T41" s="334" t="str">
        <f>IF(L41='11 FORMULAS'!$P$6,T40-(T40*R41),T40)</f>
        <v/>
      </c>
      <c r="U41" s="431"/>
      <c r="V41" s="434"/>
      <c r="X41" s="329"/>
      <c r="Y41" s="330"/>
      <c r="Z41" s="330"/>
    </row>
    <row r="42" spans="1:26" ht="29.45" customHeight="1" x14ac:dyDescent="0.25">
      <c r="A42" s="437"/>
      <c r="B42" s="440"/>
      <c r="C42" s="443"/>
      <c r="D42" s="446"/>
      <c r="E42" s="69">
        <v>3</v>
      </c>
      <c r="F42" s="231"/>
      <c r="G42" s="231"/>
      <c r="H42" s="231"/>
      <c r="I42" s="319" t="str">
        <f t="shared" si="16"/>
        <v xml:space="preserve">  </v>
      </c>
      <c r="J42" s="1"/>
      <c r="K42" s="65" t="str">
        <f>+IF(J42='11 FORMULAS'!$E$4,'11 FORMULAS'!$F$4,IF(J42='11 FORMULAS'!$E$5,'11 FORMULAS'!$F$5,IF(J42='11 FORMULAS'!$E$6,'11 FORMULAS'!$F$6,"")))</f>
        <v/>
      </c>
      <c r="L42" s="65" t="str">
        <f>+IF(OR(J42='11 FORMULAS'!$O$4,J42='11 FORMULAS'!$O$5),'11 FORMULAS'!$P$5,IF(J42='11 FORMULAS'!$O$6,'11 FORMULAS'!$P$6,""))</f>
        <v/>
      </c>
      <c r="M42" s="1"/>
      <c r="N42" s="65" t="str">
        <f>+IF(M42='11 FORMULAS'!$H$4,'11 FORMULAS'!$I$4,IF(M42='11 FORMULAS'!$H$5,'11 FORMULAS'!$I$5,""))</f>
        <v/>
      </c>
      <c r="O42" s="4"/>
      <c r="P42" s="4"/>
      <c r="Q42" s="4"/>
      <c r="R42" s="334" t="str">
        <f>+IFERROR(K42+N42,"")</f>
        <v/>
      </c>
      <c r="S42" s="334" t="str">
        <f>IF(L42='11 FORMULAS'!$P$5,S41-(S41*R42),S41)</f>
        <v/>
      </c>
      <c r="T42" s="334" t="str">
        <f>IF(L42='11 FORMULAS'!$P$6,T41-(T41*R42),T41)</f>
        <v/>
      </c>
      <c r="U42" s="431"/>
      <c r="V42" s="434"/>
      <c r="X42" s="329"/>
      <c r="Y42" s="330"/>
      <c r="Z42" s="330"/>
    </row>
    <row r="43" spans="1:26" ht="29.45" customHeight="1" thickBot="1" x14ac:dyDescent="0.3">
      <c r="A43" s="438"/>
      <c r="B43" s="441"/>
      <c r="C43" s="444"/>
      <c r="D43" s="447"/>
      <c r="E43" s="70">
        <v>4</v>
      </c>
      <c r="F43" s="232"/>
      <c r="G43" s="232"/>
      <c r="H43" s="232"/>
      <c r="I43" s="320" t="str">
        <f t="shared" si="16"/>
        <v xml:space="preserve">  </v>
      </c>
      <c r="J43" s="7"/>
      <c r="K43" s="66" t="str">
        <f>+IF(J43='11 FORMULAS'!$E$4,'11 FORMULAS'!$F$4,IF(J43='11 FORMULAS'!$E$5,'11 FORMULAS'!$F$5,IF(J43='11 FORMULAS'!$E$6,'11 FORMULAS'!$F$6,"")))</f>
        <v/>
      </c>
      <c r="L43" s="66" t="str">
        <f>+IF(OR(J43='11 FORMULAS'!$O$4,J43='11 FORMULAS'!$O$5),'11 FORMULAS'!$P$5,IF(J43='11 FORMULAS'!$O$6,'11 FORMULAS'!$P$6,""))</f>
        <v/>
      </c>
      <c r="M43" s="7"/>
      <c r="N43" s="66" t="str">
        <f>+IF(M43='11 FORMULAS'!$H$4,'11 FORMULAS'!$I$4,IF(M43='11 FORMULAS'!$H$5,'11 FORMULAS'!$I$5,""))</f>
        <v/>
      </c>
      <c r="O43" s="8"/>
      <c r="P43" s="8"/>
      <c r="Q43" s="8"/>
      <c r="R43" s="335" t="str">
        <f t="shared" ref="R43" si="18">+IFERROR(K43+N43,"")</f>
        <v/>
      </c>
      <c r="S43" s="335" t="str">
        <f>IF(L43='11 FORMULAS'!$P$5,S42-(S42*R43),S42)</f>
        <v/>
      </c>
      <c r="T43" s="335" t="str">
        <f>IF(L43='11 FORMULAS'!$P$6,T42-(T42*R43),T42)</f>
        <v/>
      </c>
      <c r="U43" s="432"/>
      <c r="V43" s="435"/>
    </row>
    <row r="44" spans="1:26" ht="29.45" customHeight="1" x14ac:dyDescent="0.25">
      <c r="A44" s="436" t="str">
        <f>'2 CONTEXTO E IDENTIFICACIÓN'!A18</f>
        <v>R10</v>
      </c>
      <c r="B44" s="439" t="str">
        <f>+'2 CONTEXTO E IDENTIFICACIÓN'!E18</f>
        <v xml:space="preserve">  </v>
      </c>
      <c r="C44" s="442" t="str">
        <f>+'3 PROBABIL E IMPACTO INHERENTE'!E18</f>
        <v/>
      </c>
      <c r="D44" s="445" t="str">
        <f>+'3 PROBABIL E IMPACTO INHERENTE'!M18</f>
        <v/>
      </c>
      <c r="E44" s="68">
        <v>1</v>
      </c>
      <c r="F44" s="71"/>
      <c r="G44" s="71"/>
      <c r="H44" s="71"/>
      <c r="I44" s="318" t="str">
        <f t="shared" si="16"/>
        <v xml:space="preserve">  </v>
      </c>
      <c r="J44" s="5"/>
      <c r="K44" s="64" t="str">
        <f>+IF(J44='11 FORMULAS'!$E$4,'11 FORMULAS'!$F$4,IF(J44='11 FORMULAS'!$E$5,'11 FORMULAS'!$F$5,IF(J44='11 FORMULAS'!$E$6,'11 FORMULAS'!$F$6,"")))</f>
        <v/>
      </c>
      <c r="L44" s="64" t="str">
        <f>+IF(OR(J44='11 FORMULAS'!$O$4,J44='11 FORMULAS'!$O$5),'11 FORMULAS'!$P$5,IF(J44='11 FORMULAS'!$O$6,'11 FORMULAS'!$P$6,""))</f>
        <v/>
      </c>
      <c r="M44" s="5"/>
      <c r="N44" s="64" t="str">
        <f>+IF(M44='11 FORMULAS'!$H$4,'11 FORMULAS'!$I$4,IF(M44='11 FORMULAS'!$H$5,'11 FORMULAS'!$I$5,""))</f>
        <v/>
      </c>
      <c r="O44" s="6"/>
      <c r="P44" s="6"/>
      <c r="Q44" s="6"/>
      <c r="R44" s="333" t="str">
        <f>+IFERROR(K44+N44,"")</f>
        <v/>
      </c>
      <c r="S44" s="333" t="str">
        <f>IF(L44='11 FORMULAS'!$P$5,C44-(C44*R44),C44)</f>
        <v/>
      </c>
      <c r="T44" s="333" t="str">
        <f>IF(L44='11 FORMULAS'!$P$6,D44-(D44*R44),D44)</f>
        <v/>
      </c>
      <c r="U44" s="430" t="str">
        <f>+IF(S47="","",S47)</f>
        <v/>
      </c>
      <c r="V44" s="433" t="str">
        <f>+IF(T47="","",T47)</f>
        <v/>
      </c>
      <c r="X44" s="329"/>
      <c r="Y44" s="330"/>
      <c r="Z44" s="330"/>
    </row>
    <row r="45" spans="1:26" ht="29.45" customHeight="1" x14ac:dyDescent="0.25">
      <c r="A45" s="437"/>
      <c r="B45" s="440"/>
      <c r="C45" s="443"/>
      <c r="D45" s="446"/>
      <c r="E45" s="69">
        <v>2</v>
      </c>
      <c r="F45" s="231"/>
      <c r="G45" s="231"/>
      <c r="H45" s="231"/>
      <c r="I45" s="319" t="str">
        <f t="shared" si="16"/>
        <v xml:space="preserve">  </v>
      </c>
      <c r="J45" s="1"/>
      <c r="K45" s="65" t="str">
        <f>+IF(J45='11 FORMULAS'!$E$4,'11 FORMULAS'!$F$4,IF(J45='11 FORMULAS'!$E$5,'11 FORMULAS'!$F$5,IF(J45='11 FORMULAS'!$E$6,'11 FORMULAS'!$F$6,"")))</f>
        <v/>
      </c>
      <c r="L45" s="65" t="str">
        <f>+IF(OR(J45='11 FORMULAS'!$O$4,J45='11 FORMULAS'!$O$5),'11 FORMULAS'!$P$5,IF(J45='11 FORMULAS'!$O$6,'11 FORMULAS'!$P$6,""))</f>
        <v/>
      </c>
      <c r="M45" s="1"/>
      <c r="N45" s="65" t="str">
        <f>+IF(M45='11 FORMULAS'!$H$4,'11 FORMULAS'!$I$4,IF(M45='11 FORMULAS'!$H$5,'11 FORMULAS'!$I$5,""))</f>
        <v/>
      </c>
      <c r="O45" s="4"/>
      <c r="P45" s="4"/>
      <c r="Q45" s="4"/>
      <c r="R45" s="334" t="str">
        <f t="shared" ref="R45" si="19">+IFERROR(K45+N45,"")</f>
        <v/>
      </c>
      <c r="S45" s="334" t="str">
        <f>IF(L45='11 FORMULAS'!$P$5,S44-(S44*R45),S44)</f>
        <v/>
      </c>
      <c r="T45" s="334" t="str">
        <f>IF(L45='11 FORMULAS'!$P$6,T44-(T44*R45),T44)</f>
        <v/>
      </c>
      <c r="U45" s="431"/>
      <c r="V45" s="434"/>
      <c r="X45" s="329"/>
      <c r="Y45" s="330"/>
      <c r="Z45" s="330"/>
    </row>
    <row r="46" spans="1:26" ht="29.45" customHeight="1" x14ac:dyDescent="0.25">
      <c r="A46" s="437"/>
      <c r="B46" s="440"/>
      <c r="C46" s="443"/>
      <c r="D46" s="446"/>
      <c r="E46" s="69">
        <v>3</v>
      </c>
      <c r="F46" s="231"/>
      <c r="G46" s="231"/>
      <c r="H46" s="231"/>
      <c r="I46" s="319" t="str">
        <f t="shared" si="16"/>
        <v xml:space="preserve">  </v>
      </c>
      <c r="J46" s="1"/>
      <c r="K46" s="65" t="str">
        <f>+IF(J46='11 FORMULAS'!$E$4,'11 FORMULAS'!$F$4,IF(J46='11 FORMULAS'!$E$5,'11 FORMULAS'!$F$5,IF(J46='11 FORMULAS'!$E$6,'11 FORMULAS'!$F$6,"")))</f>
        <v/>
      </c>
      <c r="L46" s="65" t="str">
        <f>+IF(OR(J46='11 FORMULAS'!$O$4,J46='11 FORMULAS'!$O$5),'11 FORMULAS'!$P$5,IF(J46='11 FORMULAS'!$O$6,'11 FORMULAS'!$P$6,""))</f>
        <v/>
      </c>
      <c r="M46" s="1"/>
      <c r="N46" s="65" t="str">
        <f>+IF(M46='11 FORMULAS'!$H$4,'11 FORMULAS'!$I$4,IF(M46='11 FORMULAS'!$H$5,'11 FORMULAS'!$I$5,""))</f>
        <v/>
      </c>
      <c r="O46" s="4"/>
      <c r="P46" s="4"/>
      <c r="Q46" s="4"/>
      <c r="R46" s="334" t="str">
        <f>+IFERROR(K46+N46,"")</f>
        <v/>
      </c>
      <c r="S46" s="334" t="str">
        <f>IF(L46='11 FORMULAS'!$P$5,S45-(S45*R46),S45)</f>
        <v/>
      </c>
      <c r="T46" s="334" t="str">
        <f>IF(L46='11 FORMULAS'!$P$6,T45-(T45*R46),T45)</f>
        <v/>
      </c>
      <c r="U46" s="431"/>
      <c r="V46" s="434"/>
      <c r="X46" s="329"/>
      <c r="Y46" s="330"/>
      <c r="Z46" s="330"/>
    </row>
    <row r="47" spans="1:26" ht="29.45" customHeight="1" thickBot="1" x14ac:dyDescent="0.3">
      <c r="A47" s="438"/>
      <c r="B47" s="441"/>
      <c r="C47" s="444"/>
      <c r="D47" s="447"/>
      <c r="E47" s="70">
        <v>4</v>
      </c>
      <c r="F47" s="232"/>
      <c r="G47" s="232"/>
      <c r="H47" s="232"/>
      <c r="I47" s="320" t="str">
        <f t="shared" si="16"/>
        <v xml:space="preserve">  </v>
      </c>
      <c r="J47" s="7"/>
      <c r="K47" s="66" t="str">
        <f>+IF(J47='11 FORMULAS'!$E$4,'11 FORMULAS'!$F$4,IF(J47='11 FORMULAS'!$E$5,'11 FORMULAS'!$F$5,IF(J47='11 FORMULAS'!$E$6,'11 FORMULAS'!$F$6,"")))</f>
        <v/>
      </c>
      <c r="L47" s="66" t="str">
        <f>+IF(OR(J47='11 FORMULAS'!$O$4,J47='11 FORMULAS'!$O$5),'11 FORMULAS'!$P$5,IF(J47='11 FORMULAS'!$O$6,'11 FORMULAS'!$P$6,""))</f>
        <v/>
      </c>
      <c r="M47" s="7"/>
      <c r="N47" s="66" t="str">
        <f>+IF(M47='11 FORMULAS'!$H$4,'11 FORMULAS'!$I$4,IF(M47='11 FORMULAS'!$H$5,'11 FORMULAS'!$I$5,""))</f>
        <v/>
      </c>
      <c r="O47" s="8"/>
      <c r="P47" s="8"/>
      <c r="Q47" s="8"/>
      <c r="R47" s="335" t="str">
        <f t="shared" ref="R47" si="20">+IFERROR(K47+N47,"")</f>
        <v/>
      </c>
      <c r="S47" s="335" t="str">
        <f>IF(L47='11 FORMULAS'!$P$5,S46-(S46*R47),S46)</f>
        <v/>
      </c>
      <c r="T47" s="335" t="str">
        <f>IF(L47='11 FORMULAS'!$P$6,T46-(T46*R47),T46)</f>
        <v/>
      </c>
      <c r="U47" s="432"/>
      <c r="V47" s="435"/>
    </row>
    <row r="48" spans="1:26" ht="29.45" customHeight="1" x14ac:dyDescent="0.25">
      <c r="A48" s="436" t="str">
        <f>'2 CONTEXTO E IDENTIFICACIÓN'!A19</f>
        <v>R11</v>
      </c>
      <c r="B48" s="439" t="str">
        <f>+'2 CONTEXTO E IDENTIFICACIÓN'!E19</f>
        <v xml:space="preserve">  </v>
      </c>
      <c r="C48" s="442" t="str">
        <f>+'3 PROBABIL E IMPACTO INHERENTE'!E19</f>
        <v/>
      </c>
      <c r="D48" s="445" t="str">
        <f>+'3 PROBABIL E IMPACTO INHERENTE'!M19</f>
        <v/>
      </c>
      <c r="E48" s="68">
        <v>1</v>
      </c>
      <c r="F48" s="71"/>
      <c r="G48" s="71"/>
      <c r="H48" s="71"/>
      <c r="I48" s="318" t="str">
        <f t="shared" si="16"/>
        <v xml:space="preserve">  </v>
      </c>
      <c r="J48" s="5"/>
      <c r="K48" s="64" t="str">
        <f>+IF(J48='11 FORMULAS'!$E$4,'11 FORMULAS'!$F$4,IF(J48='11 FORMULAS'!$E$5,'11 FORMULAS'!$F$5,IF(J48='11 FORMULAS'!$E$6,'11 FORMULAS'!$F$6,"")))</f>
        <v/>
      </c>
      <c r="L48" s="64" t="str">
        <f>+IF(OR(J48='11 FORMULAS'!$O$4,J48='11 FORMULAS'!$O$5),'11 FORMULAS'!$P$5,IF(J48='11 FORMULAS'!$O$6,'11 FORMULAS'!$P$6,""))</f>
        <v/>
      </c>
      <c r="M48" s="5"/>
      <c r="N48" s="64" t="str">
        <f>+IF(M48='11 FORMULAS'!$H$4,'11 FORMULAS'!$I$4,IF(M48='11 FORMULAS'!$H$5,'11 FORMULAS'!$I$5,""))</f>
        <v/>
      </c>
      <c r="O48" s="6"/>
      <c r="P48" s="6"/>
      <c r="Q48" s="6"/>
      <c r="R48" s="333" t="str">
        <f>+IFERROR(K48+N48,"")</f>
        <v/>
      </c>
      <c r="S48" s="333" t="str">
        <f>IF(L48='11 FORMULAS'!$P$5,C48-(C48*R48),C48)</f>
        <v/>
      </c>
      <c r="T48" s="333" t="str">
        <f>IF(L48='11 FORMULAS'!$P$6,D48-(D48*R48),D48)</f>
        <v/>
      </c>
      <c r="U48" s="430" t="str">
        <f>+IF(S51="","",S51)</f>
        <v/>
      </c>
      <c r="V48" s="433" t="str">
        <f>+IF(T51="","",T51)</f>
        <v/>
      </c>
      <c r="X48" s="329"/>
      <c r="Y48" s="330"/>
      <c r="Z48" s="330"/>
    </row>
    <row r="49" spans="1:26" ht="29.45" customHeight="1" x14ac:dyDescent="0.25">
      <c r="A49" s="437"/>
      <c r="B49" s="440"/>
      <c r="C49" s="443"/>
      <c r="D49" s="446"/>
      <c r="E49" s="69">
        <v>2</v>
      </c>
      <c r="F49" s="231"/>
      <c r="G49" s="231"/>
      <c r="H49" s="231"/>
      <c r="I49" s="319" t="str">
        <f t="shared" si="16"/>
        <v xml:space="preserve">  </v>
      </c>
      <c r="J49" s="1"/>
      <c r="K49" s="65" t="str">
        <f>+IF(J49='11 FORMULAS'!$E$4,'11 FORMULAS'!$F$4,IF(J49='11 FORMULAS'!$E$5,'11 FORMULAS'!$F$5,IF(J49='11 FORMULAS'!$E$6,'11 FORMULAS'!$F$6,"")))</f>
        <v/>
      </c>
      <c r="L49" s="65" t="str">
        <f>+IF(OR(J49='11 FORMULAS'!$O$4,J49='11 FORMULAS'!$O$5),'11 FORMULAS'!$P$5,IF(J49='11 FORMULAS'!$O$6,'11 FORMULAS'!$P$6,""))</f>
        <v/>
      </c>
      <c r="M49" s="1"/>
      <c r="N49" s="65" t="str">
        <f>+IF(M49='11 FORMULAS'!$H$4,'11 FORMULAS'!$I$4,IF(M49='11 FORMULAS'!$H$5,'11 FORMULAS'!$I$5,""))</f>
        <v/>
      </c>
      <c r="O49" s="4"/>
      <c r="P49" s="4"/>
      <c r="Q49" s="4"/>
      <c r="R49" s="334" t="str">
        <f t="shared" ref="R49" si="21">+IFERROR(K49+N49,"")</f>
        <v/>
      </c>
      <c r="S49" s="334" t="str">
        <f>IF(L49='11 FORMULAS'!$P$5,S48-(S48*R49),S48)</f>
        <v/>
      </c>
      <c r="T49" s="334" t="str">
        <f>IF(L49='11 FORMULAS'!$P$6,T48-(T48*R49),T48)</f>
        <v/>
      </c>
      <c r="U49" s="431"/>
      <c r="V49" s="434"/>
      <c r="X49" s="329"/>
      <c r="Y49" s="330"/>
      <c r="Z49" s="330"/>
    </row>
    <row r="50" spans="1:26" ht="29.45" customHeight="1" x14ac:dyDescent="0.25">
      <c r="A50" s="437"/>
      <c r="B50" s="440"/>
      <c r="C50" s="443"/>
      <c r="D50" s="446"/>
      <c r="E50" s="69">
        <v>3</v>
      </c>
      <c r="F50" s="231"/>
      <c r="G50" s="231"/>
      <c r="H50" s="231"/>
      <c r="I50" s="319" t="str">
        <f t="shared" si="16"/>
        <v xml:space="preserve">  </v>
      </c>
      <c r="J50" s="1"/>
      <c r="K50" s="65" t="str">
        <f>+IF(J50='11 FORMULAS'!$E$4,'11 FORMULAS'!$F$4,IF(J50='11 FORMULAS'!$E$5,'11 FORMULAS'!$F$5,IF(J50='11 FORMULAS'!$E$6,'11 FORMULAS'!$F$6,"")))</f>
        <v/>
      </c>
      <c r="L50" s="65" t="str">
        <f>+IF(OR(J50='11 FORMULAS'!$O$4,J50='11 FORMULAS'!$O$5),'11 FORMULAS'!$P$5,IF(J50='11 FORMULAS'!$O$6,'11 FORMULAS'!$P$6,""))</f>
        <v/>
      </c>
      <c r="M50" s="1"/>
      <c r="N50" s="65" t="str">
        <f>+IF(M50='11 FORMULAS'!$H$4,'11 FORMULAS'!$I$4,IF(M50='11 FORMULAS'!$H$5,'11 FORMULAS'!$I$5,""))</f>
        <v/>
      </c>
      <c r="O50" s="4"/>
      <c r="P50" s="4"/>
      <c r="Q50" s="4"/>
      <c r="R50" s="334" t="str">
        <f>+IFERROR(K50+N50,"")</f>
        <v/>
      </c>
      <c r="S50" s="334" t="str">
        <f>IF(L50='11 FORMULAS'!$P$5,S49-(S49*R50),S49)</f>
        <v/>
      </c>
      <c r="T50" s="334" t="str">
        <f>IF(L50='11 FORMULAS'!$P$6,T49-(T49*R50),T49)</f>
        <v/>
      </c>
      <c r="U50" s="431"/>
      <c r="V50" s="434"/>
      <c r="X50" s="329"/>
      <c r="Y50" s="330"/>
      <c r="Z50" s="330"/>
    </row>
    <row r="51" spans="1:26" ht="29.45" customHeight="1" thickBot="1" x14ac:dyDescent="0.3">
      <c r="A51" s="438"/>
      <c r="B51" s="441"/>
      <c r="C51" s="444"/>
      <c r="D51" s="447"/>
      <c r="E51" s="70">
        <v>4</v>
      </c>
      <c r="F51" s="232"/>
      <c r="G51" s="232"/>
      <c r="H51" s="232"/>
      <c r="I51" s="320" t="str">
        <f t="shared" si="16"/>
        <v xml:space="preserve">  </v>
      </c>
      <c r="J51" s="7"/>
      <c r="K51" s="66" t="str">
        <f>+IF(J51='11 FORMULAS'!$E$4,'11 FORMULAS'!$F$4,IF(J51='11 FORMULAS'!$E$5,'11 FORMULAS'!$F$5,IF(J51='11 FORMULAS'!$E$6,'11 FORMULAS'!$F$6,"")))</f>
        <v/>
      </c>
      <c r="L51" s="66" t="str">
        <f>+IF(OR(J51='11 FORMULAS'!$O$4,J51='11 FORMULAS'!$O$5),'11 FORMULAS'!$P$5,IF(J51='11 FORMULAS'!$O$6,'11 FORMULAS'!$P$6,""))</f>
        <v/>
      </c>
      <c r="M51" s="7"/>
      <c r="N51" s="66" t="str">
        <f>+IF(M51='11 FORMULAS'!$H$4,'11 FORMULAS'!$I$4,IF(M51='11 FORMULAS'!$H$5,'11 FORMULAS'!$I$5,""))</f>
        <v/>
      </c>
      <c r="O51" s="8"/>
      <c r="P51" s="8"/>
      <c r="Q51" s="8"/>
      <c r="R51" s="335" t="str">
        <f t="shared" ref="R51" si="22">+IFERROR(K51+N51,"")</f>
        <v/>
      </c>
      <c r="S51" s="335" t="str">
        <f>IF(L51='11 FORMULAS'!$P$5,S50-(S50*R51),S50)</f>
        <v/>
      </c>
      <c r="T51" s="335" t="str">
        <f>IF(L51='11 FORMULAS'!$P$6,T50-(T50*R51),T50)</f>
        <v/>
      </c>
      <c r="U51" s="432"/>
      <c r="V51" s="435"/>
    </row>
    <row r="52" spans="1:26" ht="29.45" customHeight="1" x14ac:dyDescent="0.25">
      <c r="A52" s="436" t="str">
        <f>'2 CONTEXTO E IDENTIFICACIÓN'!A20</f>
        <v>R12</v>
      </c>
      <c r="B52" s="439" t="str">
        <f>+'2 CONTEXTO E IDENTIFICACIÓN'!E20</f>
        <v xml:space="preserve">  </v>
      </c>
      <c r="C52" s="442" t="str">
        <f>+'3 PROBABIL E IMPACTO INHERENTE'!E20</f>
        <v/>
      </c>
      <c r="D52" s="445" t="str">
        <f>+'3 PROBABIL E IMPACTO INHERENTE'!M20</f>
        <v/>
      </c>
      <c r="E52" s="68">
        <v>1</v>
      </c>
      <c r="F52" s="71"/>
      <c r="G52" s="71"/>
      <c r="H52" s="71"/>
      <c r="I52" s="318" t="str">
        <f t="shared" si="16"/>
        <v xml:space="preserve">  </v>
      </c>
      <c r="J52" s="5"/>
      <c r="K52" s="64" t="str">
        <f>+IF(J52='11 FORMULAS'!$E$4,'11 FORMULAS'!$F$4,IF(J52='11 FORMULAS'!$E$5,'11 FORMULAS'!$F$5,IF(J52='11 FORMULAS'!$E$6,'11 FORMULAS'!$F$6,"")))</f>
        <v/>
      </c>
      <c r="L52" s="64" t="str">
        <f>+IF(OR(J52='11 FORMULAS'!$O$4,J52='11 FORMULAS'!$O$5),'11 FORMULAS'!$P$5,IF(J52='11 FORMULAS'!$O$6,'11 FORMULAS'!$P$6,""))</f>
        <v/>
      </c>
      <c r="M52" s="5"/>
      <c r="N52" s="64" t="str">
        <f>+IF(M52='11 FORMULAS'!$H$4,'11 FORMULAS'!$I$4,IF(M52='11 FORMULAS'!$H$5,'11 FORMULAS'!$I$5,""))</f>
        <v/>
      </c>
      <c r="O52" s="6"/>
      <c r="P52" s="6"/>
      <c r="Q52" s="6"/>
      <c r="R52" s="333" t="str">
        <f>+IFERROR(K52+N52,"")</f>
        <v/>
      </c>
      <c r="S52" s="333" t="str">
        <f>IF(L52='11 FORMULAS'!$P$5,C52-(C52*R52),C52)</f>
        <v/>
      </c>
      <c r="T52" s="333" t="str">
        <f>IF(L52='11 FORMULAS'!$P$6,D52-(D52*R52),D52)</f>
        <v/>
      </c>
      <c r="U52" s="430" t="str">
        <f>+IF(S55="","",S55)</f>
        <v/>
      </c>
      <c r="V52" s="433" t="str">
        <f>+IF(T55="","",T55)</f>
        <v/>
      </c>
      <c r="X52" s="329"/>
      <c r="Y52" s="330"/>
      <c r="Z52" s="330"/>
    </row>
    <row r="53" spans="1:26" ht="29.45" customHeight="1" x14ac:dyDescent="0.25">
      <c r="A53" s="437"/>
      <c r="B53" s="440"/>
      <c r="C53" s="443"/>
      <c r="D53" s="446"/>
      <c r="E53" s="69">
        <v>2</v>
      </c>
      <c r="F53" s="231"/>
      <c r="G53" s="231"/>
      <c r="H53" s="231"/>
      <c r="I53" s="319" t="str">
        <f t="shared" si="16"/>
        <v xml:space="preserve">  </v>
      </c>
      <c r="J53" s="1"/>
      <c r="K53" s="65" t="str">
        <f>+IF(J53='11 FORMULAS'!$E$4,'11 FORMULAS'!$F$4,IF(J53='11 FORMULAS'!$E$5,'11 FORMULAS'!$F$5,IF(J53='11 FORMULAS'!$E$6,'11 FORMULAS'!$F$6,"")))</f>
        <v/>
      </c>
      <c r="L53" s="65" t="str">
        <f>+IF(OR(J53='11 FORMULAS'!$O$4,J53='11 FORMULAS'!$O$5),'11 FORMULAS'!$P$5,IF(J53='11 FORMULAS'!$O$6,'11 FORMULAS'!$P$6,""))</f>
        <v/>
      </c>
      <c r="M53" s="1"/>
      <c r="N53" s="65" t="str">
        <f>+IF(M53='11 FORMULAS'!$H$4,'11 FORMULAS'!$I$4,IF(M53='11 FORMULAS'!$H$5,'11 FORMULAS'!$I$5,""))</f>
        <v/>
      </c>
      <c r="O53" s="4"/>
      <c r="P53" s="4"/>
      <c r="Q53" s="4"/>
      <c r="R53" s="334" t="str">
        <f t="shared" ref="R53" si="23">+IFERROR(K53+N53,"")</f>
        <v/>
      </c>
      <c r="S53" s="334" t="str">
        <f>IF(L53='11 FORMULAS'!$P$5,S52-(S52*R53),S52)</f>
        <v/>
      </c>
      <c r="T53" s="334" t="str">
        <f>IF(L53='11 FORMULAS'!$P$6,T52-(T52*R53),T52)</f>
        <v/>
      </c>
      <c r="U53" s="431"/>
      <c r="V53" s="434"/>
      <c r="X53" s="329"/>
      <c r="Y53" s="330"/>
      <c r="Z53" s="330"/>
    </row>
    <row r="54" spans="1:26" ht="29.45" customHeight="1" x14ac:dyDescent="0.25">
      <c r="A54" s="437"/>
      <c r="B54" s="440"/>
      <c r="C54" s="443"/>
      <c r="D54" s="446"/>
      <c r="E54" s="69">
        <v>3</v>
      </c>
      <c r="F54" s="231"/>
      <c r="G54" s="231"/>
      <c r="H54" s="231"/>
      <c r="I54" s="319" t="str">
        <f t="shared" si="16"/>
        <v xml:space="preserve">  </v>
      </c>
      <c r="J54" s="1"/>
      <c r="K54" s="65" t="str">
        <f>+IF(J54='11 FORMULAS'!$E$4,'11 FORMULAS'!$F$4,IF(J54='11 FORMULAS'!$E$5,'11 FORMULAS'!$F$5,IF(J54='11 FORMULAS'!$E$6,'11 FORMULAS'!$F$6,"")))</f>
        <v/>
      </c>
      <c r="L54" s="65" t="str">
        <f>+IF(OR(J54='11 FORMULAS'!$O$4,J54='11 FORMULAS'!$O$5),'11 FORMULAS'!$P$5,IF(J54='11 FORMULAS'!$O$6,'11 FORMULAS'!$P$6,""))</f>
        <v/>
      </c>
      <c r="M54" s="1"/>
      <c r="N54" s="65" t="str">
        <f>+IF(M54='11 FORMULAS'!$H$4,'11 FORMULAS'!$I$4,IF(M54='11 FORMULAS'!$H$5,'11 FORMULAS'!$I$5,""))</f>
        <v/>
      </c>
      <c r="O54" s="4"/>
      <c r="P54" s="4"/>
      <c r="Q54" s="4"/>
      <c r="R54" s="334" t="str">
        <f>+IFERROR(K54+N54,"")</f>
        <v/>
      </c>
      <c r="S54" s="334" t="str">
        <f>IF(L54='11 FORMULAS'!$P$5,S53-(S53*R54),S53)</f>
        <v/>
      </c>
      <c r="T54" s="334" t="str">
        <f>IF(L54='11 FORMULAS'!$P$6,T53-(T53*R54),T53)</f>
        <v/>
      </c>
      <c r="U54" s="431"/>
      <c r="V54" s="434"/>
      <c r="X54" s="329"/>
      <c r="Y54" s="330"/>
      <c r="Z54" s="330"/>
    </row>
    <row r="55" spans="1:26" ht="29.45" customHeight="1" thickBot="1" x14ac:dyDescent="0.3">
      <c r="A55" s="438"/>
      <c r="B55" s="441"/>
      <c r="C55" s="444"/>
      <c r="D55" s="447"/>
      <c r="E55" s="70">
        <v>4</v>
      </c>
      <c r="F55" s="232"/>
      <c r="G55" s="232"/>
      <c r="H55" s="232"/>
      <c r="I55" s="320" t="str">
        <f t="shared" si="16"/>
        <v xml:space="preserve">  </v>
      </c>
      <c r="J55" s="7"/>
      <c r="K55" s="66" t="str">
        <f>+IF(J55='11 FORMULAS'!$E$4,'11 FORMULAS'!$F$4,IF(J55='11 FORMULAS'!$E$5,'11 FORMULAS'!$F$5,IF(J55='11 FORMULAS'!$E$6,'11 FORMULAS'!$F$6,"")))</f>
        <v/>
      </c>
      <c r="L55" s="66" t="str">
        <f>+IF(OR(J55='11 FORMULAS'!$O$4,J55='11 FORMULAS'!$O$5),'11 FORMULAS'!$P$5,IF(J55='11 FORMULAS'!$O$6,'11 FORMULAS'!$P$6,""))</f>
        <v/>
      </c>
      <c r="M55" s="7"/>
      <c r="N55" s="66" t="str">
        <f>+IF(M55='11 FORMULAS'!$H$4,'11 FORMULAS'!$I$4,IF(M55='11 FORMULAS'!$H$5,'11 FORMULAS'!$I$5,""))</f>
        <v/>
      </c>
      <c r="O55" s="8"/>
      <c r="P55" s="8"/>
      <c r="Q55" s="8"/>
      <c r="R55" s="335" t="str">
        <f t="shared" ref="R55" si="24">+IFERROR(K55+N55,"")</f>
        <v/>
      </c>
      <c r="S55" s="335" t="str">
        <f>IF(L55='11 FORMULAS'!$P$5,S54-(S54*R55),S54)</f>
        <v/>
      </c>
      <c r="T55" s="335" t="str">
        <f>IF(L55='11 FORMULAS'!$P$6,T54-(T54*R55),T54)</f>
        <v/>
      </c>
      <c r="U55" s="432"/>
      <c r="V55" s="435"/>
    </row>
    <row r="56" spans="1:26" ht="29.45" customHeight="1" x14ac:dyDescent="0.25">
      <c r="A56" s="436" t="str">
        <f>'2 CONTEXTO E IDENTIFICACIÓN'!A21</f>
        <v>R13</v>
      </c>
      <c r="B56" s="439" t="str">
        <f>+'2 CONTEXTO E IDENTIFICACIÓN'!E21</f>
        <v xml:space="preserve">  </v>
      </c>
      <c r="C56" s="442" t="str">
        <f>+'3 PROBABIL E IMPACTO INHERENTE'!E21</f>
        <v/>
      </c>
      <c r="D56" s="445" t="str">
        <f>+'3 PROBABIL E IMPACTO INHERENTE'!M21</f>
        <v/>
      </c>
      <c r="E56" s="68">
        <v>1</v>
      </c>
      <c r="F56" s="71"/>
      <c r="G56" s="71"/>
      <c r="H56" s="71"/>
      <c r="I56" s="318" t="str">
        <f t="shared" si="16"/>
        <v xml:space="preserve">  </v>
      </c>
      <c r="J56" s="5"/>
      <c r="K56" s="64" t="str">
        <f>+IF(J56='11 FORMULAS'!$E$4,'11 FORMULAS'!$F$4,IF(J56='11 FORMULAS'!$E$5,'11 FORMULAS'!$F$5,IF(J56='11 FORMULAS'!$E$6,'11 FORMULAS'!$F$6,"")))</f>
        <v/>
      </c>
      <c r="L56" s="64" t="str">
        <f>+IF(OR(J56='11 FORMULAS'!$O$4,J56='11 FORMULAS'!$O$5),'11 FORMULAS'!$P$5,IF(J56='11 FORMULAS'!$O$6,'11 FORMULAS'!$P$6,""))</f>
        <v/>
      </c>
      <c r="M56" s="5"/>
      <c r="N56" s="64" t="str">
        <f>+IF(M56='11 FORMULAS'!$H$4,'11 FORMULAS'!$I$4,IF(M56='11 FORMULAS'!$H$5,'11 FORMULAS'!$I$5,""))</f>
        <v/>
      </c>
      <c r="O56" s="6"/>
      <c r="P56" s="6"/>
      <c r="Q56" s="6"/>
      <c r="R56" s="333" t="str">
        <f>+IFERROR(K56+N56,"")</f>
        <v/>
      </c>
      <c r="S56" s="333" t="str">
        <f>IF(L56='11 FORMULAS'!$P$5,C56-(C56*R56),C56)</f>
        <v/>
      </c>
      <c r="T56" s="333" t="str">
        <f>IF(L56='11 FORMULAS'!$P$6,D56-(D56*R56),D56)</f>
        <v/>
      </c>
      <c r="U56" s="430" t="str">
        <f>+IF(S59="","",S59)</f>
        <v/>
      </c>
      <c r="V56" s="433" t="str">
        <f>+IF(T59="","",T59)</f>
        <v/>
      </c>
      <c r="X56" s="329"/>
      <c r="Y56" s="330"/>
      <c r="Z56" s="330"/>
    </row>
    <row r="57" spans="1:26" ht="29.45" customHeight="1" x14ac:dyDescent="0.25">
      <c r="A57" s="437"/>
      <c r="B57" s="440"/>
      <c r="C57" s="443"/>
      <c r="D57" s="446"/>
      <c r="E57" s="69">
        <v>2</v>
      </c>
      <c r="F57" s="231"/>
      <c r="G57" s="231"/>
      <c r="H57" s="231"/>
      <c r="I57" s="319" t="str">
        <f t="shared" si="16"/>
        <v xml:space="preserve">  </v>
      </c>
      <c r="J57" s="1"/>
      <c r="K57" s="65" t="str">
        <f>+IF(J57='11 FORMULAS'!$E$4,'11 FORMULAS'!$F$4,IF(J57='11 FORMULAS'!$E$5,'11 FORMULAS'!$F$5,IF(J57='11 FORMULAS'!$E$6,'11 FORMULAS'!$F$6,"")))</f>
        <v/>
      </c>
      <c r="L57" s="65" t="str">
        <f>+IF(OR(J57='11 FORMULAS'!$O$4,J57='11 FORMULAS'!$O$5),'11 FORMULAS'!$P$5,IF(J57='11 FORMULAS'!$O$6,'11 FORMULAS'!$P$6,""))</f>
        <v/>
      </c>
      <c r="M57" s="1"/>
      <c r="N57" s="65" t="str">
        <f>+IF(M57='11 FORMULAS'!$H$4,'11 FORMULAS'!$I$4,IF(M57='11 FORMULAS'!$H$5,'11 FORMULAS'!$I$5,""))</f>
        <v/>
      </c>
      <c r="O57" s="4"/>
      <c r="P57" s="4"/>
      <c r="Q57" s="4"/>
      <c r="R57" s="334" t="str">
        <f t="shared" ref="R57" si="25">+IFERROR(K57+N57,"")</f>
        <v/>
      </c>
      <c r="S57" s="334" t="str">
        <f>IF(L57='11 FORMULAS'!$P$5,S56-(S56*R57),S56)</f>
        <v/>
      </c>
      <c r="T57" s="334" t="str">
        <f>IF(L57='11 FORMULAS'!$P$6,T56-(T56*R57),T56)</f>
        <v/>
      </c>
      <c r="U57" s="431"/>
      <c r="V57" s="434"/>
      <c r="X57" s="329"/>
      <c r="Y57" s="330"/>
      <c r="Z57" s="330"/>
    </row>
    <row r="58" spans="1:26" ht="29.45" customHeight="1" x14ac:dyDescent="0.25">
      <c r="A58" s="437"/>
      <c r="B58" s="440"/>
      <c r="C58" s="443"/>
      <c r="D58" s="446"/>
      <c r="E58" s="69">
        <v>3</v>
      </c>
      <c r="F58" s="231"/>
      <c r="G58" s="231"/>
      <c r="H58" s="231"/>
      <c r="I58" s="319" t="str">
        <f t="shared" si="16"/>
        <v xml:space="preserve">  </v>
      </c>
      <c r="J58" s="1"/>
      <c r="K58" s="65" t="str">
        <f>+IF(J58='11 FORMULAS'!$E$4,'11 FORMULAS'!$F$4,IF(J58='11 FORMULAS'!$E$5,'11 FORMULAS'!$F$5,IF(J58='11 FORMULAS'!$E$6,'11 FORMULAS'!$F$6,"")))</f>
        <v/>
      </c>
      <c r="L58" s="65" t="str">
        <f>+IF(OR(J58='11 FORMULAS'!$O$4,J58='11 FORMULAS'!$O$5),'11 FORMULAS'!$P$5,IF(J58='11 FORMULAS'!$O$6,'11 FORMULAS'!$P$6,""))</f>
        <v/>
      </c>
      <c r="M58" s="1"/>
      <c r="N58" s="65" t="str">
        <f>+IF(M58='11 FORMULAS'!$H$4,'11 FORMULAS'!$I$4,IF(M58='11 FORMULAS'!$H$5,'11 FORMULAS'!$I$5,""))</f>
        <v/>
      </c>
      <c r="O58" s="4"/>
      <c r="P58" s="4"/>
      <c r="Q58" s="4"/>
      <c r="R58" s="334" t="str">
        <f>+IFERROR(K58+N58,"")</f>
        <v/>
      </c>
      <c r="S58" s="334" t="str">
        <f>IF(L58='11 FORMULAS'!$P$5,S57-(S57*R58),S57)</f>
        <v/>
      </c>
      <c r="T58" s="334" t="str">
        <f>IF(L58='11 FORMULAS'!$P$6,T57-(T57*R58),T57)</f>
        <v/>
      </c>
      <c r="U58" s="431"/>
      <c r="V58" s="434"/>
      <c r="X58" s="329"/>
      <c r="Y58" s="330"/>
      <c r="Z58" s="330"/>
    </row>
    <row r="59" spans="1:26" ht="29.45" customHeight="1" thickBot="1" x14ac:dyDescent="0.3">
      <c r="A59" s="438"/>
      <c r="B59" s="441"/>
      <c r="C59" s="444"/>
      <c r="D59" s="447"/>
      <c r="E59" s="70">
        <v>4</v>
      </c>
      <c r="F59" s="232"/>
      <c r="G59" s="232"/>
      <c r="H59" s="232"/>
      <c r="I59" s="320" t="str">
        <f t="shared" si="16"/>
        <v xml:space="preserve">  </v>
      </c>
      <c r="J59" s="7"/>
      <c r="K59" s="66" t="str">
        <f>+IF(J59='11 FORMULAS'!$E$4,'11 FORMULAS'!$F$4,IF(J59='11 FORMULAS'!$E$5,'11 FORMULAS'!$F$5,IF(J59='11 FORMULAS'!$E$6,'11 FORMULAS'!$F$6,"")))</f>
        <v/>
      </c>
      <c r="L59" s="66" t="str">
        <f>+IF(OR(J59='11 FORMULAS'!$O$4,J59='11 FORMULAS'!$O$5),'11 FORMULAS'!$P$5,IF(J59='11 FORMULAS'!$O$6,'11 FORMULAS'!$P$6,""))</f>
        <v/>
      </c>
      <c r="M59" s="7"/>
      <c r="N59" s="66" t="str">
        <f>+IF(M59='11 FORMULAS'!$H$4,'11 FORMULAS'!$I$4,IF(M59='11 FORMULAS'!$H$5,'11 FORMULAS'!$I$5,""))</f>
        <v/>
      </c>
      <c r="O59" s="8"/>
      <c r="P59" s="8"/>
      <c r="Q59" s="8"/>
      <c r="R59" s="335" t="str">
        <f t="shared" ref="R59" si="26">+IFERROR(K59+N59,"")</f>
        <v/>
      </c>
      <c r="S59" s="335" t="str">
        <f>IF(L59='11 FORMULAS'!$P$5,S58-(S58*R59),S58)</f>
        <v/>
      </c>
      <c r="T59" s="335" t="str">
        <f>IF(L59='11 FORMULAS'!$P$6,T58-(T58*R59),T58)</f>
        <v/>
      </c>
      <c r="U59" s="432"/>
      <c r="V59" s="435"/>
    </row>
    <row r="60" spans="1:26" ht="29.45" customHeight="1" x14ac:dyDescent="0.25">
      <c r="A60" s="436" t="str">
        <f>'2 CONTEXTO E IDENTIFICACIÓN'!A22</f>
        <v>R14</v>
      </c>
      <c r="B60" s="439" t="str">
        <f>+'2 CONTEXTO E IDENTIFICACIÓN'!E22</f>
        <v xml:space="preserve">  </v>
      </c>
      <c r="C60" s="442" t="str">
        <f>+'3 PROBABIL E IMPACTO INHERENTE'!E22</f>
        <v/>
      </c>
      <c r="D60" s="445" t="str">
        <f>+'3 PROBABIL E IMPACTO INHERENTE'!M22</f>
        <v/>
      </c>
      <c r="E60" s="68">
        <v>1</v>
      </c>
      <c r="F60" s="71"/>
      <c r="G60" s="71"/>
      <c r="H60" s="71"/>
      <c r="I60" s="318" t="str">
        <f t="shared" si="16"/>
        <v xml:space="preserve">  </v>
      </c>
      <c r="J60" s="5"/>
      <c r="K60" s="64" t="str">
        <f>+IF(J60='11 FORMULAS'!$E$4,'11 FORMULAS'!$F$4,IF(J60='11 FORMULAS'!$E$5,'11 FORMULAS'!$F$5,IF(J60='11 FORMULAS'!$E$6,'11 FORMULAS'!$F$6,"")))</f>
        <v/>
      </c>
      <c r="L60" s="64" t="str">
        <f>+IF(OR(J60='11 FORMULAS'!$O$4,J60='11 FORMULAS'!$O$5),'11 FORMULAS'!$P$5,IF(J60='11 FORMULAS'!$O$6,'11 FORMULAS'!$P$6,""))</f>
        <v/>
      </c>
      <c r="M60" s="5"/>
      <c r="N60" s="64" t="str">
        <f>+IF(M60='11 FORMULAS'!$H$4,'11 FORMULAS'!$I$4,IF(M60='11 FORMULAS'!$H$5,'11 FORMULAS'!$I$5,""))</f>
        <v/>
      </c>
      <c r="O60" s="6"/>
      <c r="P60" s="6"/>
      <c r="Q60" s="6"/>
      <c r="R60" s="333" t="str">
        <f>+IFERROR(K60+N60,"")</f>
        <v/>
      </c>
      <c r="S60" s="333" t="str">
        <f>IF(L60='11 FORMULAS'!$P$5,C60-(C60*R60),C60)</f>
        <v/>
      </c>
      <c r="T60" s="333" t="str">
        <f>IF(L60='11 FORMULAS'!$P$6,D60-(D60*R60),D60)</f>
        <v/>
      </c>
      <c r="U60" s="430" t="str">
        <f>+IF(S63="","",S63)</f>
        <v/>
      </c>
      <c r="V60" s="433" t="str">
        <f>+IF(T63="","",T63)</f>
        <v/>
      </c>
      <c r="X60" s="329"/>
      <c r="Y60" s="330"/>
      <c r="Z60" s="330"/>
    </row>
    <row r="61" spans="1:26" ht="29.45" customHeight="1" x14ac:dyDescent="0.25">
      <c r="A61" s="437"/>
      <c r="B61" s="440"/>
      <c r="C61" s="443"/>
      <c r="D61" s="446"/>
      <c r="E61" s="69">
        <v>2</v>
      </c>
      <c r="F61" s="231"/>
      <c r="G61" s="231"/>
      <c r="H61" s="231"/>
      <c r="I61" s="319" t="str">
        <f t="shared" si="16"/>
        <v xml:space="preserve">  </v>
      </c>
      <c r="J61" s="1"/>
      <c r="K61" s="65" t="str">
        <f>+IF(J61='11 FORMULAS'!$E$4,'11 FORMULAS'!$F$4,IF(J61='11 FORMULAS'!$E$5,'11 FORMULAS'!$F$5,IF(J61='11 FORMULAS'!$E$6,'11 FORMULAS'!$F$6,"")))</f>
        <v/>
      </c>
      <c r="L61" s="65" t="str">
        <f>+IF(OR(J61='11 FORMULAS'!$O$4,J61='11 FORMULAS'!$O$5),'11 FORMULAS'!$P$5,IF(J61='11 FORMULAS'!$O$6,'11 FORMULAS'!$P$6,""))</f>
        <v/>
      </c>
      <c r="M61" s="1"/>
      <c r="N61" s="65" t="str">
        <f>+IF(M61='11 FORMULAS'!$H$4,'11 FORMULAS'!$I$4,IF(M61='11 FORMULAS'!$H$5,'11 FORMULAS'!$I$5,""))</f>
        <v/>
      </c>
      <c r="O61" s="4"/>
      <c r="P61" s="4"/>
      <c r="Q61" s="4"/>
      <c r="R61" s="334" t="str">
        <f t="shared" ref="R61" si="27">+IFERROR(K61+N61,"")</f>
        <v/>
      </c>
      <c r="S61" s="334" t="str">
        <f>IF(L61='11 FORMULAS'!$P$5,S60-(S60*R61),S60)</f>
        <v/>
      </c>
      <c r="T61" s="334" t="str">
        <f>IF(L61='11 FORMULAS'!$P$6,T60-(T60*R61),T60)</f>
        <v/>
      </c>
      <c r="U61" s="431"/>
      <c r="V61" s="434"/>
      <c r="X61" s="329"/>
      <c r="Y61" s="330"/>
      <c r="Z61" s="330"/>
    </row>
    <row r="62" spans="1:26" ht="29.45" customHeight="1" x14ac:dyDescent="0.25">
      <c r="A62" s="437"/>
      <c r="B62" s="440"/>
      <c r="C62" s="443"/>
      <c r="D62" s="446"/>
      <c r="E62" s="69">
        <v>3</v>
      </c>
      <c r="F62" s="231"/>
      <c r="G62" s="231"/>
      <c r="H62" s="231"/>
      <c r="I62" s="319" t="str">
        <f t="shared" si="16"/>
        <v xml:space="preserve">  </v>
      </c>
      <c r="J62" s="1"/>
      <c r="K62" s="65" t="str">
        <f>+IF(J62='11 FORMULAS'!$E$4,'11 FORMULAS'!$F$4,IF(J62='11 FORMULAS'!$E$5,'11 FORMULAS'!$F$5,IF(J62='11 FORMULAS'!$E$6,'11 FORMULAS'!$F$6,"")))</f>
        <v/>
      </c>
      <c r="L62" s="65" t="str">
        <f>+IF(OR(J62='11 FORMULAS'!$O$4,J62='11 FORMULAS'!$O$5),'11 FORMULAS'!$P$5,IF(J62='11 FORMULAS'!$O$6,'11 FORMULAS'!$P$6,""))</f>
        <v/>
      </c>
      <c r="M62" s="1"/>
      <c r="N62" s="65" t="str">
        <f>+IF(M62='11 FORMULAS'!$H$4,'11 FORMULAS'!$I$4,IF(M62='11 FORMULAS'!$H$5,'11 FORMULAS'!$I$5,""))</f>
        <v/>
      </c>
      <c r="O62" s="4"/>
      <c r="P62" s="4"/>
      <c r="Q62" s="4"/>
      <c r="R62" s="334" t="str">
        <f>+IFERROR(K62+N62,"")</f>
        <v/>
      </c>
      <c r="S62" s="334" t="str">
        <f>IF(L62='11 FORMULAS'!$P$5,S61-(S61*R62),S61)</f>
        <v/>
      </c>
      <c r="T62" s="334" t="str">
        <f>IF(L62='11 FORMULAS'!$P$6,T61-(T61*R62),T61)</f>
        <v/>
      </c>
      <c r="U62" s="431"/>
      <c r="V62" s="434"/>
      <c r="X62" s="329"/>
      <c r="Y62" s="330"/>
      <c r="Z62" s="330"/>
    </row>
    <row r="63" spans="1:26" ht="29.45" customHeight="1" thickBot="1" x14ac:dyDescent="0.3">
      <c r="A63" s="438"/>
      <c r="B63" s="441"/>
      <c r="C63" s="444"/>
      <c r="D63" s="447"/>
      <c r="E63" s="70">
        <v>4</v>
      </c>
      <c r="F63" s="232"/>
      <c r="G63" s="232"/>
      <c r="H63" s="232"/>
      <c r="I63" s="320" t="str">
        <f t="shared" si="16"/>
        <v xml:space="preserve">  </v>
      </c>
      <c r="J63" s="7"/>
      <c r="K63" s="66" t="str">
        <f>+IF(J63='11 FORMULAS'!$E$4,'11 FORMULAS'!$F$4,IF(J63='11 FORMULAS'!$E$5,'11 FORMULAS'!$F$5,IF(J63='11 FORMULAS'!$E$6,'11 FORMULAS'!$F$6,"")))</f>
        <v/>
      </c>
      <c r="L63" s="66" t="str">
        <f>+IF(OR(J63='11 FORMULAS'!$O$4,J63='11 FORMULAS'!$O$5),'11 FORMULAS'!$P$5,IF(J63='11 FORMULAS'!$O$6,'11 FORMULAS'!$P$6,""))</f>
        <v/>
      </c>
      <c r="M63" s="7"/>
      <c r="N63" s="66" t="str">
        <f>+IF(M63='11 FORMULAS'!$H$4,'11 FORMULAS'!$I$4,IF(M63='11 FORMULAS'!$H$5,'11 FORMULAS'!$I$5,""))</f>
        <v/>
      </c>
      <c r="O63" s="8"/>
      <c r="P63" s="8"/>
      <c r="Q63" s="8"/>
      <c r="R63" s="335" t="str">
        <f t="shared" ref="R63" si="28">+IFERROR(K63+N63,"")</f>
        <v/>
      </c>
      <c r="S63" s="335" t="str">
        <f>IF(L63='11 FORMULAS'!$P$5,S62-(S62*R63),S62)</f>
        <v/>
      </c>
      <c r="T63" s="335" t="str">
        <f>IF(L63='11 FORMULAS'!$P$6,T62-(T62*R63),T62)</f>
        <v/>
      </c>
      <c r="U63" s="432"/>
      <c r="V63" s="435"/>
    </row>
    <row r="64" spans="1:26" ht="29.45" customHeight="1" x14ac:dyDescent="0.25">
      <c r="A64" s="436" t="str">
        <f>'2 CONTEXTO E IDENTIFICACIÓN'!A23</f>
        <v>R15</v>
      </c>
      <c r="B64" s="439" t="str">
        <f>+'2 CONTEXTO E IDENTIFICACIÓN'!E23</f>
        <v xml:space="preserve">  </v>
      </c>
      <c r="C64" s="442" t="str">
        <f>+'3 PROBABIL E IMPACTO INHERENTE'!E23</f>
        <v/>
      </c>
      <c r="D64" s="445" t="str">
        <f>+'3 PROBABIL E IMPACTO INHERENTE'!M23</f>
        <v/>
      </c>
      <c r="E64" s="68">
        <v>1</v>
      </c>
      <c r="F64" s="71"/>
      <c r="G64" s="71"/>
      <c r="H64" s="71"/>
      <c r="I64" s="318" t="str">
        <f t="shared" si="16"/>
        <v xml:space="preserve">  </v>
      </c>
      <c r="J64" s="5"/>
      <c r="K64" s="64" t="str">
        <f>+IF(J64='11 FORMULAS'!$E$4,'11 FORMULAS'!$F$4,IF(J64='11 FORMULAS'!$E$5,'11 FORMULAS'!$F$5,IF(J64='11 FORMULAS'!$E$6,'11 FORMULAS'!$F$6,"")))</f>
        <v/>
      </c>
      <c r="L64" s="64" t="str">
        <f>+IF(OR(J64='11 FORMULAS'!$O$4,J64='11 FORMULAS'!$O$5),'11 FORMULAS'!$P$5,IF(J64='11 FORMULAS'!$O$6,'11 FORMULAS'!$P$6,""))</f>
        <v/>
      </c>
      <c r="M64" s="5"/>
      <c r="N64" s="64" t="str">
        <f>+IF(M64='11 FORMULAS'!$H$4,'11 FORMULAS'!$I$4,IF(M64='11 FORMULAS'!$H$5,'11 FORMULAS'!$I$5,""))</f>
        <v/>
      </c>
      <c r="O64" s="6"/>
      <c r="P64" s="6"/>
      <c r="Q64" s="6"/>
      <c r="R64" s="333" t="str">
        <f>+IFERROR(K64+N64,"")</f>
        <v/>
      </c>
      <c r="S64" s="333" t="str">
        <f>IF(L64='11 FORMULAS'!$P$5,C64-(C64*R64),C64)</f>
        <v/>
      </c>
      <c r="T64" s="333" t="str">
        <f>IF(L64='11 FORMULAS'!$P$6,D64-(D64*R64),D64)</f>
        <v/>
      </c>
      <c r="U64" s="430" t="str">
        <f>+IF(S67="","",S67)</f>
        <v/>
      </c>
      <c r="V64" s="433" t="str">
        <f>+IF(T67="","",T67)</f>
        <v/>
      </c>
      <c r="X64" s="329"/>
      <c r="Y64" s="330"/>
      <c r="Z64" s="330"/>
    </row>
    <row r="65" spans="1:26" ht="29.45" customHeight="1" x14ac:dyDescent="0.25">
      <c r="A65" s="437"/>
      <c r="B65" s="440"/>
      <c r="C65" s="443"/>
      <c r="D65" s="446"/>
      <c r="E65" s="69">
        <v>2</v>
      </c>
      <c r="F65" s="231"/>
      <c r="G65" s="231"/>
      <c r="H65" s="231"/>
      <c r="I65" s="319" t="str">
        <f t="shared" si="16"/>
        <v xml:space="preserve">  </v>
      </c>
      <c r="J65" s="1"/>
      <c r="K65" s="65" t="str">
        <f>+IF(J65='11 FORMULAS'!$E$4,'11 FORMULAS'!$F$4,IF(J65='11 FORMULAS'!$E$5,'11 FORMULAS'!$F$5,IF(J65='11 FORMULAS'!$E$6,'11 FORMULAS'!$F$6,"")))</f>
        <v/>
      </c>
      <c r="L65" s="65" t="str">
        <f>+IF(OR(J65='11 FORMULAS'!$O$4,J65='11 FORMULAS'!$O$5),'11 FORMULAS'!$P$5,IF(J65='11 FORMULAS'!$O$6,'11 FORMULAS'!$P$6,""))</f>
        <v/>
      </c>
      <c r="M65" s="1"/>
      <c r="N65" s="65" t="str">
        <f>+IF(M65='11 FORMULAS'!$H$4,'11 FORMULAS'!$I$4,IF(M65='11 FORMULAS'!$H$5,'11 FORMULAS'!$I$5,""))</f>
        <v/>
      </c>
      <c r="O65" s="4"/>
      <c r="P65" s="4"/>
      <c r="Q65" s="4"/>
      <c r="R65" s="334" t="str">
        <f t="shared" ref="R65" si="29">+IFERROR(K65+N65,"")</f>
        <v/>
      </c>
      <c r="S65" s="334" t="str">
        <f>IF(L65='11 FORMULAS'!$P$5,S64-(S64*R65),S64)</f>
        <v/>
      </c>
      <c r="T65" s="334" t="str">
        <f>IF(L65='11 FORMULAS'!$P$6,T64-(T64*R65),T64)</f>
        <v/>
      </c>
      <c r="U65" s="431"/>
      <c r="V65" s="434"/>
      <c r="X65" s="329"/>
      <c r="Y65" s="330"/>
      <c r="Z65" s="330"/>
    </row>
    <row r="66" spans="1:26" ht="29.45" customHeight="1" x14ac:dyDescent="0.25">
      <c r="A66" s="437"/>
      <c r="B66" s="440"/>
      <c r="C66" s="443"/>
      <c r="D66" s="446"/>
      <c r="E66" s="69">
        <v>3</v>
      </c>
      <c r="F66" s="231"/>
      <c r="G66" s="231"/>
      <c r="H66" s="231"/>
      <c r="I66" s="319" t="str">
        <f t="shared" si="16"/>
        <v xml:space="preserve">  </v>
      </c>
      <c r="J66" s="1"/>
      <c r="K66" s="65" t="str">
        <f>+IF(J66='11 FORMULAS'!$E$4,'11 FORMULAS'!$F$4,IF(J66='11 FORMULAS'!$E$5,'11 FORMULAS'!$F$5,IF(J66='11 FORMULAS'!$E$6,'11 FORMULAS'!$F$6,"")))</f>
        <v/>
      </c>
      <c r="L66" s="65" t="str">
        <f>+IF(OR(J66='11 FORMULAS'!$O$4,J66='11 FORMULAS'!$O$5),'11 FORMULAS'!$P$5,IF(J66='11 FORMULAS'!$O$6,'11 FORMULAS'!$P$6,""))</f>
        <v/>
      </c>
      <c r="M66" s="1"/>
      <c r="N66" s="65" t="str">
        <f>+IF(M66='11 FORMULAS'!$H$4,'11 FORMULAS'!$I$4,IF(M66='11 FORMULAS'!$H$5,'11 FORMULAS'!$I$5,""))</f>
        <v/>
      </c>
      <c r="O66" s="4"/>
      <c r="P66" s="4"/>
      <c r="Q66" s="4"/>
      <c r="R66" s="334" t="str">
        <f>+IFERROR(K66+N66,"")</f>
        <v/>
      </c>
      <c r="S66" s="334" t="str">
        <f>IF(L66='11 FORMULAS'!$P$5,S65-(S65*R66),S65)</f>
        <v/>
      </c>
      <c r="T66" s="334" t="str">
        <f>IF(L66='11 FORMULAS'!$P$6,T65-(T65*R66),T65)</f>
        <v/>
      </c>
      <c r="U66" s="431"/>
      <c r="V66" s="434"/>
      <c r="X66" s="329"/>
      <c r="Y66" s="330"/>
      <c r="Z66" s="330"/>
    </row>
    <row r="67" spans="1:26" ht="29.45" customHeight="1" thickBot="1" x14ac:dyDescent="0.3">
      <c r="A67" s="438"/>
      <c r="B67" s="441"/>
      <c r="C67" s="444"/>
      <c r="D67" s="447"/>
      <c r="E67" s="70">
        <v>4</v>
      </c>
      <c r="F67" s="232"/>
      <c r="G67" s="232"/>
      <c r="H67" s="232"/>
      <c r="I67" s="320" t="str">
        <f t="shared" si="16"/>
        <v xml:space="preserve">  </v>
      </c>
      <c r="J67" s="7"/>
      <c r="K67" s="66" t="str">
        <f>+IF(J67='11 FORMULAS'!$E$4,'11 FORMULAS'!$F$4,IF(J67='11 FORMULAS'!$E$5,'11 FORMULAS'!$F$5,IF(J67='11 FORMULAS'!$E$6,'11 FORMULAS'!$F$6,"")))</f>
        <v/>
      </c>
      <c r="L67" s="66" t="str">
        <f>+IF(OR(J67='11 FORMULAS'!$O$4,J67='11 FORMULAS'!$O$5),'11 FORMULAS'!$P$5,IF(J67='11 FORMULAS'!$O$6,'11 FORMULAS'!$P$6,""))</f>
        <v/>
      </c>
      <c r="M67" s="7"/>
      <c r="N67" s="66" t="str">
        <f>+IF(M67='11 FORMULAS'!$H$4,'11 FORMULAS'!$I$4,IF(M67='11 FORMULAS'!$H$5,'11 FORMULAS'!$I$5,""))</f>
        <v/>
      </c>
      <c r="O67" s="8"/>
      <c r="P67" s="8"/>
      <c r="Q67" s="8"/>
      <c r="R67" s="335" t="str">
        <f t="shared" ref="R67" si="30">+IFERROR(K67+N67,"")</f>
        <v/>
      </c>
      <c r="S67" s="335" t="str">
        <f>IF(L67='11 FORMULAS'!$P$5,S66-(S66*R67),S66)</f>
        <v/>
      </c>
      <c r="T67" s="335" t="str">
        <f>IF(L67='11 FORMULAS'!$P$6,T66-(T66*R67),T66)</f>
        <v/>
      </c>
      <c r="U67" s="432"/>
      <c r="V67" s="435"/>
    </row>
    <row r="68" spans="1:26" ht="29.45" customHeight="1" x14ac:dyDescent="0.25">
      <c r="A68" s="436" t="str">
        <f>'2 CONTEXTO E IDENTIFICACIÓN'!A24</f>
        <v>R16</v>
      </c>
      <c r="B68" s="439" t="str">
        <f>+'2 CONTEXTO E IDENTIFICACIÓN'!E24</f>
        <v xml:space="preserve">  </v>
      </c>
      <c r="C68" s="442" t="str">
        <f>+'3 PROBABIL E IMPACTO INHERENTE'!E24</f>
        <v/>
      </c>
      <c r="D68" s="445" t="str">
        <f>+'3 PROBABIL E IMPACTO INHERENTE'!M24</f>
        <v/>
      </c>
      <c r="E68" s="68">
        <v>1</v>
      </c>
      <c r="F68" s="71"/>
      <c r="G68" s="71"/>
      <c r="H68" s="71"/>
      <c r="I68" s="318" t="str">
        <f t="shared" si="16"/>
        <v xml:space="preserve">  </v>
      </c>
      <c r="J68" s="5"/>
      <c r="K68" s="64" t="str">
        <f>+IF(J68='11 FORMULAS'!$E$4,'11 FORMULAS'!$F$4,IF(J68='11 FORMULAS'!$E$5,'11 FORMULAS'!$F$5,IF(J68='11 FORMULAS'!$E$6,'11 FORMULAS'!$F$6,"")))</f>
        <v/>
      </c>
      <c r="L68" s="64" t="str">
        <f>+IF(OR(J68='11 FORMULAS'!$O$4,J68='11 FORMULAS'!$O$5),'11 FORMULAS'!$P$5,IF(J68='11 FORMULAS'!$O$6,'11 FORMULAS'!$P$6,""))</f>
        <v/>
      </c>
      <c r="M68" s="5"/>
      <c r="N68" s="64" t="str">
        <f>+IF(M68='11 FORMULAS'!$H$4,'11 FORMULAS'!$I$4,IF(M68='11 FORMULAS'!$H$5,'11 FORMULAS'!$I$5,""))</f>
        <v/>
      </c>
      <c r="O68" s="6"/>
      <c r="P68" s="6"/>
      <c r="Q68" s="6"/>
      <c r="R68" s="333" t="str">
        <f>+IFERROR(K68+N68,"")</f>
        <v/>
      </c>
      <c r="S68" s="333" t="str">
        <f>IF(L68='11 FORMULAS'!$P$5,C68-(C68*R68),C68)</f>
        <v/>
      </c>
      <c r="T68" s="333" t="str">
        <f>IF(L68='11 FORMULAS'!$P$6,D68-(D68*R68),D68)</f>
        <v/>
      </c>
      <c r="U68" s="430" t="str">
        <f>+IF(S71="","",S71)</f>
        <v/>
      </c>
      <c r="V68" s="433" t="str">
        <f>+IF(T71="","",T71)</f>
        <v/>
      </c>
      <c r="X68" s="329"/>
      <c r="Y68" s="330"/>
      <c r="Z68" s="330"/>
    </row>
    <row r="69" spans="1:26" ht="29.45" customHeight="1" x14ac:dyDescent="0.25">
      <c r="A69" s="437"/>
      <c r="B69" s="440"/>
      <c r="C69" s="443"/>
      <c r="D69" s="446"/>
      <c r="E69" s="69">
        <v>2</v>
      </c>
      <c r="F69" s="231"/>
      <c r="G69" s="231"/>
      <c r="H69" s="231"/>
      <c r="I69" s="319" t="str">
        <f t="shared" si="16"/>
        <v xml:space="preserve">  </v>
      </c>
      <c r="J69" s="1"/>
      <c r="K69" s="65" t="str">
        <f>+IF(J69='11 FORMULAS'!$E$4,'11 FORMULAS'!$F$4,IF(J69='11 FORMULAS'!$E$5,'11 FORMULAS'!$F$5,IF(J69='11 FORMULAS'!$E$6,'11 FORMULAS'!$F$6,"")))</f>
        <v/>
      </c>
      <c r="L69" s="65" t="str">
        <f>+IF(OR(J69='11 FORMULAS'!$O$4,J69='11 FORMULAS'!$O$5),'11 FORMULAS'!$P$5,IF(J69='11 FORMULAS'!$O$6,'11 FORMULAS'!$P$6,""))</f>
        <v/>
      </c>
      <c r="M69" s="1"/>
      <c r="N69" s="65" t="str">
        <f>+IF(M69='11 FORMULAS'!$H$4,'11 FORMULAS'!$I$4,IF(M69='11 FORMULAS'!$H$5,'11 FORMULAS'!$I$5,""))</f>
        <v/>
      </c>
      <c r="O69" s="4"/>
      <c r="P69" s="4"/>
      <c r="Q69" s="4"/>
      <c r="R69" s="334" t="str">
        <f t="shared" ref="R69" si="31">+IFERROR(K69+N69,"")</f>
        <v/>
      </c>
      <c r="S69" s="334" t="str">
        <f>IF(L69='11 FORMULAS'!$P$5,S68-(S68*R69),S68)</f>
        <v/>
      </c>
      <c r="T69" s="334" t="str">
        <f>IF(L69='11 FORMULAS'!$P$6,T68-(T68*R69),T68)</f>
        <v/>
      </c>
      <c r="U69" s="431"/>
      <c r="V69" s="434"/>
      <c r="X69" s="329"/>
      <c r="Y69" s="330"/>
      <c r="Z69" s="330"/>
    </row>
    <row r="70" spans="1:26" ht="29.45" customHeight="1" x14ac:dyDescent="0.25">
      <c r="A70" s="437"/>
      <c r="B70" s="440"/>
      <c r="C70" s="443"/>
      <c r="D70" s="446"/>
      <c r="E70" s="69">
        <v>3</v>
      </c>
      <c r="F70" s="231"/>
      <c r="G70" s="231"/>
      <c r="H70" s="231"/>
      <c r="I70" s="319" t="str">
        <f t="shared" si="16"/>
        <v xml:space="preserve">  </v>
      </c>
      <c r="J70" s="1"/>
      <c r="K70" s="65" t="str">
        <f>+IF(J70='11 FORMULAS'!$E$4,'11 FORMULAS'!$F$4,IF(J70='11 FORMULAS'!$E$5,'11 FORMULAS'!$F$5,IF(J70='11 FORMULAS'!$E$6,'11 FORMULAS'!$F$6,"")))</f>
        <v/>
      </c>
      <c r="L70" s="65" t="str">
        <f>+IF(OR(J70='11 FORMULAS'!$O$4,J70='11 FORMULAS'!$O$5),'11 FORMULAS'!$P$5,IF(J70='11 FORMULAS'!$O$6,'11 FORMULAS'!$P$6,""))</f>
        <v/>
      </c>
      <c r="M70" s="1"/>
      <c r="N70" s="65" t="str">
        <f>+IF(M70='11 FORMULAS'!$H$4,'11 FORMULAS'!$I$4,IF(M70='11 FORMULAS'!$H$5,'11 FORMULAS'!$I$5,""))</f>
        <v/>
      </c>
      <c r="O70" s="4"/>
      <c r="P70" s="4"/>
      <c r="Q70" s="4"/>
      <c r="R70" s="334" t="str">
        <f>+IFERROR(K70+N70,"")</f>
        <v/>
      </c>
      <c r="S70" s="334" t="str">
        <f>IF(L70='11 FORMULAS'!$P$5,S69-(S69*R70),S69)</f>
        <v/>
      </c>
      <c r="T70" s="334" t="str">
        <f>IF(L70='11 FORMULAS'!$P$6,T69-(T69*R70),T69)</f>
        <v/>
      </c>
      <c r="U70" s="431"/>
      <c r="V70" s="434"/>
      <c r="X70" s="329"/>
      <c r="Y70" s="330"/>
      <c r="Z70" s="330"/>
    </row>
    <row r="71" spans="1:26" ht="29.45" customHeight="1" thickBot="1" x14ac:dyDescent="0.3">
      <c r="A71" s="438"/>
      <c r="B71" s="441"/>
      <c r="C71" s="444"/>
      <c r="D71" s="447"/>
      <c r="E71" s="70">
        <v>4</v>
      </c>
      <c r="F71" s="232"/>
      <c r="G71" s="232"/>
      <c r="H71" s="232"/>
      <c r="I71" s="320" t="str">
        <f t="shared" si="16"/>
        <v xml:space="preserve">  </v>
      </c>
      <c r="J71" s="7"/>
      <c r="K71" s="66" t="str">
        <f>+IF(J71='11 FORMULAS'!$E$4,'11 FORMULAS'!$F$4,IF(J71='11 FORMULAS'!$E$5,'11 FORMULAS'!$F$5,IF(J71='11 FORMULAS'!$E$6,'11 FORMULAS'!$F$6,"")))</f>
        <v/>
      </c>
      <c r="L71" s="66" t="str">
        <f>+IF(OR(J71='11 FORMULAS'!$O$4,J71='11 FORMULAS'!$O$5),'11 FORMULAS'!$P$5,IF(J71='11 FORMULAS'!$O$6,'11 FORMULAS'!$P$6,""))</f>
        <v/>
      </c>
      <c r="M71" s="7"/>
      <c r="N71" s="66" t="str">
        <f>+IF(M71='11 FORMULAS'!$H$4,'11 FORMULAS'!$I$4,IF(M71='11 FORMULAS'!$H$5,'11 FORMULAS'!$I$5,""))</f>
        <v/>
      </c>
      <c r="O71" s="8"/>
      <c r="P71" s="8"/>
      <c r="Q71" s="8"/>
      <c r="R71" s="335" t="str">
        <f t="shared" ref="R71" si="32">+IFERROR(K71+N71,"")</f>
        <v/>
      </c>
      <c r="S71" s="335" t="str">
        <f>IF(L71='11 FORMULAS'!$P$5,S70-(S70*R71),S70)</f>
        <v/>
      </c>
      <c r="T71" s="335" t="str">
        <f>IF(L71='11 FORMULAS'!$P$6,T70-(T70*R71),T70)</f>
        <v/>
      </c>
      <c r="U71" s="432"/>
      <c r="V71" s="435"/>
    </row>
    <row r="72" spans="1:26" ht="29.45" customHeight="1" x14ac:dyDescent="0.25">
      <c r="A72" s="436" t="str">
        <f>'2 CONTEXTO E IDENTIFICACIÓN'!A25</f>
        <v>R17</v>
      </c>
      <c r="B72" s="439" t="str">
        <f>+'2 CONTEXTO E IDENTIFICACIÓN'!E25</f>
        <v xml:space="preserve">  </v>
      </c>
      <c r="C72" s="442" t="str">
        <f>+'3 PROBABIL E IMPACTO INHERENTE'!E25</f>
        <v/>
      </c>
      <c r="D72" s="445" t="str">
        <f>+'3 PROBABIL E IMPACTO INHERENTE'!M25</f>
        <v/>
      </c>
      <c r="E72" s="68">
        <v>1</v>
      </c>
      <c r="F72" s="71"/>
      <c r="G72" s="71"/>
      <c r="H72" s="71"/>
      <c r="I72" s="318" t="str">
        <f t="shared" ref="I72:I87" si="33">+CONCATENATE(F72," ",G72," ",H72)</f>
        <v xml:space="preserve">  </v>
      </c>
      <c r="J72" s="5"/>
      <c r="K72" s="64" t="str">
        <f>+IF(J72='11 FORMULAS'!$E$4,'11 FORMULAS'!$F$4,IF(J72='11 FORMULAS'!$E$5,'11 FORMULAS'!$F$5,IF(J72='11 FORMULAS'!$E$6,'11 FORMULAS'!$F$6,"")))</f>
        <v/>
      </c>
      <c r="L72" s="64" t="str">
        <f>+IF(OR(J72='11 FORMULAS'!$O$4,J72='11 FORMULAS'!$O$5),'11 FORMULAS'!$P$5,IF(J72='11 FORMULAS'!$O$6,'11 FORMULAS'!$P$6,""))</f>
        <v/>
      </c>
      <c r="M72" s="5"/>
      <c r="N72" s="64" t="str">
        <f>+IF(M72='11 FORMULAS'!$H$4,'11 FORMULAS'!$I$4,IF(M72='11 FORMULAS'!$H$5,'11 FORMULAS'!$I$5,""))</f>
        <v/>
      </c>
      <c r="O72" s="6"/>
      <c r="P72" s="6"/>
      <c r="Q72" s="6"/>
      <c r="R72" s="333" t="str">
        <f>+IFERROR(K72+N72,"")</f>
        <v/>
      </c>
      <c r="S72" s="333" t="str">
        <f>IF(L72='11 FORMULAS'!$P$5,C72-(C72*R72),C72)</f>
        <v/>
      </c>
      <c r="T72" s="333" t="str">
        <f>IF(L72='11 FORMULAS'!$P$6,D72-(D72*R72),D72)</f>
        <v/>
      </c>
      <c r="U72" s="430" t="str">
        <f>+IF(S75="","",S75)</f>
        <v/>
      </c>
      <c r="V72" s="433" t="str">
        <f>+IF(T75="","",T75)</f>
        <v/>
      </c>
      <c r="X72" s="329"/>
      <c r="Y72" s="330"/>
      <c r="Z72" s="330"/>
    </row>
    <row r="73" spans="1:26" ht="29.45" customHeight="1" x14ac:dyDescent="0.25">
      <c r="A73" s="437"/>
      <c r="B73" s="440"/>
      <c r="C73" s="443"/>
      <c r="D73" s="446"/>
      <c r="E73" s="69">
        <v>2</v>
      </c>
      <c r="F73" s="231"/>
      <c r="G73" s="231"/>
      <c r="H73" s="231"/>
      <c r="I73" s="319" t="str">
        <f t="shared" si="33"/>
        <v xml:space="preserve">  </v>
      </c>
      <c r="J73" s="1"/>
      <c r="K73" s="65" t="str">
        <f>+IF(J73='11 FORMULAS'!$E$4,'11 FORMULAS'!$F$4,IF(J73='11 FORMULAS'!$E$5,'11 FORMULAS'!$F$5,IF(J73='11 FORMULAS'!$E$6,'11 FORMULAS'!$F$6,"")))</f>
        <v/>
      </c>
      <c r="L73" s="65" t="str">
        <f>+IF(OR(J73='11 FORMULAS'!$O$4,J73='11 FORMULAS'!$O$5),'11 FORMULAS'!$P$5,IF(J73='11 FORMULAS'!$O$6,'11 FORMULAS'!$P$6,""))</f>
        <v/>
      </c>
      <c r="M73" s="1"/>
      <c r="N73" s="65" t="str">
        <f>+IF(M73='11 FORMULAS'!$H$4,'11 FORMULAS'!$I$4,IF(M73='11 FORMULAS'!$H$5,'11 FORMULAS'!$I$5,""))</f>
        <v/>
      </c>
      <c r="O73" s="4"/>
      <c r="P73" s="4"/>
      <c r="Q73" s="4"/>
      <c r="R73" s="334" t="str">
        <f t="shared" ref="R73" si="34">+IFERROR(K73+N73,"")</f>
        <v/>
      </c>
      <c r="S73" s="334" t="str">
        <f>IF(L73='11 FORMULAS'!$P$5,S72-(S72*R73),S72)</f>
        <v/>
      </c>
      <c r="T73" s="334" t="str">
        <f>IF(L73='11 FORMULAS'!$P$6,T72-(T72*R73),T72)</f>
        <v/>
      </c>
      <c r="U73" s="431"/>
      <c r="V73" s="434"/>
      <c r="X73" s="329"/>
      <c r="Y73" s="330"/>
      <c r="Z73" s="330"/>
    </row>
    <row r="74" spans="1:26" ht="29.45" customHeight="1" x14ac:dyDescent="0.25">
      <c r="A74" s="437"/>
      <c r="B74" s="440"/>
      <c r="C74" s="443"/>
      <c r="D74" s="446"/>
      <c r="E74" s="69">
        <v>3</v>
      </c>
      <c r="F74" s="231"/>
      <c r="G74" s="231"/>
      <c r="H74" s="231"/>
      <c r="I74" s="319" t="str">
        <f t="shared" si="33"/>
        <v xml:space="preserve">  </v>
      </c>
      <c r="J74" s="1"/>
      <c r="K74" s="65" t="str">
        <f>+IF(J74='11 FORMULAS'!$E$4,'11 FORMULAS'!$F$4,IF(J74='11 FORMULAS'!$E$5,'11 FORMULAS'!$F$5,IF(J74='11 FORMULAS'!$E$6,'11 FORMULAS'!$F$6,"")))</f>
        <v/>
      </c>
      <c r="L74" s="65" t="str">
        <f>+IF(OR(J74='11 FORMULAS'!$O$4,J74='11 FORMULAS'!$O$5),'11 FORMULAS'!$P$5,IF(J74='11 FORMULAS'!$O$6,'11 FORMULAS'!$P$6,""))</f>
        <v/>
      </c>
      <c r="M74" s="1"/>
      <c r="N74" s="65" t="str">
        <f>+IF(M74='11 FORMULAS'!$H$4,'11 FORMULAS'!$I$4,IF(M74='11 FORMULAS'!$H$5,'11 FORMULAS'!$I$5,""))</f>
        <v/>
      </c>
      <c r="O74" s="4"/>
      <c r="P74" s="4"/>
      <c r="Q74" s="4"/>
      <c r="R74" s="334" t="str">
        <f>+IFERROR(K74+N74,"")</f>
        <v/>
      </c>
      <c r="S74" s="334" t="str">
        <f>IF(L74='11 FORMULAS'!$P$5,S73-(S73*R74),S73)</f>
        <v/>
      </c>
      <c r="T74" s="334" t="str">
        <f>IF(L74='11 FORMULAS'!$P$6,T73-(T73*R74),T73)</f>
        <v/>
      </c>
      <c r="U74" s="431"/>
      <c r="V74" s="434"/>
      <c r="X74" s="329"/>
      <c r="Y74" s="330"/>
      <c r="Z74" s="330"/>
    </row>
    <row r="75" spans="1:26" ht="29.45" customHeight="1" thickBot="1" x14ac:dyDescent="0.3">
      <c r="A75" s="438"/>
      <c r="B75" s="441"/>
      <c r="C75" s="444"/>
      <c r="D75" s="447"/>
      <c r="E75" s="70">
        <v>4</v>
      </c>
      <c r="F75" s="232"/>
      <c r="G75" s="232"/>
      <c r="H75" s="232"/>
      <c r="I75" s="320" t="str">
        <f t="shared" si="33"/>
        <v xml:space="preserve">  </v>
      </c>
      <c r="J75" s="7"/>
      <c r="K75" s="66" t="str">
        <f>+IF(J75='11 FORMULAS'!$E$4,'11 FORMULAS'!$F$4,IF(J75='11 FORMULAS'!$E$5,'11 FORMULAS'!$F$5,IF(J75='11 FORMULAS'!$E$6,'11 FORMULAS'!$F$6,"")))</f>
        <v/>
      </c>
      <c r="L75" s="66" t="str">
        <f>+IF(OR(J75='11 FORMULAS'!$O$4,J75='11 FORMULAS'!$O$5),'11 FORMULAS'!$P$5,IF(J75='11 FORMULAS'!$O$6,'11 FORMULAS'!$P$6,""))</f>
        <v/>
      </c>
      <c r="M75" s="7"/>
      <c r="N75" s="66" t="str">
        <f>+IF(M75='11 FORMULAS'!$H$4,'11 FORMULAS'!$I$4,IF(M75='11 FORMULAS'!$H$5,'11 FORMULAS'!$I$5,""))</f>
        <v/>
      </c>
      <c r="O75" s="8"/>
      <c r="P75" s="8"/>
      <c r="Q75" s="8"/>
      <c r="R75" s="335" t="str">
        <f t="shared" ref="R75" si="35">+IFERROR(K75+N75,"")</f>
        <v/>
      </c>
      <c r="S75" s="335" t="str">
        <f>IF(L75='11 FORMULAS'!$P$5,S74-(S74*R75),S74)</f>
        <v/>
      </c>
      <c r="T75" s="335" t="str">
        <f>IF(L75='11 FORMULAS'!$P$6,T74-(T74*R75),T74)</f>
        <v/>
      </c>
      <c r="U75" s="432"/>
      <c r="V75" s="435"/>
    </row>
    <row r="76" spans="1:26" ht="29.45" customHeight="1" x14ac:dyDescent="0.25">
      <c r="A76" s="436" t="str">
        <f>'2 CONTEXTO E IDENTIFICACIÓN'!A26</f>
        <v>R18</v>
      </c>
      <c r="B76" s="439" t="str">
        <f>+'2 CONTEXTO E IDENTIFICACIÓN'!E26</f>
        <v xml:space="preserve">  </v>
      </c>
      <c r="C76" s="442" t="str">
        <f>+'3 PROBABIL E IMPACTO INHERENTE'!E26</f>
        <v/>
      </c>
      <c r="D76" s="445" t="str">
        <f>+'3 PROBABIL E IMPACTO INHERENTE'!M26</f>
        <v/>
      </c>
      <c r="E76" s="68">
        <v>1</v>
      </c>
      <c r="F76" s="71"/>
      <c r="G76" s="71"/>
      <c r="H76" s="71"/>
      <c r="I76" s="318" t="str">
        <f t="shared" si="33"/>
        <v xml:space="preserve">  </v>
      </c>
      <c r="J76" s="5"/>
      <c r="K76" s="64" t="str">
        <f>+IF(J76='11 FORMULAS'!$E$4,'11 FORMULAS'!$F$4,IF(J76='11 FORMULAS'!$E$5,'11 FORMULAS'!$F$5,IF(J76='11 FORMULAS'!$E$6,'11 FORMULAS'!$F$6,"")))</f>
        <v/>
      </c>
      <c r="L76" s="64" t="str">
        <f>+IF(OR(J76='11 FORMULAS'!$O$4,J76='11 FORMULAS'!$O$5),'11 FORMULAS'!$P$5,IF(J76='11 FORMULAS'!$O$6,'11 FORMULAS'!$P$6,""))</f>
        <v/>
      </c>
      <c r="M76" s="5"/>
      <c r="N76" s="64" t="str">
        <f>+IF(M76='11 FORMULAS'!$H$4,'11 FORMULAS'!$I$4,IF(M76='11 FORMULAS'!$H$5,'11 FORMULAS'!$I$5,""))</f>
        <v/>
      </c>
      <c r="O76" s="6"/>
      <c r="P76" s="6"/>
      <c r="Q76" s="6"/>
      <c r="R76" s="333" t="str">
        <f>+IFERROR(K76+N76,"")</f>
        <v/>
      </c>
      <c r="S76" s="333" t="str">
        <f>IF(L76='11 FORMULAS'!$P$5,C76-(C76*R76),C76)</f>
        <v/>
      </c>
      <c r="T76" s="333" t="str">
        <f>IF(L76='11 FORMULAS'!$P$6,D76-(D76*R76),D76)</f>
        <v/>
      </c>
      <c r="U76" s="430" t="str">
        <f>+IF(S79="","",S79)</f>
        <v/>
      </c>
      <c r="V76" s="433" t="str">
        <f>+IF(T79="","",T79)</f>
        <v/>
      </c>
      <c r="X76" s="329"/>
      <c r="Y76" s="330"/>
      <c r="Z76" s="330"/>
    </row>
    <row r="77" spans="1:26" ht="29.45" customHeight="1" x14ac:dyDescent="0.25">
      <c r="A77" s="437"/>
      <c r="B77" s="440"/>
      <c r="C77" s="443"/>
      <c r="D77" s="446"/>
      <c r="E77" s="69">
        <v>2</v>
      </c>
      <c r="F77" s="231"/>
      <c r="G77" s="231"/>
      <c r="H77" s="231"/>
      <c r="I77" s="319" t="str">
        <f t="shared" si="33"/>
        <v xml:space="preserve">  </v>
      </c>
      <c r="J77" s="1"/>
      <c r="K77" s="65" t="str">
        <f>+IF(J77='11 FORMULAS'!$E$4,'11 FORMULAS'!$F$4,IF(J77='11 FORMULAS'!$E$5,'11 FORMULAS'!$F$5,IF(J77='11 FORMULAS'!$E$6,'11 FORMULAS'!$F$6,"")))</f>
        <v/>
      </c>
      <c r="L77" s="65" t="str">
        <f>+IF(OR(J77='11 FORMULAS'!$O$4,J77='11 FORMULAS'!$O$5),'11 FORMULAS'!$P$5,IF(J77='11 FORMULAS'!$O$6,'11 FORMULAS'!$P$6,""))</f>
        <v/>
      </c>
      <c r="M77" s="1"/>
      <c r="N77" s="65" t="str">
        <f>+IF(M77='11 FORMULAS'!$H$4,'11 FORMULAS'!$I$4,IF(M77='11 FORMULAS'!$H$5,'11 FORMULAS'!$I$5,""))</f>
        <v/>
      </c>
      <c r="O77" s="4"/>
      <c r="P77" s="4"/>
      <c r="Q77" s="4"/>
      <c r="R77" s="334" t="str">
        <f t="shared" ref="R77" si="36">+IFERROR(K77+N77,"")</f>
        <v/>
      </c>
      <c r="S77" s="334" t="str">
        <f>IF(L77='11 FORMULAS'!$P$5,S76-(S76*R77),S76)</f>
        <v/>
      </c>
      <c r="T77" s="334" t="str">
        <f>IF(L77='11 FORMULAS'!$P$6,T76-(T76*R77),T76)</f>
        <v/>
      </c>
      <c r="U77" s="431"/>
      <c r="V77" s="434"/>
      <c r="X77" s="329"/>
      <c r="Y77" s="330"/>
      <c r="Z77" s="330"/>
    </row>
    <row r="78" spans="1:26" ht="29.45" customHeight="1" x14ac:dyDescent="0.25">
      <c r="A78" s="437"/>
      <c r="B78" s="440"/>
      <c r="C78" s="443"/>
      <c r="D78" s="446"/>
      <c r="E78" s="69">
        <v>3</v>
      </c>
      <c r="F78" s="231"/>
      <c r="G78" s="231"/>
      <c r="H78" s="231"/>
      <c r="I78" s="319" t="str">
        <f t="shared" si="33"/>
        <v xml:space="preserve">  </v>
      </c>
      <c r="J78" s="1"/>
      <c r="K78" s="65" t="str">
        <f>+IF(J78='11 FORMULAS'!$E$4,'11 FORMULAS'!$F$4,IF(J78='11 FORMULAS'!$E$5,'11 FORMULAS'!$F$5,IF(J78='11 FORMULAS'!$E$6,'11 FORMULAS'!$F$6,"")))</f>
        <v/>
      </c>
      <c r="L78" s="65" t="str">
        <f>+IF(OR(J78='11 FORMULAS'!$O$4,J78='11 FORMULAS'!$O$5),'11 FORMULAS'!$P$5,IF(J78='11 FORMULAS'!$O$6,'11 FORMULAS'!$P$6,""))</f>
        <v/>
      </c>
      <c r="M78" s="1"/>
      <c r="N78" s="65" t="str">
        <f>+IF(M78='11 FORMULAS'!$H$4,'11 FORMULAS'!$I$4,IF(M78='11 FORMULAS'!$H$5,'11 FORMULAS'!$I$5,""))</f>
        <v/>
      </c>
      <c r="O78" s="4"/>
      <c r="P78" s="4"/>
      <c r="Q78" s="4"/>
      <c r="R78" s="334" t="str">
        <f>+IFERROR(K78+N78,"")</f>
        <v/>
      </c>
      <c r="S78" s="334" t="str">
        <f>IF(L78='11 FORMULAS'!$P$5,S77-(S77*R78),S77)</f>
        <v/>
      </c>
      <c r="T78" s="334" t="str">
        <f>IF(L78='11 FORMULAS'!$P$6,T77-(T77*R78),T77)</f>
        <v/>
      </c>
      <c r="U78" s="431"/>
      <c r="V78" s="434"/>
      <c r="X78" s="329"/>
      <c r="Y78" s="330"/>
      <c r="Z78" s="330"/>
    </row>
    <row r="79" spans="1:26" ht="29.45" customHeight="1" thickBot="1" x14ac:dyDescent="0.3">
      <c r="A79" s="438"/>
      <c r="B79" s="441"/>
      <c r="C79" s="444"/>
      <c r="D79" s="447"/>
      <c r="E79" s="70">
        <v>4</v>
      </c>
      <c r="F79" s="232"/>
      <c r="G79" s="232"/>
      <c r="H79" s="232"/>
      <c r="I79" s="320" t="str">
        <f t="shared" si="33"/>
        <v xml:space="preserve">  </v>
      </c>
      <c r="J79" s="7"/>
      <c r="K79" s="66" t="str">
        <f>+IF(J79='11 FORMULAS'!$E$4,'11 FORMULAS'!$F$4,IF(J79='11 FORMULAS'!$E$5,'11 FORMULAS'!$F$5,IF(J79='11 FORMULAS'!$E$6,'11 FORMULAS'!$F$6,"")))</f>
        <v/>
      </c>
      <c r="L79" s="66" t="str">
        <f>+IF(OR(J79='11 FORMULAS'!$O$4,J79='11 FORMULAS'!$O$5),'11 FORMULAS'!$P$5,IF(J79='11 FORMULAS'!$O$6,'11 FORMULAS'!$P$6,""))</f>
        <v/>
      </c>
      <c r="M79" s="7"/>
      <c r="N79" s="66" t="str">
        <f>+IF(M79='11 FORMULAS'!$H$4,'11 FORMULAS'!$I$4,IF(M79='11 FORMULAS'!$H$5,'11 FORMULAS'!$I$5,""))</f>
        <v/>
      </c>
      <c r="O79" s="8"/>
      <c r="P79" s="8"/>
      <c r="Q79" s="8"/>
      <c r="R79" s="335" t="str">
        <f t="shared" ref="R79" si="37">+IFERROR(K79+N79,"")</f>
        <v/>
      </c>
      <c r="S79" s="335" t="str">
        <f>IF(L79='11 FORMULAS'!$P$5,S78-(S78*R79),S78)</f>
        <v/>
      </c>
      <c r="T79" s="335" t="str">
        <f>IF(L79='11 FORMULAS'!$P$6,T78-(T78*R79),T78)</f>
        <v/>
      </c>
      <c r="U79" s="432"/>
      <c r="V79" s="435"/>
    </row>
    <row r="80" spans="1:26" ht="29.45" customHeight="1" x14ac:dyDescent="0.25">
      <c r="A80" s="436" t="str">
        <f>'2 CONTEXTO E IDENTIFICACIÓN'!A27</f>
        <v>R19</v>
      </c>
      <c r="B80" s="439" t="str">
        <f>+'2 CONTEXTO E IDENTIFICACIÓN'!E27</f>
        <v xml:space="preserve">  </v>
      </c>
      <c r="C80" s="442" t="str">
        <f>+'3 PROBABIL E IMPACTO INHERENTE'!E27</f>
        <v/>
      </c>
      <c r="D80" s="445" t="str">
        <f>+'3 PROBABIL E IMPACTO INHERENTE'!M27</f>
        <v/>
      </c>
      <c r="E80" s="68">
        <v>1</v>
      </c>
      <c r="F80" s="71"/>
      <c r="G80" s="71"/>
      <c r="H80" s="71"/>
      <c r="I80" s="318" t="str">
        <f t="shared" si="33"/>
        <v xml:space="preserve">  </v>
      </c>
      <c r="J80" s="5"/>
      <c r="K80" s="64" t="str">
        <f>+IF(J80='11 FORMULAS'!$E$4,'11 FORMULAS'!$F$4,IF(J80='11 FORMULAS'!$E$5,'11 FORMULAS'!$F$5,IF(J80='11 FORMULAS'!$E$6,'11 FORMULAS'!$F$6,"")))</f>
        <v/>
      </c>
      <c r="L80" s="64" t="str">
        <f>+IF(OR(J80='11 FORMULAS'!$O$4,J80='11 FORMULAS'!$O$5),'11 FORMULAS'!$P$5,IF(J80='11 FORMULAS'!$O$6,'11 FORMULAS'!$P$6,""))</f>
        <v/>
      </c>
      <c r="M80" s="5"/>
      <c r="N80" s="64" t="str">
        <f>+IF(M80='11 FORMULAS'!$H$4,'11 FORMULAS'!$I$4,IF(M80='11 FORMULAS'!$H$5,'11 FORMULAS'!$I$5,""))</f>
        <v/>
      </c>
      <c r="O80" s="6"/>
      <c r="P80" s="6"/>
      <c r="Q80" s="6"/>
      <c r="R80" s="333" t="str">
        <f>+IFERROR(K80+N80,"")</f>
        <v/>
      </c>
      <c r="S80" s="333" t="str">
        <f>IF(L80='11 FORMULAS'!$P$5,C80-(C80*R80),C80)</f>
        <v/>
      </c>
      <c r="T80" s="333" t="str">
        <f>IF(L80='11 FORMULAS'!$P$6,D80-(D80*R80),D80)</f>
        <v/>
      </c>
      <c r="U80" s="430" t="str">
        <f>+IF(S83="","",S83)</f>
        <v/>
      </c>
      <c r="V80" s="433" t="str">
        <f>+IF(T83="","",T83)</f>
        <v/>
      </c>
      <c r="X80" s="329"/>
      <c r="Y80" s="330"/>
      <c r="Z80" s="330"/>
    </row>
    <row r="81" spans="1:26" ht="29.45" customHeight="1" x14ac:dyDescent="0.25">
      <c r="A81" s="437"/>
      <c r="B81" s="440"/>
      <c r="C81" s="443"/>
      <c r="D81" s="446"/>
      <c r="E81" s="69">
        <v>2</v>
      </c>
      <c r="F81" s="231"/>
      <c r="G81" s="231"/>
      <c r="H81" s="231"/>
      <c r="I81" s="319" t="str">
        <f t="shared" si="33"/>
        <v xml:space="preserve">  </v>
      </c>
      <c r="J81" s="1"/>
      <c r="K81" s="65" t="str">
        <f>+IF(J81='11 FORMULAS'!$E$4,'11 FORMULAS'!$F$4,IF(J81='11 FORMULAS'!$E$5,'11 FORMULAS'!$F$5,IF(J81='11 FORMULAS'!$E$6,'11 FORMULAS'!$F$6,"")))</f>
        <v/>
      </c>
      <c r="L81" s="65" t="str">
        <f>+IF(OR(J81='11 FORMULAS'!$O$4,J81='11 FORMULAS'!$O$5),'11 FORMULAS'!$P$5,IF(J81='11 FORMULAS'!$O$6,'11 FORMULAS'!$P$6,""))</f>
        <v/>
      </c>
      <c r="M81" s="1"/>
      <c r="N81" s="65" t="str">
        <f>+IF(M81='11 FORMULAS'!$H$4,'11 FORMULAS'!$I$4,IF(M81='11 FORMULAS'!$H$5,'11 FORMULAS'!$I$5,""))</f>
        <v/>
      </c>
      <c r="O81" s="4"/>
      <c r="P81" s="4"/>
      <c r="Q81" s="4"/>
      <c r="R81" s="334" t="str">
        <f t="shared" ref="R81" si="38">+IFERROR(K81+N81,"")</f>
        <v/>
      </c>
      <c r="S81" s="334" t="str">
        <f>IF(L81='11 FORMULAS'!$P$5,S80-(S80*R81),S80)</f>
        <v/>
      </c>
      <c r="T81" s="334" t="str">
        <f>IF(L81='11 FORMULAS'!$P$6,T80-(T80*R81),T80)</f>
        <v/>
      </c>
      <c r="U81" s="431"/>
      <c r="V81" s="434"/>
      <c r="X81" s="329"/>
      <c r="Y81" s="330"/>
      <c r="Z81" s="330"/>
    </row>
    <row r="82" spans="1:26" ht="29.45" customHeight="1" x14ac:dyDescent="0.25">
      <c r="A82" s="437"/>
      <c r="B82" s="440"/>
      <c r="C82" s="443"/>
      <c r="D82" s="446"/>
      <c r="E82" s="69">
        <v>3</v>
      </c>
      <c r="F82" s="231"/>
      <c r="G82" s="231"/>
      <c r="H82" s="231"/>
      <c r="I82" s="319" t="str">
        <f t="shared" si="33"/>
        <v xml:space="preserve">  </v>
      </c>
      <c r="J82" s="1"/>
      <c r="K82" s="65" t="str">
        <f>+IF(J82='11 FORMULAS'!$E$4,'11 FORMULAS'!$F$4,IF(J82='11 FORMULAS'!$E$5,'11 FORMULAS'!$F$5,IF(J82='11 FORMULAS'!$E$6,'11 FORMULAS'!$F$6,"")))</f>
        <v/>
      </c>
      <c r="L82" s="65" t="str">
        <f>+IF(OR(J82='11 FORMULAS'!$O$4,J82='11 FORMULAS'!$O$5),'11 FORMULAS'!$P$5,IF(J82='11 FORMULAS'!$O$6,'11 FORMULAS'!$P$6,""))</f>
        <v/>
      </c>
      <c r="M82" s="1"/>
      <c r="N82" s="65" t="str">
        <f>+IF(M82='11 FORMULAS'!$H$4,'11 FORMULAS'!$I$4,IF(M82='11 FORMULAS'!$H$5,'11 FORMULAS'!$I$5,""))</f>
        <v/>
      </c>
      <c r="O82" s="4"/>
      <c r="P82" s="4"/>
      <c r="Q82" s="4"/>
      <c r="R82" s="334" t="str">
        <f>+IFERROR(K82+N82,"")</f>
        <v/>
      </c>
      <c r="S82" s="334" t="str">
        <f>IF(L82='11 FORMULAS'!$P$5,S81-(S81*R82),S81)</f>
        <v/>
      </c>
      <c r="T82" s="334" t="str">
        <f>IF(L82='11 FORMULAS'!$P$6,T81-(T81*R82),T81)</f>
        <v/>
      </c>
      <c r="U82" s="431"/>
      <c r="V82" s="434"/>
      <c r="X82" s="329"/>
      <c r="Y82" s="330"/>
      <c r="Z82" s="330"/>
    </row>
    <row r="83" spans="1:26" ht="29.45" customHeight="1" thickBot="1" x14ac:dyDescent="0.3">
      <c r="A83" s="438"/>
      <c r="B83" s="441"/>
      <c r="C83" s="444"/>
      <c r="D83" s="447"/>
      <c r="E83" s="70">
        <v>4</v>
      </c>
      <c r="F83" s="232"/>
      <c r="G83" s="232"/>
      <c r="H83" s="232"/>
      <c r="I83" s="320" t="str">
        <f t="shared" si="33"/>
        <v xml:space="preserve">  </v>
      </c>
      <c r="J83" s="7"/>
      <c r="K83" s="66" t="str">
        <f>+IF(J83='11 FORMULAS'!$E$4,'11 FORMULAS'!$F$4,IF(J83='11 FORMULAS'!$E$5,'11 FORMULAS'!$F$5,IF(J83='11 FORMULAS'!$E$6,'11 FORMULAS'!$F$6,"")))</f>
        <v/>
      </c>
      <c r="L83" s="66" t="str">
        <f>+IF(OR(J83='11 FORMULAS'!$O$4,J83='11 FORMULAS'!$O$5),'11 FORMULAS'!$P$5,IF(J83='11 FORMULAS'!$O$6,'11 FORMULAS'!$P$6,""))</f>
        <v/>
      </c>
      <c r="M83" s="7"/>
      <c r="N83" s="66" t="str">
        <f>+IF(M83='11 FORMULAS'!$H$4,'11 FORMULAS'!$I$4,IF(M83='11 FORMULAS'!$H$5,'11 FORMULAS'!$I$5,""))</f>
        <v/>
      </c>
      <c r="O83" s="8"/>
      <c r="P83" s="8"/>
      <c r="Q83" s="8"/>
      <c r="R83" s="335" t="str">
        <f t="shared" ref="R83" si="39">+IFERROR(K83+N83,"")</f>
        <v/>
      </c>
      <c r="S83" s="335" t="str">
        <f>IF(L83='11 FORMULAS'!$P$5,S82-(S82*R83),S82)</f>
        <v/>
      </c>
      <c r="T83" s="335" t="str">
        <f>IF(L83='11 FORMULAS'!$P$6,T82-(T82*R83),T82)</f>
        <v/>
      </c>
      <c r="U83" s="432"/>
      <c r="V83" s="435"/>
    </row>
    <row r="84" spans="1:26" ht="29.45" customHeight="1" x14ac:dyDescent="0.25">
      <c r="A84" s="436" t="str">
        <f>'2 CONTEXTO E IDENTIFICACIÓN'!A28</f>
        <v>R20</v>
      </c>
      <c r="B84" s="439" t="str">
        <f>+'2 CONTEXTO E IDENTIFICACIÓN'!E28</f>
        <v xml:space="preserve">  </v>
      </c>
      <c r="C84" s="442" t="str">
        <f>+'3 PROBABIL E IMPACTO INHERENTE'!E28</f>
        <v/>
      </c>
      <c r="D84" s="445" t="str">
        <f>+'3 PROBABIL E IMPACTO INHERENTE'!M28</f>
        <v/>
      </c>
      <c r="E84" s="68">
        <v>1</v>
      </c>
      <c r="F84" s="71"/>
      <c r="G84" s="71"/>
      <c r="H84" s="71"/>
      <c r="I84" s="318" t="str">
        <f t="shared" si="33"/>
        <v xml:space="preserve">  </v>
      </c>
      <c r="J84" s="5"/>
      <c r="K84" s="64" t="str">
        <f>+IF(J84='11 FORMULAS'!$E$4,'11 FORMULAS'!$F$4,IF(J84='11 FORMULAS'!$E$5,'11 FORMULAS'!$F$5,IF(J84='11 FORMULAS'!$E$6,'11 FORMULAS'!$F$6,"")))</f>
        <v/>
      </c>
      <c r="L84" s="64" t="str">
        <f>+IF(OR(J84='11 FORMULAS'!$O$4,J84='11 FORMULAS'!$O$5),'11 FORMULAS'!$P$5,IF(J84='11 FORMULAS'!$O$6,'11 FORMULAS'!$P$6,""))</f>
        <v/>
      </c>
      <c r="M84" s="5"/>
      <c r="N84" s="64" t="str">
        <f>+IF(M84='11 FORMULAS'!$H$4,'11 FORMULAS'!$I$4,IF(M84='11 FORMULAS'!$H$5,'11 FORMULAS'!$I$5,""))</f>
        <v/>
      </c>
      <c r="O84" s="6"/>
      <c r="P84" s="6"/>
      <c r="Q84" s="6"/>
      <c r="R84" s="333" t="str">
        <f>+IFERROR(K84+N84,"")</f>
        <v/>
      </c>
      <c r="S84" s="333" t="str">
        <f>IF(L84='11 FORMULAS'!$P$5,C84-(C84*R84),C84)</f>
        <v/>
      </c>
      <c r="T84" s="333" t="str">
        <f>IF(L84='11 FORMULAS'!$P$6,D84-(D84*R84),D84)</f>
        <v/>
      </c>
      <c r="U84" s="430" t="str">
        <f>+IF(S87="","",S87)</f>
        <v/>
      </c>
      <c r="V84" s="433" t="str">
        <f>+IF(T87="","",T87)</f>
        <v/>
      </c>
      <c r="X84" s="329"/>
      <c r="Y84" s="330"/>
      <c r="Z84" s="330"/>
    </row>
    <row r="85" spans="1:26" ht="29.45" customHeight="1" x14ac:dyDescent="0.25">
      <c r="A85" s="437"/>
      <c r="B85" s="440"/>
      <c r="C85" s="443"/>
      <c r="D85" s="446"/>
      <c r="E85" s="69">
        <v>2</v>
      </c>
      <c r="F85" s="231"/>
      <c r="G85" s="231"/>
      <c r="H85" s="231"/>
      <c r="I85" s="319" t="str">
        <f t="shared" si="33"/>
        <v xml:space="preserve">  </v>
      </c>
      <c r="J85" s="1"/>
      <c r="K85" s="65" t="str">
        <f>+IF(J85='11 FORMULAS'!$E$4,'11 FORMULAS'!$F$4,IF(J85='11 FORMULAS'!$E$5,'11 FORMULAS'!$F$5,IF(J85='11 FORMULAS'!$E$6,'11 FORMULAS'!$F$6,"")))</f>
        <v/>
      </c>
      <c r="L85" s="65" t="str">
        <f>+IF(OR(J85='11 FORMULAS'!$O$4,J85='11 FORMULAS'!$O$5),'11 FORMULAS'!$P$5,IF(J85='11 FORMULAS'!$O$6,'11 FORMULAS'!$P$6,""))</f>
        <v/>
      </c>
      <c r="M85" s="1"/>
      <c r="N85" s="65" t="str">
        <f>+IF(M85='11 FORMULAS'!$H$4,'11 FORMULAS'!$I$4,IF(M85='11 FORMULAS'!$H$5,'11 FORMULAS'!$I$5,""))</f>
        <v/>
      </c>
      <c r="O85" s="4"/>
      <c r="P85" s="4"/>
      <c r="Q85" s="4"/>
      <c r="R85" s="334" t="str">
        <f t="shared" ref="R85" si="40">+IFERROR(K85+N85,"")</f>
        <v/>
      </c>
      <c r="S85" s="334" t="str">
        <f>IF(L85='11 FORMULAS'!$P$5,S84-(S84*R85),S84)</f>
        <v/>
      </c>
      <c r="T85" s="334" t="str">
        <f>IF(L85='11 FORMULAS'!$P$6,T84-(T84*R85),T84)</f>
        <v/>
      </c>
      <c r="U85" s="431"/>
      <c r="V85" s="434"/>
      <c r="X85" s="329"/>
      <c r="Y85" s="330"/>
      <c r="Z85" s="330"/>
    </row>
    <row r="86" spans="1:26" ht="29.45" customHeight="1" x14ac:dyDescent="0.25">
      <c r="A86" s="437"/>
      <c r="B86" s="440"/>
      <c r="C86" s="443"/>
      <c r="D86" s="446"/>
      <c r="E86" s="69">
        <v>3</v>
      </c>
      <c r="F86" s="231"/>
      <c r="G86" s="231"/>
      <c r="H86" s="231"/>
      <c r="I86" s="319" t="str">
        <f t="shared" si="33"/>
        <v xml:space="preserve">  </v>
      </c>
      <c r="J86" s="1"/>
      <c r="K86" s="65" t="str">
        <f>+IF(J86='11 FORMULAS'!$E$4,'11 FORMULAS'!$F$4,IF(J86='11 FORMULAS'!$E$5,'11 FORMULAS'!$F$5,IF(J86='11 FORMULAS'!$E$6,'11 FORMULAS'!$F$6,"")))</f>
        <v/>
      </c>
      <c r="L86" s="65" t="str">
        <f>+IF(OR(J86='11 FORMULAS'!$O$4,J86='11 FORMULAS'!$O$5),'11 FORMULAS'!$P$5,IF(J86='11 FORMULAS'!$O$6,'11 FORMULAS'!$P$6,""))</f>
        <v/>
      </c>
      <c r="M86" s="1"/>
      <c r="N86" s="65" t="str">
        <f>+IF(M86='11 FORMULAS'!$H$4,'11 FORMULAS'!$I$4,IF(M86='11 FORMULAS'!$H$5,'11 FORMULAS'!$I$5,""))</f>
        <v/>
      </c>
      <c r="O86" s="4"/>
      <c r="P86" s="4"/>
      <c r="Q86" s="4"/>
      <c r="R86" s="334" t="str">
        <f>+IFERROR(K86+N86,"")</f>
        <v/>
      </c>
      <c r="S86" s="334" t="str">
        <f>IF(L86='11 FORMULAS'!$P$5,S85-(S85*R86),S85)</f>
        <v/>
      </c>
      <c r="T86" s="334" t="str">
        <f>IF(L86='11 FORMULAS'!$P$6,T85-(T85*R86),T85)</f>
        <v/>
      </c>
      <c r="U86" s="431"/>
      <c r="V86" s="434"/>
      <c r="X86" s="329"/>
      <c r="Y86" s="330"/>
      <c r="Z86" s="330"/>
    </row>
    <row r="87" spans="1:26" ht="29.45" customHeight="1" thickBot="1" x14ac:dyDescent="0.3">
      <c r="A87" s="438"/>
      <c r="B87" s="441"/>
      <c r="C87" s="444"/>
      <c r="D87" s="447"/>
      <c r="E87" s="70">
        <v>4</v>
      </c>
      <c r="F87" s="232"/>
      <c r="G87" s="232"/>
      <c r="H87" s="232"/>
      <c r="I87" s="320" t="str">
        <f t="shared" si="33"/>
        <v xml:space="preserve">  </v>
      </c>
      <c r="J87" s="7"/>
      <c r="K87" s="66" t="str">
        <f>+IF(J87='11 FORMULAS'!$E$4,'11 FORMULAS'!$F$4,IF(J87='11 FORMULAS'!$E$5,'11 FORMULAS'!$F$5,IF(J87='11 FORMULAS'!$E$6,'11 FORMULAS'!$F$6,"")))</f>
        <v/>
      </c>
      <c r="L87" s="66" t="str">
        <f>+IF(OR(J87='11 FORMULAS'!$O$4,J87='11 FORMULAS'!$O$5),'11 FORMULAS'!$P$5,IF(J87='11 FORMULAS'!$O$6,'11 FORMULAS'!$P$6,""))</f>
        <v/>
      </c>
      <c r="M87" s="7"/>
      <c r="N87" s="66" t="str">
        <f>+IF(M87='11 FORMULAS'!$H$4,'11 FORMULAS'!$I$4,IF(M87='11 FORMULAS'!$H$5,'11 FORMULAS'!$I$5,""))</f>
        <v/>
      </c>
      <c r="O87" s="8"/>
      <c r="P87" s="8"/>
      <c r="Q87" s="8"/>
      <c r="R87" s="335" t="str">
        <f t="shared" ref="R87" si="41">+IFERROR(K87+N87,"")</f>
        <v/>
      </c>
      <c r="S87" s="335" t="str">
        <f>IF(L87='11 FORMULAS'!$P$5,S86-(S86*R87),S86)</f>
        <v/>
      </c>
      <c r="T87" s="335" t="str">
        <f>IF(L87='11 FORMULAS'!$P$6,T86-(T86*R87),T86)</f>
        <v/>
      </c>
      <c r="U87" s="432"/>
      <c r="V87" s="435"/>
    </row>
  </sheetData>
  <sheetProtection sheet="1" formatCells="0" formatColumns="0" formatRows="0" sort="0" autoFilter="0" pivotTables="0"/>
  <autoFilter ref="A7:W87" xr:uid="{00000000-0009-0000-0000-000004000000}"/>
  <dataConsolidate/>
  <mergeCells count="137">
    <mergeCell ref="C6:C7"/>
    <mergeCell ref="C8:C11"/>
    <mergeCell ref="D6:D7"/>
    <mergeCell ref="D8:D11"/>
    <mergeCell ref="R4:R6"/>
    <mergeCell ref="S4:S6"/>
    <mergeCell ref="T4:T6"/>
    <mergeCell ref="A1:A2"/>
    <mergeCell ref="B1:B2"/>
    <mergeCell ref="A6:A7"/>
    <mergeCell ref="B6:B7"/>
    <mergeCell ref="J5:Q5"/>
    <mergeCell ref="E6:E7"/>
    <mergeCell ref="J6:N6"/>
    <mergeCell ref="O6:Q6"/>
    <mergeCell ref="F6:H6"/>
    <mergeCell ref="A28:A31"/>
    <mergeCell ref="B28:B31"/>
    <mergeCell ref="C28:C31"/>
    <mergeCell ref="D28:D31"/>
    <mergeCell ref="A24:A27"/>
    <mergeCell ref="B24:B27"/>
    <mergeCell ref="C24:C27"/>
    <mergeCell ref="D24:D27"/>
    <mergeCell ref="A8:A11"/>
    <mergeCell ref="B8:B11"/>
    <mergeCell ref="A20:A23"/>
    <mergeCell ref="B20:B23"/>
    <mergeCell ref="C20:C23"/>
    <mergeCell ref="D20:D23"/>
    <mergeCell ref="A12:A15"/>
    <mergeCell ref="B12:B15"/>
    <mergeCell ref="C12:C15"/>
    <mergeCell ref="D12:D15"/>
    <mergeCell ref="A16:A19"/>
    <mergeCell ref="B16:B19"/>
    <mergeCell ref="C16:C19"/>
    <mergeCell ref="D16:D19"/>
    <mergeCell ref="A40:A43"/>
    <mergeCell ref="B40:B43"/>
    <mergeCell ref="C40:C43"/>
    <mergeCell ref="D40:D43"/>
    <mergeCell ref="A44:A47"/>
    <mergeCell ref="B44:B47"/>
    <mergeCell ref="C44:C47"/>
    <mergeCell ref="D44:D47"/>
    <mergeCell ref="A32:A35"/>
    <mergeCell ref="B32:B35"/>
    <mergeCell ref="C32:C35"/>
    <mergeCell ref="D32:D35"/>
    <mergeCell ref="A36:A39"/>
    <mergeCell ref="B36:B39"/>
    <mergeCell ref="C36:C39"/>
    <mergeCell ref="D36:D39"/>
    <mergeCell ref="D56:D59"/>
    <mergeCell ref="A60:A63"/>
    <mergeCell ref="B60:B63"/>
    <mergeCell ref="C60:C63"/>
    <mergeCell ref="D60:D63"/>
    <mergeCell ref="A56:A59"/>
    <mergeCell ref="B56:B59"/>
    <mergeCell ref="C56:C59"/>
    <mergeCell ref="A48:A51"/>
    <mergeCell ref="B48:B51"/>
    <mergeCell ref="C48:C51"/>
    <mergeCell ref="D48:D51"/>
    <mergeCell ref="A52:A55"/>
    <mergeCell ref="B52:B55"/>
    <mergeCell ref="C52:C55"/>
    <mergeCell ref="D52:D55"/>
    <mergeCell ref="A64:A67"/>
    <mergeCell ref="B64:B67"/>
    <mergeCell ref="C64:C67"/>
    <mergeCell ref="D64:D67"/>
    <mergeCell ref="A68:A71"/>
    <mergeCell ref="B68:B71"/>
    <mergeCell ref="C68:C71"/>
    <mergeCell ref="D68:D71"/>
    <mergeCell ref="A84:A87"/>
    <mergeCell ref="B84:B87"/>
    <mergeCell ref="C84:C87"/>
    <mergeCell ref="D84:D87"/>
    <mergeCell ref="A72:A75"/>
    <mergeCell ref="B72:B75"/>
    <mergeCell ref="C72:C75"/>
    <mergeCell ref="D72:D75"/>
    <mergeCell ref="A76:A79"/>
    <mergeCell ref="B76:B79"/>
    <mergeCell ref="C76:C79"/>
    <mergeCell ref="D76:D79"/>
    <mergeCell ref="A80:A83"/>
    <mergeCell ref="B80:B83"/>
    <mergeCell ref="C80:C83"/>
    <mergeCell ref="D80:D83"/>
    <mergeCell ref="X4:Z4"/>
    <mergeCell ref="U16:U19"/>
    <mergeCell ref="V16:V19"/>
    <mergeCell ref="U20:U23"/>
    <mergeCell ref="V20:V23"/>
    <mergeCell ref="U8:U11"/>
    <mergeCell ref="V8:V11"/>
    <mergeCell ref="U12:U15"/>
    <mergeCell ref="V12:V15"/>
    <mergeCell ref="U40:U43"/>
    <mergeCell ref="V40:V43"/>
    <mergeCell ref="U44:U47"/>
    <mergeCell ref="V44:V47"/>
    <mergeCell ref="U24:U27"/>
    <mergeCell ref="V24:V27"/>
    <mergeCell ref="U28:U31"/>
    <mergeCell ref="V28:V31"/>
    <mergeCell ref="U32:U35"/>
    <mergeCell ref="V32:V35"/>
    <mergeCell ref="U84:U87"/>
    <mergeCell ref="V84:V87"/>
    <mergeCell ref="B3:D3"/>
    <mergeCell ref="B4:D4"/>
    <mergeCell ref="U72:U75"/>
    <mergeCell ref="V72:V75"/>
    <mergeCell ref="U76:U79"/>
    <mergeCell ref="V76:V79"/>
    <mergeCell ref="U80:U83"/>
    <mergeCell ref="V80:V83"/>
    <mergeCell ref="U60:U63"/>
    <mergeCell ref="V60:V63"/>
    <mergeCell ref="U64:U67"/>
    <mergeCell ref="V64:V67"/>
    <mergeCell ref="U68:U71"/>
    <mergeCell ref="V68:V71"/>
    <mergeCell ref="U48:U51"/>
    <mergeCell ref="V48:V51"/>
    <mergeCell ref="U52:U55"/>
    <mergeCell ref="V52:V55"/>
    <mergeCell ref="U56:U59"/>
    <mergeCell ref="V56:V59"/>
    <mergeCell ref="U36:U39"/>
    <mergeCell ref="V36:V39"/>
  </mergeCells>
  <phoneticPr fontId="0" type="noConversion"/>
  <conditionalFormatting sqref="C8:D8 U8:V8 C12:D12 C16:D16 C20:D20 C24:D24 C28:D28 C32:D32 C36:D36 C40:D40 C44:D44 C48:D48 C52:D52 C56:D56 C60:D60 C64:D64 C68:D68 C72:D72 C76:D76 C80:D80 C84:D84">
    <cfRule type="cellIs" dxfId="159" priority="268" operator="between">
      <formula>$Y$10</formula>
      <formula>$Z$10</formula>
    </cfRule>
    <cfRule type="cellIs" dxfId="158" priority="267" operator="between">
      <formula>$Y$9</formula>
      <formula>$Z$9</formula>
    </cfRule>
    <cfRule type="cellIs" dxfId="157" priority="266" operator="between">
      <formula>$Y$8</formula>
      <formula>$Z$8</formula>
    </cfRule>
    <cfRule type="cellIs" dxfId="156" priority="265" operator="between">
      <formula>$Y$7</formula>
      <formula>$Z$7</formula>
    </cfRule>
    <cfRule type="cellIs" dxfId="155" priority="264" operator="between">
      <formula>$Y$6</formula>
      <formula>$Z$6</formula>
    </cfRule>
  </conditionalFormatting>
  <conditionalFormatting sqref="U12:V12">
    <cfRule type="cellIs" dxfId="154" priority="95" operator="between">
      <formula>$Y$10</formula>
      <formula>$Z$10</formula>
    </cfRule>
    <cfRule type="cellIs" dxfId="153" priority="94" operator="between">
      <formula>$Y$9</formula>
      <formula>$Z$9</formula>
    </cfRule>
    <cfRule type="cellIs" dxfId="152" priority="93" operator="between">
      <formula>$Y$8</formula>
      <formula>$Z$8</formula>
    </cfRule>
    <cfRule type="cellIs" dxfId="151" priority="92" operator="between">
      <formula>$Y$7</formula>
      <formula>$Z$7</formula>
    </cfRule>
    <cfRule type="cellIs" dxfId="150" priority="91" operator="between">
      <formula>$Y$6</formula>
      <formula>$Z$6</formula>
    </cfRule>
  </conditionalFormatting>
  <conditionalFormatting sqref="U16:V16">
    <cfRule type="cellIs" dxfId="149" priority="88" operator="between">
      <formula>$Y$8</formula>
      <formula>$Z$8</formula>
    </cfRule>
    <cfRule type="cellIs" dxfId="148" priority="90" operator="between">
      <formula>$Y$10</formula>
      <formula>$Z$10</formula>
    </cfRule>
    <cfRule type="cellIs" dxfId="147" priority="89" operator="between">
      <formula>$Y$9</formula>
      <formula>$Z$9</formula>
    </cfRule>
    <cfRule type="cellIs" dxfId="146" priority="87" operator="between">
      <formula>$Y$7</formula>
      <formula>$Z$7</formula>
    </cfRule>
    <cfRule type="cellIs" dxfId="145" priority="86" operator="between">
      <formula>$Y$6</formula>
      <formula>$Z$6</formula>
    </cfRule>
  </conditionalFormatting>
  <conditionalFormatting sqref="U20:V20">
    <cfRule type="cellIs" dxfId="144" priority="85" operator="between">
      <formula>$Y$10</formula>
      <formula>$Z$10</formula>
    </cfRule>
    <cfRule type="cellIs" dxfId="143" priority="84" operator="between">
      <formula>$Y$9</formula>
      <formula>$Z$9</formula>
    </cfRule>
    <cfRule type="cellIs" dxfId="142" priority="81" operator="between">
      <formula>$Y$6</formula>
      <formula>$Z$6</formula>
    </cfRule>
    <cfRule type="cellIs" dxfId="141" priority="83" operator="between">
      <formula>$Y$8</formula>
      <formula>$Z$8</formula>
    </cfRule>
    <cfRule type="cellIs" dxfId="140" priority="82" operator="between">
      <formula>$Y$7</formula>
      <formula>$Z$7</formula>
    </cfRule>
  </conditionalFormatting>
  <conditionalFormatting sqref="U24:V24">
    <cfRule type="cellIs" dxfId="139" priority="78" operator="between">
      <formula>$Y$8</formula>
      <formula>$Z$8</formula>
    </cfRule>
    <cfRule type="cellIs" dxfId="138" priority="77" operator="between">
      <formula>$Y$7</formula>
      <formula>$Z$7</formula>
    </cfRule>
    <cfRule type="cellIs" dxfId="137" priority="76" operator="between">
      <formula>$Y$6</formula>
      <formula>$Z$6</formula>
    </cfRule>
    <cfRule type="cellIs" dxfId="136" priority="80" operator="between">
      <formula>$Y$10</formula>
      <formula>$Z$10</formula>
    </cfRule>
    <cfRule type="cellIs" dxfId="135" priority="79" operator="between">
      <formula>$Y$9</formula>
      <formula>$Z$9</formula>
    </cfRule>
  </conditionalFormatting>
  <conditionalFormatting sqref="U28:V28">
    <cfRule type="cellIs" dxfId="134" priority="75" operator="between">
      <formula>$Y$10</formula>
      <formula>$Z$10</formula>
    </cfRule>
    <cfRule type="cellIs" dxfId="133" priority="74" operator="between">
      <formula>$Y$9</formula>
      <formula>$Z$9</formula>
    </cfRule>
    <cfRule type="cellIs" dxfId="132" priority="73" operator="between">
      <formula>$Y$8</formula>
      <formula>$Z$8</formula>
    </cfRule>
    <cfRule type="cellIs" dxfId="131" priority="72" operator="between">
      <formula>$Y$7</formula>
      <formula>$Z$7</formula>
    </cfRule>
    <cfRule type="cellIs" dxfId="130" priority="71" operator="between">
      <formula>$Y$6</formula>
      <formula>$Z$6</formula>
    </cfRule>
  </conditionalFormatting>
  <conditionalFormatting sqref="U32:V32">
    <cfRule type="cellIs" dxfId="129" priority="70" operator="between">
      <formula>$Y$10</formula>
      <formula>$Z$10</formula>
    </cfRule>
    <cfRule type="cellIs" dxfId="128" priority="69" operator="between">
      <formula>$Y$9</formula>
      <formula>$Z$9</formula>
    </cfRule>
    <cfRule type="cellIs" dxfId="127" priority="68" operator="between">
      <formula>$Y$8</formula>
      <formula>$Z$8</formula>
    </cfRule>
    <cfRule type="cellIs" dxfId="126" priority="67" operator="between">
      <formula>$Y$7</formula>
      <formula>$Z$7</formula>
    </cfRule>
    <cfRule type="cellIs" dxfId="125" priority="66" operator="between">
      <formula>$Y$6</formula>
      <formula>$Z$6</formula>
    </cfRule>
  </conditionalFormatting>
  <conditionalFormatting sqref="U36:V36">
    <cfRule type="cellIs" dxfId="124" priority="63" operator="between">
      <formula>$Y$8</formula>
      <formula>$Z$8</formula>
    </cfRule>
    <cfRule type="cellIs" dxfId="123" priority="65" operator="between">
      <formula>$Y$10</formula>
      <formula>$Z$10</formula>
    </cfRule>
    <cfRule type="cellIs" dxfId="122" priority="64" operator="between">
      <formula>$Y$9</formula>
      <formula>$Z$9</formula>
    </cfRule>
    <cfRule type="cellIs" dxfId="121" priority="62" operator="between">
      <formula>$Y$7</formula>
      <formula>$Z$7</formula>
    </cfRule>
    <cfRule type="cellIs" dxfId="120" priority="61" operator="between">
      <formula>$Y$6</formula>
      <formula>$Z$6</formula>
    </cfRule>
  </conditionalFormatting>
  <conditionalFormatting sqref="U40:V40">
    <cfRule type="cellIs" dxfId="119" priority="59" operator="between">
      <formula>$Y$9</formula>
      <formula>$Z$9</formula>
    </cfRule>
    <cfRule type="cellIs" dxfId="118" priority="58" operator="between">
      <formula>$Y$8</formula>
      <formula>$Z$8</formula>
    </cfRule>
    <cfRule type="cellIs" dxfId="117" priority="60" operator="between">
      <formula>$Y$10</formula>
      <formula>$Z$10</formula>
    </cfRule>
    <cfRule type="cellIs" dxfId="116" priority="56" operator="between">
      <formula>$Y$6</formula>
      <formula>$Z$6</formula>
    </cfRule>
    <cfRule type="cellIs" dxfId="115" priority="57" operator="between">
      <formula>$Y$7</formula>
      <formula>$Z$7</formula>
    </cfRule>
  </conditionalFormatting>
  <conditionalFormatting sqref="U44:V44">
    <cfRule type="cellIs" dxfId="114" priority="51" operator="between">
      <formula>$Y$6</formula>
      <formula>$Z$6</formula>
    </cfRule>
    <cfRule type="cellIs" dxfId="113" priority="52" operator="between">
      <formula>$Y$7</formula>
      <formula>$Z$7</formula>
    </cfRule>
    <cfRule type="cellIs" dxfId="112" priority="53" operator="between">
      <formula>$Y$8</formula>
      <formula>$Z$8</formula>
    </cfRule>
    <cfRule type="cellIs" dxfId="111" priority="54" operator="between">
      <formula>$Y$9</formula>
      <formula>$Z$9</formula>
    </cfRule>
    <cfRule type="cellIs" dxfId="110" priority="55" operator="between">
      <formula>$Y$10</formula>
      <formula>$Z$10</formula>
    </cfRule>
  </conditionalFormatting>
  <conditionalFormatting sqref="U48:V48">
    <cfRule type="cellIs" dxfId="109" priority="49" operator="between">
      <formula>$Y$9</formula>
      <formula>$Z$9</formula>
    </cfRule>
    <cfRule type="cellIs" dxfId="108" priority="50" operator="between">
      <formula>$Y$10</formula>
      <formula>$Z$10</formula>
    </cfRule>
    <cfRule type="cellIs" dxfId="107" priority="48" operator="between">
      <formula>$Y$8</formula>
      <formula>$Z$8</formula>
    </cfRule>
    <cfRule type="cellIs" dxfId="106" priority="47" operator="between">
      <formula>$Y$7</formula>
      <formula>$Z$7</formula>
    </cfRule>
    <cfRule type="cellIs" dxfId="105" priority="46" operator="between">
      <formula>$Y$6</formula>
      <formula>$Z$6</formula>
    </cfRule>
  </conditionalFormatting>
  <conditionalFormatting sqref="U52:V52">
    <cfRule type="cellIs" dxfId="104" priority="45" operator="between">
      <formula>$Y$10</formula>
      <formula>$Z$10</formula>
    </cfRule>
    <cfRule type="cellIs" dxfId="103" priority="44" operator="between">
      <formula>$Y$9</formula>
      <formula>$Z$9</formula>
    </cfRule>
    <cfRule type="cellIs" dxfId="102" priority="43" operator="between">
      <formula>$Y$8</formula>
      <formula>$Z$8</formula>
    </cfRule>
    <cfRule type="cellIs" dxfId="101" priority="42" operator="between">
      <formula>$Y$7</formula>
      <formula>$Z$7</formula>
    </cfRule>
    <cfRule type="cellIs" dxfId="100" priority="41" operator="between">
      <formula>$Y$6</formula>
      <formula>$Z$6</formula>
    </cfRule>
  </conditionalFormatting>
  <conditionalFormatting sqref="U56:V56">
    <cfRule type="cellIs" dxfId="99" priority="39" operator="between">
      <formula>$Y$9</formula>
      <formula>$Z$9</formula>
    </cfRule>
    <cfRule type="cellIs" dxfId="98" priority="40" operator="between">
      <formula>$Y$10</formula>
      <formula>$Z$10</formula>
    </cfRule>
    <cfRule type="cellIs" dxfId="97" priority="38" operator="between">
      <formula>$Y$8</formula>
      <formula>$Z$8</formula>
    </cfRule>
    <cfRule type="cellIs" dxfId="96" priority="37" operator="between">
      <formula>$Y$7</formula>
      <formula>$Z$7</formula>
    </cfRule>
    <cfRule type="cellIs" dxfId="95" priority="36" operator="between">
      <formula>$Y$6</formula>
      <formula>$Z$6</formula>
    </cfRule>
  </conditionalFormatting>
  <conditionalFormatting sqref="U60:V60">
    <cfRule type="cellIs" dxfId="94" priority="35" operator="between">
      <formula>$Y$10</formula>
      <formula>$Z$10</formula>
    </cfRule>
    <cfRule type="cellIs" dxfId="93" priority="34" operator="between">
      <formula>$Y$9</formula>
      <formula>$Z$9</formula>
    </cfRule>
    <cfRule type="cellIs" dxfId="92" priority="33" operator="between">
      <formula>$Y$8</formula>
      <formula>$Z$8</formula>
    </cfRule>
    <cfRule type="cellIs" dxfId="91" priority="32" operator="between">
      <formula>$Y$7</formula>
      <formula>$Z$7</formula>
    </cfRule>
    <cfRule type="cellIs" dxfId="90" priority="31" operator="between">
      <formula>$Y$6</formula>
      <formula>$Z$6</formula>
    </cfRule>
  </conditionalFormatting>
  <conditionalFormatting sqref="U64:V64">
    <cfRule type="cellIs" dxfId="89" priority="30" operator="between">
      <formula>$Y$10</formula>
      <formula>$Z$10</formula>
    </cfRule>
    <cfRule type="cellIs" dxfId="88" priority="29" operator="between">
      <formula>$Y$9</formula>
      <formula>$Z$9</formula>
    </cfRule>
    <cfRule type="cellIs" dxfId="87" priority="28" operator="between">
      <formula>$Y$8</formula>
      <formula>$Z$8</formula>
    </cfRule>
    <cfRule type="cellIs" dxfId="86" priority="27" operator="between">
      <formula>$Y$7</formula>
      <formula>$Z$7</formula>
    </cfRule>
    <cfRule type="cellIs" dxfId="85" priority="26" operator="between">
      <formula>$Y$6</formula>
      <formula>$Z$6</formula>
    </cfRule>
  </conditionalFormatting>
  <conditionalFormatting sqref="U68:V68">
    <cfRule type="cellIs" dxfId="84" priority="25" operator="between">
      <formula>$Y$10</formula>
      <formula>$Z$10</formula>
    </cfRule>
    <cfRule type="cellIs" dxfId="83" priority="24" operator="between">
      <formula>$Y$9</formula>
      <formula>$Z$9</formula>
    </cfRule>
    <cfRule type="cellIs" dxfId="82" priority="23" operator="between">
      <formula>$Y$8</formula>
      <formula>$Z$8</formula>
    </cfRule>
    <cfRule type="cellIs" dxfId="81" priority="22" operator="between">
      <formula>$Y$7</formula>
      <formula>$Z$7</formula>
    </cfRule>
    <cfRule type="cellIs" dxfId="80" priority="21" operator="between">
      <formula>$Y$6</formula>
      <formula>$Z$6</formula>
    </cfRule>
  </conditionalFormatting>
  <conditionalFormatting sqref="U72:V72">
    <cfRule type="cellIs" dxfId="79" priority="20" operator="between">
      <formula>$Y$10</formula>
      <formula>$Z$10</formula>
    </cfRule>
    <cfRule type="cellIs" dxfId="78" priority="19" operator="between">
      <formula>$Y$9</formula>
      <formula>$Z$9</formula>
    </cfRule>
    <cfRule type="cellIs" dxfId="77" priority="18" operator="between">
      <formula>$Y$8</formula>
      <formula>$Z$8</formula>
    </cfRule>
    <cfRule type="cellIs" dxfId="76" priority="17" operator="between">
      <formula>$Y$7</formula>
      <formula>$Z$7</formula>
    </cfRule>
    <cfRule type="cellIs" dxfId="75" priority="16" operator="between">
      <formula>$Y$6</formula>
      <formula>$Z$6</formula>
    </cfRule>
  </conditionalFormatting>
  <conditionalFormatting sqref="U76:V76">
    <cfRule type="cellIs" dxfId="74" priority="13" operator="between">
      <formula>$Y$8</formula>
      <formula>$Z$8</formula>
    </cfRule>
    <cfRule type="cellIs" dxfId="73" priority="15" operator="between">
      <formula>$Y$10</formula>
      <formula>$Z$10</formula>
    </cfRule>
    <cfRule type="cellIs" dxfId="72" priority="14" operator="between">
      <formula>$Y$9</formula>
      <formula>$Z$9</formula>
    </cfRule>
    <cfRule type="cellIs" dxfId="71" priority="12" operator="between">
      <formula>$Y$7</formula>
      <formula>$Z$7</formula>
    </cfRule>
    <cfRule type="cellIs" dxfId="70" priority="11" operator="between">
      <formula>$Y$6</formula>
      <formula>$Z$6</formula>
    </cfRule>
  </conditionalFormatting>
  <conditionalFormatting sqref="U80:V80">
    <cfRule type="cellIs" dxfId="69" priority="10" operator="between">
      <formula>$Y$10</formula>
      <formula>$Z$10</formula>
    </cfRule>
    <cfRule type="cellIs" dxfId="68" priority="9" operator="between">
      <formula>$Y$9</formula>
      <formula>$Z$9</formula>
    </cfRule>
    <cfRule type="cellIs" dxfId="67" priority="8" operator="between">
      <formula>$Y$8</formula>
      <formula>$Z$8</formula>
    </cfRule>
    <cfRule type="cellIs" dxfId="66" priority="7" operator="between">
      <formula>$Y$7</formula>
      <formula>$Z$7</formula>
    </cfRule>
    <cfRule type="cellIs" dxfId="65" priority="6" operator="between">
      <formula>$Y$6</formula>
      <formula>$Z$6</formula>
    </cfRule>
  </conditionalFormatting>
  <conditionalFormatting sqref="U84:V84">
    <cfRule type="cellIs" dxfId="64" priority="2" operator="between">
      <formula>$Y$7</formula>
      <formula>$Z$7</formula>
    </cfRule>
    <cfRule type="cellIs" dxfId="63" priority="3" operator="between">
      <formula>$Y$8</formula>
      <formula>$Z$8</formula>
    </cfRule>
    <cfRule type="cellIs" dxfId="62" priority="4" operator="between">
      <formula>$Y$9</formula>
      <formula>$Z$9</formula>
    </cfRule>
    <cfRule type="cellIs" dxfId="61" priority="5" operator="between">
      <formula>$Y$10</formula>
      <formula>$Z$10</formula>
    </cfRule>
    <cfRule type="cellIs" dxfId="60" priority="1" operator="between">
      <formula>$Y$6</formula>
      <formula>$Z$6</formula>
    </cfRule>
  </conditionalFormatting>
  <printOptions horizontalCentered="1" verticalCentered="1"/>
  <pageMargins left="0.23622047244094491" right="0.23622047244094491" top="0.74803149606299213" bottom="0.74803149606299213" header="0.31496062992125984" footer="0.31496062992125984"/>
  <pageSetup scale="33" orientation="landscape" r:id="rId1"/>
  <headerFooter alignWithMargins="0"/>
  <rowBreaks count="1" manualBreakCount="1">
    <brk id="27" max="16383" man="1"/>
  </rowBreaks>
  <drawing r:id="rId2"/>
  <extLst>
    <ext xmlns:x14="http://schemas.microsoft.com/office/spreadsheetml/2009/9/main" uri="{CCE6A557-97BC-4b89-ADB6-D9C93CAAB3DF}">
      <x14:dataValidations xmlns:xm="http://schemas.microsoft.com/office/excel/2006/main" xWindow="712" yWindow="776" count="5">
        <x14:dataValidation type="list" allowBlank="1" showInputMessage="1" showErrorMessage="1" xr:uid="{00000000-0002-0000-0400-000000000000}">
          <x14:formula1>
            <xm:f>'11 FORMULAS'!$E$4:$E$7</xm:f>
          </x14:formula1>
          <xm:sqref>J8:J87</xm:sqref>
        </x14:dataValidation>
        <x14:dataValidation type="list" allowBlank="1" showInputMessage="1" showErrorMessage="1" xr:uid="{00000000-0002-0000-0400-000001000000}">
          <x14:formula1>
            <xm:f>'11 FORMULAS'!$H$4:$H$6</xm:f>
          </x14:formula1>
          <xm:sqref>M8:M87</xm:sqref>
        </x14:dataValidation>
        <x14:dataValidation type="list" allowBlank="1" showInputMessage="1" showErrorMessage="1" xr:uid="{00000000-0002-0000-0400-000002000000}">
          <x14:formula1>
            <xm:f>'11 FORMULAS'!$K$4:$K$6</xm:f>
          </x14:formula1>
          <xm:sqref>O8:O87</xm:sqref>
        </x14:dataValidation>
        <x14:dataValidation type="list" allowBlank="1" showInputMessage="1" showErrorMessage="1" xr:uid="{00000000-0002-0000-0400-000003000000}">
          <x14:formula1>
            <xm:f>'11 FORMULAS'!$L$4:$L$6</xm:f>
          </x14:formula1>
          <xm:sqref>P8:P87</xm:sqref>
        </x14:dataValidation>
        <x14:dataValidation type="list" allowBlank="1" showInputMessage="1" showErrorMessage="1" xr:uid="{00000000-0002-0000-0400-000004000000}">
          <x14:formula1>
            <xm:f>'11 FORMULAS'!$M$4:$M$6</xm:f>
          </x14:formula1>
          <xm:sqref>Q8:Q87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35"/>
  <sheetViews>
    <sheetView showGridLines="0" zoomScale="85" zoomScaleNormal="85" workbookViewId="0">
      <pane xSplit="1" ySplit="8" topLeftCell="B9" activePane="bottomRight" state="frozen"/>
      <selection pane="topRight" activeCell="B1" sqref="B1"/>
      <selection pane="bottomLeft" activeCell="A7" sqref="A7"/>
      <selection pane="bottomRight" activeCell="D13" sqref="D13"/>
    </sheetView>
  </sheetViews>
  <sheetFormatPr baseColWidth="10" defaultColWidth="14.28515625" defaultRowHeight="12.75" x14ac:dyDescent="0.25"/>
  <cols>
    <col min="1" max="1" width="11.5703125" style="87" customWidth="1"/>
    <col min="2" max="2" width="39.85546875" style="92" customWidth="1"/>
    <col min="3" max="3" width="13.28515625" style="92" customWidth="1"/>
    <col min="4" max="4" width="13" style="92" customWidth="1"/>
    <col min="5" max="5" width="16.42578125" style="137" customWidth="1"/>
    <col min="6" max="6" width="10.140625" style="137" customWidth="1"/>
    <col min="7" max="7" width="15.5703125" style="92" customWidth="1"/>
    <col min="8" max="8" width="10.140625" style="92" bestFit="1" customWidth="1"/>
    <col min="9" max="9" width="7.42578125" style="92" customWidth="1"/>
    <col min="10" max="10" width="14" style="92" customWidth="1"/>
    <col min="11" max="15" width="12.42578125" style="92" customWidth="1"/>
    <col min="16" max="16" width="3.85546875" style="92" customWidth="1"/>
    <col min="17" max="17" width="4.85546875" style="87" customWidth="1"/>
    <col min="18" max="18" width="5.42578125" style="87" bestFit="1" customWidth="1"/>
    <col min="19" max="24" width="14" style="87"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50" t="str">
        <f>+'2 CONTEXTO E IDENTIFICACIÓN'!C1</f>
        <v>CÓDIGO:</v>
      </c>
      <c r="D1" s="131">
        <f>+'2 CONTEXTO E IDENTIFICACIÓN'!D1</f>
        <v>0</v>
      </c>
      <c r="E1" s="132"/>
      <c r="F1" s="9"/>
      <c r="G1" s="241" t="str">
        <f>+'2 CONTEXTO E IDENTIFICACIÓN'!$F$4</f>
        <v>Elaboración o Actualización:</v>
      </c>
      <c r="H1" s="262">
        <f>+IF('2 CONTEXTO E IDENTIFICACIÓN'!$G$4="","",'2 CONTEXTO E IDENTIFICACIÓN'!$G$4)</f>
        <v>44866</v>
      </c>
      <c r="I1" s="20"/>
      <c r="J1" s="20"/>
      <c r="AF1" s="76"/>
      <c r="AG1" s="76"/>
      <c r="AH1" s="76"/>
      <c r="AI1" s="76"/>
      <c r="AJ1" s="76"/>
    </row>
    <row r="2" spans="1:38" s="75" customFormat="1" ht="36" customHeight="1" x14ac:dyDescent="0.2">
      <c r="A2" s="420"/>
      <c r="B2" s="426"/>
      <c r="C2" s="50" t="str">
        <f>+'2 CONTEXTO E IDENTIFICACIÓN'!C2</f>
        <v>VERSIÓN:</v>
      </c>
      <c r="D2" s="131">
        <f>+'2 CONTEXTO E IDENTIFICACIÓN'!D2</f>
        <v>0</v>
      </c>
      <c r="E2" s="132"/>
      <c r="G2" s="244" t="str">
        <f>+'2 CONTEXTO E IDENTIFICACIÓN'!$D$5</f>
        <v>Vigencia del:</v>
      </c>
      <c r="H2" s="242" t="str">
        <f>+IF('2 CONTEXTO E IDENTIFICACIÓN'!$E$5="","",'2 CONTEXTO E IDENTIFICACIÓN'!$E$5)</f>
        <v/>
      </c>
      <c r="I2" s="243" t="s">
        <v>111</v>
      </c>
      <c r="J2" s="240" t="str">
        <f>+IF('2 CONTEXTO E IDENTIFICACIÓN'!$G$5="","",'2 CONTEXTO E IDENTIFICACIÓN'!$G$5)</f>
        <v/>
      </c>
      <c r="K2" s="78"/>
      <c r="L2" s="78"/>
      <c r="M2" s="78"/>
      <c r="N2" s="78"/>
      <c r="O2" s="78"/>
      <c r="P2" s="77"/>
      <c r="AF2" s="76"/>
      <c r="AG2" s="76"/>
      <c r="AH2" s="76"/>
      <c r="AI2" s="76"/>
      <c r="AJ2" s="76"/>
    </row>
    <row r="3" spans="1:38" s="75" customFormat="1" x14ac:dyDescent="0.2">
      <c r="A3" s="79"/>
      <c r="B3" s="77"/>
      <c r="C3" s="245"/>
      <c r="D3" s="245"/>
      <c r="E3" s="132"/>
      <c r="F3" s="265"/>
      <c r="G3" s="265"/>
      <c r="H3" s="266"/>
      <c r="I3" s="267"/>
      <c r="J3" s="238"/>
      <c r="K3" s="78"/>
      <c r="L3" s="78"/>
      <c r="M3" s="78"/>
      <c r="N3" s="78"/>
      <c r="O3" s="78"/>
      <c r="P3" s="77"/>
      <c r="AF3" s="76"/>
      <c r="AG3" s="76"/>
      <c r="AH3" s="76"/>
      <c r="AI3" s="76"/>
      <c r="AJ3" s="76"/>
    </row>
    <row r="4" spans="1:38" s="75" customFormat="1" ht="15" x14ac:dyDescent="0.2">
      <c r="A4" s="19" t="s">
        <v>159</v>
      </c>
      <c r="B4" s="410" t="str">
        <f>+IF('2 CONTEXTO E IDENTIFICACIÓN'!$B$4="","",'2 CONTEXTO E IDENTIFICACIÓN'!$B$4)</f>
        <v>HOSPITAL UNIVERSITARIO DEPARTAMENTAL DE NARIÑO</v>
      </c>
      <c r="C4" s="410"/>
      <c r="D4" s="410"/>
      <c r="E4" s="73"/>
      <c r="F4" s="133"/>
      <c r="AF4" s="76"/>
      <c r="AG4" s="76"/>
      <c r="AH4" s="76"/>
      <c r="AI4" s="76"/>
      <c r="AJ4" s="76"/>
    </row>
    <row r="5" spans="1:38" s="75" customFormat="1" ht="30.75" thickBot="1" x14ac:dyDescent="0.25">
      <c r="A5" s="19" t="s">
        <v>157</v>
      </c>
      <c r="B5" s="410" t="str">
        <f>+IF('2 CONTEXTO E IDENTIFICACIÓN'!$D$4="","",'2 CONTEXTO E IDENTIFICACIÓN'!$D$4)</f>
        <v xml:space="preserve">CONTROL INTERNO DISCIPLINARIO </v>
      </c>
      <c r="C5" s="411"/>
      <c r="D5" s="411"/>
      <c r="E5" s="73"/>
      <c r="F5" s="133"/>
      <c r="AF5" s="76"/>
      <c r="AG5" s="76"/>
      <c r="AH5" s="76"/>
      <c r="AI5" s="76"/>
      <c r="AJ5" s="76"/>
    </row>
    <row r="6" spans="1:38" s="75" customFormat="1" ht="13.5" thickBot="1" x14ac:dyDescent="0.25">
      <c r="D6" s="77"/>
      <c r="E6" s="52"/>
      <c r="F6" s="133"/>
      <c r="I6" s="427" t="s">
        <v>23</v>
      </c>
      <c r="J6" s="428"/>
      <c r="K6" s="428"/>
      <c r="L6" s="428"/>
      <c r="M6" s="428"/>
      <c r="N6" s="428"/>
      <c r="O6" s="429"/>
      <c r="R6" s="80"/>
      <c r="S6" s="81"/>
      <c r="T6" s="418" t="s">
        <v>87</v>
      </c>
      <c r="U6" s="418"/>
      <c r="V6" s="418"/>
      <c r="W6" s="418"/>
      <c r="X6" s="419"/>
      <c r="AF6" s="76"/>
      <c r="AG6" s="76"/>
      <c r="AH6" s="76"/>
      <c r="AI6" s="76"/>
      <c r="AJ6" s="76"/>
    </row>
    <row r="7" spans="1:38" x14ac:dyDescent="0.25">
      <c r="A7" s="134"/>
      <c r="B7" s="134"/>
      <c r="C7" s="84"/>
      <c r="D7" s="134"/>
      <c r="E7" s="421" t="s">
        <v>118</v>
      </c>
      <c r="F7" s="421"/>
      <c r="G7" s="421"/>
      <c r="H7" s="84"/>
      <c r="I7" s="85"/>
      <c r="J7" s="86"/>
      <c r="K7" s="418" t="s">
        <v>87</v>
      </c>
      <c r="L7" s="418"/>
      <c r="M7" s="418"/>
      <c r="N7" s="418"/>
      <c r="O7" s="419"/>
      <c r="P7" s="84"/>
      <c r="R7" s="88"/>
      <c r="T7" s="89">
        <v>0.2</v>
      </c>
      <c r="U7" s="89">
        <v>0.4</v>
      </c>
      <c r="V7" s="89">
        <v>0.6</v>
      </c>
      <c r="W7" s="89">
        <v>0.8</v>
      </c>
      <c r="X7" s="90">
        <v>1</v>
      </c>
      <c r="Y7" s="91"/>
      <c r="Z7" s="91"/>
      <c r="AA7" s="91"/>
      <c r="AB7" s="91"/>
      <c r="AC7" s="91"/>
      <c r="AD7" s="91"/>
      <c r="AE7" s="91"/>
    </row>
    <row r="8" spans="1:38" ht="39.950000000000003" customHeight="1" x14ac:dyDescent="0.2">
      <c r="A8" s="95" t="s">
        <v>197</v>
      </c>
      <c r="B8" s="95" t="s">
        <v>1</v>
      </c>
      <c r="C8" s="95" t="s">
        <v>9</v>
      </c>
      <c r="D8" s="95" t="s">
        <v>9</v>
      </c>
      <c r="E8" s="95" t="s">
        <v>54</v>
      </c>
      <c r="F8" s="95" t="s">
        <v>87</v>
      </c>
      <c r="G8" s="95" t="s">
        <v>205</v>
      </c>
      <c r="H8" s="84"/>
      <c r="I8" s="88"/>
      <c r="J8" s="97"/>
      <c r="K8" s="98" t="s">
        <v>65</v>
      </c>
      <c r="L8" s="98" t="s">
        <v>7</v>
      </c>
      <c r="M8" s="98" t="s">
        <v>5</v>
      </c>
      <c r="N8" s="98" t="s">
        <v>6</v>
      </c>
      <c r="O8" s="99" t="s">
        <v>73</v>
      </c>
      <c r="P8" s="84"/>
      <c r="R8" s="88"/>
      <c r="S8" s="100"/>
      <c r="T8" s="101" t="s">
        <v>65</v>
      </c>
      <c r="U8" s="101" t="s">
        <v>7</v>
      </c>
      <c r="V8" s="101" t="s">
        <v>5</v>
      </c>
      <c r="W8" s="101" t="s">
        <v>6</v>
      </c>
      <c r="X8" s="102" t="s">
        <v>73</v>
      </c>
      <c r="AA8" s="91"/>
      <c r="AB8" s="91"/>
      <c r="AC8" s="103"/>
      <c r="AD8" s="103"/>
      <c r="AE8" s="103"/>
      <c r="AF8" s="103"/>
      <c r="AG8" s="103"/>
      <c r="AH8" s="103"/>
      <c r="AI8" s="103"/>
      <c r="AJ8" s="103"/>
      <c r="AK8" s="103"/>
      <c r="AL8" s="103"/>
    </row>
    <row r="9" spans="1:38" ht="51" x14ac:dyDescent="0.2">
      <c r="A9" s="104" t="str">
        <f>'2 CONTEXTO E IDENTIFICACIÓN'!A9</f>
        <v>R1</v>
      </c>
      <c r="B9" s="105" t="str">
        <f>+'2 CONTEXTO E IDENTIFICACIÓN'!E9</f>
        <v>Posibilidad de pérdida Reputacional por vencimiento de términos de las diferentes etapas del proceso,  debido a sobre carga de trabajo  y falta de personal</v>
      </c>
      <c r="C9" s="135">
        <f>+'5 VALORACIÓN DEL CONTROL'!S11</f>
        <v>0.36</v>
      </c>
      <c r="D9" s="106">
        <f>+'5 VALORACIÓN DEL CONTROL'!T11</f>
        <v>0.4</v>
      </c>
      <c r="E9" s="136" t="str">
        <f>+IF(C9=0,"",IF(C9&lt;=$R$13,$S$13,IF(C9&lt;=$R$12,$S$12,IF(C9&lt;=$R$11,$S$11,IF(C9&lt;=$R$10,$S$10,IF(C9&lt;=$R$9,$S$9,""))))))</f>
        <v>Baja</v>
      </c>
      <c r="F9" s="136" t="str">
        <f>+IF(D9=0,"",IF(D9&lt;=$T$7,$T$8,IF(D9&lt;=$U$7,$U$8,IF(D9&lt;=$V$7,$V$8,IF(D9&lt;=$W$7,$W$8,IF(D9&lt;=$X$7,$X$8,""))))))</f>
        <v>Menor</v>
      </c>
      <c r="G9" s="105" t="str">
        <f>+IF(E9=$S$9,IF(F9=$T$8,$T$9,IF(F9=$U$8,$U$9,IF(F9=$V$8,$V$9,IF(F9=$W$8,$W$9,IF(F9=$X$8,$X$9))))),IF(E9=$S$10,IF(F9=$T$8,$T$10,IF(F9=$U$8,$U$10,IF(F9=$V$8,$V$10,IF(F9=$W$8,$W$10,IF(F9=$X$8,$X$10))))),IF(E9=$S$11,IF(F9=$T$8,$T$11,IF(F9=$U$8,$U$11,IF(F9=$V$8,$V$11,IF(F9=$W$8,$W$11,IF(F9=$X$8,$X$11))))),IF(E9=$S$12,IF(F9=$T$8,$T$12,IF(F9=$U$8,$U$12,IF(F9=$V$8,$V$12,IF(F9=$W$8,$W$12,IF(F9=$X$8,$X$12))))),IF(E9=$S$13,IF(F9=$T$8,$T$13,IF(F9=$U$8,$U$13,IF(F9=$V$8,$V$13,IF(F9=$W$8,$W$13,IF(F9=$X$8,$X$13))))),"")))))</f>
        <v>Moderado</v>
      </c>
      <c r="H9" s="107"/>
      <c r="I9" s="424" t="s">
        <v>54</v>
      </c>
      <c r="J9" s="98" t="s">
        <v>62</v>
      </c>
      <c r="K9" s="108" t="str">
        <f>+IF(AND(E9=$S$9,F9=$T$8),A9,"")&amp;" "&amp;IF(AND(E10=$S$9,F10=$T$8),A10,"")&amp;" "&amp;IF(AND(E11=$S$9,F11=$T$8),A11,"")&amp;" "&amp;IF(AND(E12=$S$9,F12=$T$8),A12,"")&amp;" "&amp;IF(AND(E13=$S$9,F13=$T$8),A13,"")&amp;" "&amp;IF(AND(E14=$S$9,F14=$T$8),A14,"")&amp;" "&amp;IF(AND(E15=$S$9,F15=$T$8),A15,"")&amp;" "&amp;IF(AND(E16=$S$9,F16=$T$8),A16,"")&amp;" "&amp;IF(AND(E17=$S$9,F17=$T$8),A17,"")&amp;" "&amp;IF(AND(E18=$S$9,F18=$T$8),A18,"")&amp;" "&amp;IF(AND(E19=$S$9,F19=$T$8),A19,"")&amp;" "&amp;IF(AND(E20=$S$9,F20=$T$8),A20,"")&amp;" "&amp;IF(AND(E21=$S$9,F21=$T$8),A21,"")&amp;" "&amp;IF(AND(E22=$S$9,F22=$T$8),A22,"")&amp;" "&amp;IF(AND(E23=$S$9,F23=$T$8),A23,"")&amp;" "&amp;IF(AND(E24=$S$9,F24=$T$8),A24,"")&amp;" "&amp;IF(AND(E25=$S$9,F25=$T$8),A25,"")&amp;" "&amp;IF(AND(E26=$S$9,F26=$T$8),A26,"")&amp;" "&amp;IF(AND(E27=$S$9,F27=$T$8),A27,"")&amp;" "&amp;IF(AND(E28=$S$9,F28=$T$8),A28,"")</f>
        <v xml:space="preserve">                   </v>
      </c>
      <c r="L9" s="108" t="str">
        <f>+IF(AND(E9=$S$9,F9=$U$8),A9,"")&amp;" "&amp;IF(AND(E10=$S$9,F10=$U$8),A10,"")&amp;" "&amp;IF(AND(E11=$S$9,F11=$U$8),A11,"")&amp;" "&amp;IF(AND(E12=$S$9,F12=$U$8),A12,"")&amp;" "&amp;IF(AND(E13=$S$9,F13=$U$8),A13,"")&amp;" "&amp;IF(AND(E14=$S$9,F14=$U$8),A14,"")&amp;" "&amp;IF(AND(E15=$S$9,F15=$U$8),A15,"")&amp;" "&amp;IF(AND(E16=$S$9,F16=$U$8),A16,"")&amp;" "&amp;IF(AND(E17=$S$9,F17=$U$8),A17,"")&amp;" "&amp;IF(AND(E18=$S$9,F18=$U$8),A18,"")&amp;" "&amp;IF(AND(E19=$S$9,F19=$U$8),A19,"")&amp;" "&amp;IF(AND(E20=$S$9,F20=$U$8),A20,"")&amp;" "&amp;IF(AND(E21=$S$9,F21=$U$8),A21,"")&amp;" "&amp;IF(AND(E22=$S$9,F22=$U$8),A22,"")&amp;" "&amp;IF(AND(E23=$S$9,F23=$U$8),A23,"")&amp;" "&amp;IF(AND(E24=$S$9,F24=$U$8),A24,"")&amp;" "&amp;IF(AND(E25=$S$9,F25=$U$8),A25,"")&amp;" "&amp;IF(AND(E26=$S$9,F26=$U$8),A26,"")&amp;" "&amp;IF(AND(E27=$S$9,F27=$U$8),A27,"")&amp;" "&amp;IF(AND(E28=$S$9,F28=$U$8),A28,"")</f>
        <v xml:space="preserve">                   </v>
      </c>
      <c r="M9" s="108" t="str">
        <f>+IF(AND(E9=$S$9,F9=$V$8),A9,"")&amp;" "&amp;IF(AND(E10=$S$9,F10=$V$8),A10,"")&amp;" "&amp;IF(AND(E11=$S$9,F11=$V$8),A11,"")&amp;" "&amp;IF(AND(E12=$S$9,F12=$V$8),A12,"")&amp;" "&amp;IF(AND(E13=$S$9,F13=$V$8),A13,"")&amp;" "&amp;IF(AND(E14=$S$9,F14=$V$8),A14,"")&amp;" "&amp;IF(AND(E15=$S$9,F15=$V$8),A15,"")&amp;" "&amp;IF(AND(E16=$S$9,F16=$V$8),A16,"")&amp;" "&amp;IF(AND(E17=$S$9,F17=$V$8),A17,"")&amp;" "&amp;IF(AND(E18=$S$9,F18=$V$8),A18,"")&amp;" "&amp;IF(AND(E19=$S$9,F19=$V$8),A19,"")&amp;" "&amp;IF(AND(E20=$S$9,F20=$V$8),A20,"")&amp;" "&amp;IF(AND(E21=$S$9,F21=$V$8),A21,"")&amp;" "&amp;IF(AND(E22=$S$9,F22=$V$8),A22,"")&amp;" "&amp;IF(AND(E23=$S$9,F23=$V$8),A23,"")&amp;" "&amp;IF(AND(E24=$S$9,F24=$V$8),A24,"")&amp;" "&amp;IF(AND(E25=$S$9,F25=$V$8),A25,"")&amp;" "&amp;IF(AND(E26=$S$9,F26=$V$8),A26,"")&amp;" "&amp;IF(AND(E27=$S$9,F27=$V$8),A27,"")&amp;" "&amp;IF(AND(E28=$S$9,F28=$V$8),A28,"")</f>
        <v xml:space="preserve">                   </v>
      </c>
      <c r="N9" s="108" t="str">
        <f>+IF(AND(E9=$S$9,F9=$W$8),A9,"")&amp;" "&amp;IF(AND(E10=$S$9,F10=$W$8),A10,"")&amp;" "&amp;IF(AND(E11=$S$9,F11=$W$8),A11,"")&amp;" "&amp;IF(AND(E12=$S$9,F12=$W$8),A12,"")&amp;" "&amp;IF(AND(E13=$S$9,F13=$W$8),A13,"")&amp;" "&amp;IF(AND(E14=$S$9,F14=$W$8),A14,"")&amp;" "&amp;IF(AND(E15=$S$9,F15=$W$8),A15,"")&amp;" "&amp;IF(AND(E16=$S$9,F16=$W$8),A16,"")&amp;" "&amp;IF(AND(E17=$S$9,F17=$W$8),A17,"")&amp;" "&amp;IF(AND(E18=$S$9,F18=$W$8),A18,"")&amp;" "&amp;IF(AND(E19=$S$9,F19=$W$8),A19,"")&amp;" "&amp;IF(AND(E20=$S$9,F20=$W$8),A20,"")&amp;" "&amp;IF(AND(E21=$S$9,F21=$W$8),A21,"")&amp;" "&amp;IF(AND(E22=$S$9,F22=$W$8),A22,"")&amp;" "&amp;IF(AND(E23=$S$9,F23=$W$8),A23,"")&amp;" "&amp;IF(AND(E24=$S$9,F24=$W$8),A24,"")&amp;" "&amp;IF(AND(E25=$S$9,F25=$W$8),A25,"")&amp;" "&amp;IF(AND(E26=$S$9,F26=$W$8),A26,"")&amp;" "&amp;IF(AND(E27=$S$9,F27=$W$8),A27,"")&amp;" "&amp;IF(AND(E28=$S$9,F28=$W$8),A28,"")</f>
        <v xml:space="preserve">                   </v>
      </c>
      <c r="O9" s="109" t="str">
        <f>+IF(AND(E9=$S$9,F9=$X$8),A9,"")&amp;" "&amp;IF(AND(E10=$S$9,F10=$X$8),A10,"")&amp;" "&amp;IF(AND(E11=$S$9,F11=$X$8),A11,"")&amp;" "&amp;IF(AND(E12=$S$9,F12=$X$8),A12,"")&amp;" "&amp;IF(AND(E13=$S$9,F13=$X$8),A13,"")&amp;" "&amp;IF(AND(E14=$S$9,F14=$X$8),A14,"")&amp;" "&amp;IF(AND(E15=$S$9,F15=$X$8),A15,"")&amp;" "&amp;IF(AND(E16=$S$9,F16=$X$8),A16,"")&amp;" "&amp;IF(AND(E17=$S$9,F17=$X$8),A17,"")&amp;" "&amp;IF(AND(E18=$S$9,F18=$X$8),A18,"")&amp;" "&amp;IF(AND(E19=$S$9,F19=$X$8),A19,"")&amp;" "&amp;IF(AND(E20=$S$9,F20=$X$8),A20,"")&amp;" "&amp;IF(AND(E21=$S$9,F21=$X$8),A21,"")&amp;" "&amp;IF(AND(E22=$S$9,F22=$X$8),A22,"")&amp;" "&amp;IF(AND(E23=$S$9,F23=$X$8),A23,"")&amp;" "&amp;IF(AND(E24=$S$9,F24=$X$8),A24,"")&amp;" "&amp;IF(AND(E25=$S$9,F25=$X$8),A25,"")&amp;" "&amp;IF(AND(E26=$S$9,F26=$X$8),A26,"")&amp;" "&amp;IF(AND(E27=$S$9,F27=$X$8),A27,"")&amp;" "&amp;IF(AND(E28=$S$9,F28=$X$8),A28,"")</f>
        <v xml:space="preserve">                   </v>
      </c>
      <c r="P9" s="107"/>
      <c r="Q9" s="464" t="s">
        <v>54</v>
      </c>
      <c r="R9" s="110">
        <v>1</v>
      </c>
      <c r="S9" s="101" t="s">
        <v>62</v>
      </c>
      <c r="T9" s="108" t="s">
        <v>85</v>
      </c>
      <c r="U9" s="108" t="s">
        <v>85</v>
      </c>
      <c r="V9" s="108" t="s">
        <v>85</v>
      </c>
      <c r="W9" s="108" t="s">
        <v>85</v>
      </c>
      <c r="X9" s="109" t="s">
        <v>84</v>
      </c>
      <c r="AA9" s="91"/>
      <c r="AB9" s="91"/>
      <c r="AC9" s="103"/>
      <c r="AD9" s="103"/>
      <c r="AE9" s="103"/>
      <c r="AF9" s="111"/>
      <c r="AG9" s="111"/>
      <c r="AH9" s="111"/>
      <c r="AI9" s="111"/>
      <c r="AJ9" s="111"/>
      <c r="AK9" s="103"/>
      <c r="AL9" s="103"/>
    </row>
    <row r="10" spans="1:38" ht="38.25" x14ac:dyDescent="0.2">
      <c r="A10" s="104" t="str">
        <f>'2 CONTEXTO E IDENTIFICACIÓN'!A10</f>
        <v>R2</v>
      </c>
      <c r="B10" s="105" t="str">
        <f>+'2 CONTEXTO E IDENTIFICACIÓN'!E10</f>
        <v>Posibilidad de pérdida Reputacional por pérdida de documentos,  debido a préstamo de documentos a sujetos procesales.</v>
      </c>
      <c r="C10" s="135">
        <f>+'5 VALORACIÓN DEL CONTROL'!S15</f>
        <v>0.36</v>
      </c>
      <c r="D10" s="106">
        <f>+'5 VALORACIÓN DEL CONTROL'!T15</f>
        <v>0.4</v>
      </c>
      <c r="E10" s="136" t="str">
        <f t="shared" ref="E10:E28" si="0">+IF(C10=0,"",IF(C10&lt;=$R$13,$S$13,IF(C10&lt;=$R$12,$S$12,IF(C10&lt;=$R$11,$S$11,IF(C10&lt;=$R$10,$S$10,IF(C10&lt;=$R$9,$S$9,""))))))</f>
        <v>Baja</v>
      </c>
      <c r="F10" s="136" t="str">
        <f t="shared" ref="F10:F28" si="1">+IF(D10=0,"",IF(D10&lt;=$T$7,$T$8,IF(D10&lt;=$U$7,$U$8,IF(D10&lt;=$V$7,$V$8,IF(D10&lt;=$W$7,$W$8,IF(D10&lt;=$X$7,$X$8,""))))))</f>
        <v>Menor</v>
      </c>
      <c r="G10" s="105" t="str">
        <f>+IF(E10=$S$9,IF(F10=$T$8,$T$9,IF(F10=$U$8,$U$9,IF(F10=$V$8,$V$9,IF(F10=$W$8,$W$9,IF(F10=$X$8,$X$9))))),IF(E10=$S$10,IF(F10=$T$8,$T$10,IF(F10=$U$8,$U$10,IF(F10=$V$8,$V$10,IF(F10=$W$8,$W$10,IF(F10=$X$8,$X$10))))),IF(E10=$S$11,IF(F10=$T$8,$T$11,IF(F10=$U$8,$U$11,IF(F10=$V$8,$V$11,IF(F10=$W$8,$W$11,IF(F10=$X$8,$X$11))))),IF(E10=$S$12,IF(F10=$T$8,$T$12,IF(F10=$U$8,$U$12,IF(F10=$V$8,$V$12,IF(F10=$W$8,$W$12,IF(F10=$X$8,$X$12))))),IF(E10=$S$13,IF(F10=$T$8,$T$13,IF(F10=$U$8,$U$13,IF(F10=$V$8,$V$13,IF(F10=$W$8,$W$13,IF(F10=$X$8,$X$13))))),"")))))</f>
        <v>Moderado</v>
      </c>
      <c r="H10" s="107"/>
      <c r="I10" s="424"/>
      <c r="J10" s="98" t="s">
        <v>61</v>
      </c>
      <c r="K10" s="112" t="str">
        <f>+IF(AND(E9=$S$10,F9=$T$8),A9,"")&amp;" "&amp;IF(AND(E10=$S$10,F10=$T$8),A10,"")&amp;" "&amp;IF(AND(E11=$S$10,F11=$T$8),A11,"")&amp;" "&amp;IF(AND(E12=$S$10,F12=$T$8),A12,"")&amp;" "&amp;IF(AND(E13=$S$10,F13=$T$8),A13,"")&amp;" "&amp;IF(AND(E14=$S$10,F14=$T$8),A14,"")&amp;" "&amp;IF(AND(E15=$S$10,F15=$T$8),A15,"")&amp;" "&amp;IF(AND(E16=$S$10,F16=$T$8),A16,"")&amp;" "&amp;IF(AND(E17=$S$10,F17=$T$8),A17,"")&amp;" "&amp;IF(AND(E18=$S$10,F18=$T$8),A18,"")&amp;" "&amp;IF(AND(E19=$S$10,F19=$T$8),A19,"")&amp;" "&amp;IF(AND(E20=$S$10,F20=$T$8),A20,"")&amp;" "&amp;IF(AND(E21=$S$10,F21=$T$8),A21,"")&amp;" "&amp;IF(AND(E22=$S$10,F22=$T$8),A22,"")&amp;" "&amp;IF(AND(E23=$S$10,F23=$T$8),A23,"")&amp;" "&amp;IF(AND(E24=$S$10,F24=$T$8),A24,"")&amp;" "&amp;IF(AND(E25=$S$10,F25=$T$8),A25,"")&amp;" "&amp;IF(AND(E26=$S$10,F26=$T$8),A26,"")&amp;" "&amp;IF(AND(E27=$S$10,F27=$T$8),A27,"")&amp;" "&amp;IF(AND(E28=$S$10,F28=$T$8),A28,"")</f>
        <v xml:space="preserve">                   </v>
      </c>
      <c r="L10" s="112" t="str">
        <f>+IF(AND(E9=$S$10,F9=$U$8),A9,"")&amp;" "&amp;IF(AND(E10=$S$10,F10=$U$8),A10,"")&amp;" "&amp;IF(AND(E11=$S$10,F11=$U$8),A11,"")&amp;" "&amp;IF(AND(E12=$S$10,F12=$U$8),A12,"")&amp;" "&amp;IF(AND(E13=$S$10,F13=$U$8),A13,"")&amp;" "&amp;IF(AND(E14=$S$10,F14=$U$8),A14,"")&amp;" "&amp;IF(AND(E15=$S$10,F15=$U$8),A15,"")&amp;" "&amp;IF(AND(E16=$S$10,F16=$U$8),A16,"")&amp;" "&amp;IF(AND(E17=$S$10,F17=$U$8),A17,"")&amp;" "&amp;IF(AND(E18=$S$10,F18=$U$8),A18,"")&amp;" "&amp;IF(AND(E19=$S$10,F19=$U$8),A19,"")&amp;" "&amp;IF(AND(E20=$S$10,F20=$U$8),A20,"")&amp;" "&amp;IF(AND(E21=$S$10,F21=$U$8),A21,"")&amp;" "&amp;IF(AND(E22=$S$10,F22=$U$8),A22,"")&amp;" "&amp;IF(AND(E23=$S$10,F23=$U$8),A23,"")&amp;" "&amp;IF(AND(E24=$S$10,F24=$U$8),A24,"")&amp;" "&amp;IF(AND(E25=$S$10,F25=$U$8),A25,"")&amp;" "&amp;IF(AND(E26=$S$10,F26=$U$8),A26,"")&amp;" "&amp;IF(AND(E27=$S$10,F27=$U$8),A27,"")&amp;" "&amp;IF(AND(E28=$S$10,F28=$U$8),A28,"")</f>
        <v xml:space="preserve">                   </v>
      </c>
      <c r="M10" s="108" t="str">
        <f>+IF(AND(E9=$S$10,F9=$V$8),A9,"")&amp;" "&amp;IF(AND(E10=$S$10,F10=$V$8),A10,"")&amp;" "&amp;IF(AND(E11=$S$10,F11=$V$8),A11,"")&amp;" "&amp;IF(AND(E12=$S$10,F12=$V$8),A12,"")&amp;" "&amp;IF(AND(E13=$S$10,F13=$V$8),A13,"")&amp;" "&amp;IF(AND(E14=$S$10,F14=$V$8),A14,"")&amp;" "&amp;IF(AND(E15=$S$10,F15=$V$8),A15,"")&amp;" "&amp;IF(AND(E16=$S$10,F16=$V$8),A16,"")&amp;" "&amp;IF(AND(E17=$S$10,F17=$V$8),A17,"")&amp;" "&amp;IF(AND(E18=$S$10,F18=$V$8),A18,"")&amp;" "&amp;IF(AND(E19=$S$10,F19=$V$8),A19,"")&amp;" "&amp;IF(AND(E20=$S$10,F20=$V$8),A20,"")&amp;" "&amp;IF(AND(E21=$S$10,F21=$V$8),A21,"")&amp;" "&amp;IF(AND(E22=$S$10,F22=$V$8),A22,"")&amp;" "&amp;IF(AND(E23=$S$10,F23=$V$8),A23,"")&amp;" "&amp;IF(AND(E24=$S$10,F24=$V$8),A24,"")&amp;" "&amp;IF(AND(E25=$S$10,F25=$V$8),A25,"")&amp;" "&amp;IF(AND(E26=$S$10,F26=$V$8),A26,"")&amp;" "&amp;IF(AND(E27=$S$10,F27=$V$8),A27,"")&amp;" "&amp;IF(AND(E28=$S$10,F28=$V$8),A28,"")</f>
        <v xml:space="preserve">                   </v>
      </c>
      <c r="N10" s="108" t="str">
        <f>+IF(AND(E9=$S$10,F9=$W$8),A9,"")&amp;" "&amp;IF(AND(E10=$S$10,F10=$W$8),A10,"")&amp;" "&amp;IF(AND(E11=$S$10,F11=$W$8),A11,"")&amp;" "&amp;IF(AND(E12=$S$10,F12=$W$8),A12,"")&amp;" "&amp;IF(AND(E13=$S$10,F13=$W$8),A13,"")&amp;" "&amp;IF(AND(E14=$S$10,F14=$W$8),A14,"")&amp;" "&amp;IF(AND(E15=$S$10,F15=$W$8),A15,"")&amp;" "&amp;IF(AND(E16=$S$10,F16=$W$8),A16,"")&amp;" "&amp;IF(AND(E17=$S$10,F17=$W$8),A17,"")&amp;" "&amp;IF(AND(E18=$S$10,F18=$W$8),A18,"")&amp;" "&amp;IF(AND(E19=$S$10,F19=$W$8),A19,"")&amp;" "&amp;IF(AND(E20=$S$10,F20=$W$8),A20,"")&amp;" "&amp;IF(AND(E21=$S$10,F21=$W$8),A21,"")&amp;" "&amp;IF(AND(E22=$S$10,F22=$W$8),A22,"")&amp;" "&amp;IF(AND(E23=$S$10,F23=$W$8),A23,"")&amp;" "&amp;IF(AND(E24=$S$10,F24=$W$8),A24,"")&amp;" "&amp;IF(AND(E25=$S$10,F25=$W$8),A25,"")&amp;" "&amp;IF(AND(E26=$S$10,F26=$W$8),A26,"")&amp;" "&amp;IF(AND(E27=$S$10,F27=$W$8),A27,"")&amp;" "&amp;IF(AND(E28=$S$10,F28=$W$8),A28,"")</f>
        <v xml:space="preserve">                   </v>
      </c>
      <c r="O10" s="109" t="str">
        <f>+IF(AND(E9=$S$10,F9=$X$8),A9,"")&amp;" "&amp;IF(AND(E10=$S$10,F10=$X$8),A10,"")&amp;" "&amp;IF(AND(E11=$S$10,F11=$X$8),A11,"")&amp;" "&amp;IF(AND(E12=$S$10,F12=$X$8),A12,"")&amp;" "&amp;IF(AND(E13=$S$10,F13=$X$8),A13,"")&amp;" "&amp;IF(AND(E14=$S$10,F14=$X$8),A14,"")&amp;" "&amp;IF(AND(E15=$S$10,F15=$X$8),A15,"")&amp;" "&amp;IF(AND(E16=$S$10,F16=$X$8),A16,"")&amp;" "&amp;IF(AND(E17=$S$10,F17=$X$8),A17,"")&amp;" "&amp;IF(AND(E18=$S$10,F18=$X$8),A18,"")&amp;" "&amp;IF(AND(E19=$S$10,F19=$X$8),A19,"")&amp;" "&amp;IF(AND(E20=$S$10,F20=$X$8),A20,"")&amp;" "&amp;IF(AND(E21=$S$10,F21=$X$8),A21,"")&amp;" "&amp;IF(AND(E22=$S$10,F22=$X$8),A22,"")&amp;" "&amp;IF(AND(E23=$S$10,F23=$X$8),A23,"")&amp;" "&amp;IF(AND(E24=$S$10,F24=$X$8),A24,"")&amp;" "&amp;IF(AND(E25=$S$10,F25=$X$8),A25,"")&amp;" "&amp;IF(AND(E26=$S$10,F26=$X$8),A26,"")&amp;" "&amp;IF(AND(E27=$S$10,F27=$X$8),A27,"")&amp;" "&amp;IF(AND(E28=$S$10,F28=$X$8),A28,"")</f>
        <v xml:space="preserve">                   </v>
      </c>
      <c r="P10" s="107"/>
      <c r="Q10" s="464"/>
      <c r="R10" s="110">
        <v>0.8</v>
      </c>
      <c r="S10" s="101" t="s">
        <v>61</v>
      </c>
      <c r="T10" s="112" t="s">
        <v>5</v>
      </c>
      <c r="U10" s="112" t="s">
        <v>5</v>
      </c>
      <c r="V10" s="108" t="s">
        <v>85</v>
      </c>
      <c r="W10" s="108" t="s">
        <v>85</v>
      </c>
      <c r="X10" s="109" t="s">
        <v>84</v>
      </c>
      <c r="AA10" s="91"/>
      <c r="AB10" s="91"/>
      <c r="AC10" s="103"/>
      <c r="AD10" s="113"/>
      <c r="AE10" s="114"/>
      <c r="AF10" s="111"/>
      <c r="AG10" s="111"/>
      <c r="AH10" s="111"/>
      <c r="AI10" s="111"/>
      <c r="AJ10" s="111"/>
      <c r="AK10" s="103"/>
      <c r="AL10" s="103"/>
    </row>
    <row r="11" spans="1:38" ht="38.25" x14ac:dyDescent="0.2">
      <c r="A11" s="104" t="str">
        <f>'2 CONTEXTO E IDENTIFICACIÓN'!A11</f>
        <v>R3</v>
      </c>
      <c r="B11" s="105" t="str">
        <f>+'2 CONTEXTO E IDENTIFICACIÓN'!E11</f>
        <v>Posibilidad de pérdida Reputacional por divulgación de información confidencial,  debido al desconocimiento de la norma.</v>
      </c>
      <c r="C11" s="135">
        <f>+'5 VALORACIÓN DEL CONTROL'!S19</f>
        <v>0.12</v>
      </c>
      <c r="D11" s="106">
        <f>+'5 VALORACIÓN DEL CONTROL'!T19</f>
        <v>0.4</v>
      </c>
      <c r="E11" s="136" t="str">
        <f t="shared" si="0"/>
        <v>Muy Baja</v>
      </c>
      <c r="F11" s="136" t="str">
        <f t="shared" si="1"/>
        <v>Menor</v>
      </c>
      <c r="G11" s="105" t="str">
        <f>+IF(E11=$S$9,IF(F11=$T$8,$T$9,IF(F11=$U$8,$U$9,IF(F11=$V$8,$V$9,IF(F11=$W$8,$W$9,IF(F11=$X$8,$X$9))))),IF(E11=$S$10,IF(F11=$T$8,$T$10,IF(F11=$U$8,$U$10,IF(F11=$V$8,$V$10,IF(F11=$W$8,$W$10,IF(F11=$X$8,$X$10))))),IF(E11=$S$11,IF(F11=$T$8,$T$11,IF(F11=$U$8,$U$11,IF(F11=$V$8,$V$11,IF(F11=$W$8,$W$11,IF(F11=$X$8,$X$11))))),IF(E11=$S$12,IF(F11=$T$8,$T$12,IF(F11=$U$8,$U$12,IF(F11=$V$8,$V$12,IF(F11=$W$8,$W$12,IF(F11=$X$8,$X$12))))),IF(E11=$S$13,IF(F11=$T$8,$T$13,IF(F11=$U$8,$U$13,IF(F11=$V$8,$V$13,IF(F11=$W$8,$W$13,IF(F11=$X$8,$X$13))))),"")))))</f>
        <v>Bajo</v>
      </c>
      <c r="H11" s="107"/>
      <c r="I11" s="424"/>
      <c r="J11" s="98" t="s">
        <v>59</v>
      </c>
      <c r="K11" s="112" t="str">
        <f>+IF(AND(E9=$S$11,F9=$T$8),A9,"")&amp;" "&amp;IF(AND(E10=$S$11,F10=$T$8),A10,"")&amp;" "&amp;IF(AND(E11=$S$11,F11=$T$8),A11,"")&amp;" "&amp;IF(AND(E12=$S$11,F12=$T$8),A12,"")&amp;" "&amp;IF(AND(E13=$S$11,F13=$T$8),A13,"")&amp;" "&amp;IF(AND(E14=$S$11,F14=$T$8),A14,"")&amp;" "&amp;IF(AND(E15=$S$11,F15=$T$8),A15,"")&amp;" "&amp;IF(AND(E16=$S$11,F16=$T$8),A16,"")&amp;" "&amp;IF(AND(E17=$S$11,F17=$T$8),A17,"")&amp;" "&amp;IF(AND(E18=$S$11,F18=$T$8),A18,"")&amp;" "&amp;IF(AND(E19=$S$11,F19=$T$8),A19,"")&amp;" "&amp;IF(AND(E20=$S$11,F20=$T$8),A20,"")&amp;" "&amp;IF(AND(E21=$S$11,F21=$T$8),A21,"")&amp;" "&amp;IF(AND(E22=$S$11,F22=$T$8),A22,"")&amp;" "&amp;IF(AND(E23=$S$11,F23=$T$8),A23,"")&amp;" "&amp;IF(AND(E24=$S$11,F24=$T$8),A24,"")&amp;" "&amp;IF(AND(E25=$S$11,F25=$T$8),A25,"")&amp;" "&amp;IF(AND(E26=$S$11,F26=$T$8),A26,"")&amp;" "&amp;IF(AND(E27=$S$11,F27=$T$8),A27,"")&amp;" "&amp;IF(AND(E28=$S$11,F28=$T$8),A28,"")</f>
        <v xml:space="preserve">                   </v>
      </c>
      <c r="L11" s="112" t="str">
        <f>+IF(AND(E9=$S$11,F9=$U$8),A9,"")&amp;" "&amp;IF(AND(E10=$S$11,F10=$U$8),A10,"")&amp;" "&amp;IF(AND(E11=$S$11,F11=$U$8),A11,"")&amp;" "&amp;IF(AND(E12=$S$11,F12=$U$8),A12,"")&amp;" "&amp;IF(AND(E13=$S$11,F13=$U$8),A13,"")&amp;" "&amp;IF(AND(E14=$S$11,F14=$U$8),A14,"")&amp;" "&amp;IF(AND(E15=$S$11,F15=$U$8),A15,"")&amp;" "&amp;IF(AND(E16=$S$11,F16=$U$8),A16,"")&amp;" "&amp;IF(AND(E17=$S$11,F17=$U$8),A17,"")&amp;" "&amp;IF(AND(E18=$S$11,F18=$U$8),A18,"")&amp;" "&amp;IF(AND(E19=$S$11,F19=$U$8),A19,"")&amp;" "&amp;IF(AND(E20=$S$11,F20=$U$8),A20,"")&amp;" "&amp;IF(AND(E21=$S$11,F21=$U$8),A21,"")&amp;" "&amp;IF(AND(E22=$S$11,F22=$U$8),A22,"")&amp;" "&amp;IF(AND(E23=$S$11,F23=$U$8),A23,"")&amp;" "&amp;IF(AND(E24=$S$11,F24=$U$8),A24,"")&amp;" "&amp;IF(AND(E25=$S$11,F25=$U$8),A25,"")&amp;" "&amp;IF(AND(E26=$S$11,F26=$U$8),A26,"")&amp;" "&amp;IF(AND(E27=$S$11,F27=$U$8),A27,"")&amp;" "&amp;IF(AND(E28=$S$11,F28=$U$8),A28,"")</f>
        <v xml:space="preserve">                   </v>
      </c>
      <c r="M11" s="112" t="str">
        <f>+IF(AND(E9=$S$11,F9=$V$8),A9,"")&amp;" "&amp;IF(AND(E10=$S$11,F10=$V$8),A10,"")&amp;" "&amp;IF(AND(E11=$S$11,F11=$V$8),A11,"")&amp;" "&amp;IF(AND(E12=$S$11,F12=$V$8),A12,"")&amp;" "&amp;IF(AND(E13=$S$11,F13=$V$8),A13,"")&amp;" "&amp;IF(AND(E14=$S$11,F14=$V$8),A14,"")&amp;" "&amp;IF(AND(E15=$S$11,F15=$V$8),A15,"")&amp;" "&amp;IF(AND(E16=$S$11,F16=$V$8),A16,"")&amp;" "&amp;IF(AND(E17=$S$11,F17=$V$8),A17,"")&amp;" "&amp;IF(AND(E18=$S$11,F18=$V$8),A18,"")&amp;" "&amp;IF(AND(E19=$S$11,F19=$V$8),A19,"")&amp;" "&amp;IF(AND(E20=$S$11,F20=$V$8),A20,"")&amp;" "&amp;IF(AND(E21=$S$11,F21=$V$8),A21,"")&amp;" "&amp;IF(AND(E22=$S$11,F22=$V$8),A22,"")&amp;" "&amp;IF(AND(E23=$S$11,F23=$V$8),A23,"")&amp;" "&amp;IF(AND(E24=$S$11,F24=$V$8),A24,"")&amp;" "&amp;IF(AND(E25=$S$11,F25=$V$8),A25,"")&amp;" "&amp;IF(AND(E26=$S$11,F26=$V$8),A26,"")&amp;" "&amp;IF(AND(E27=$S$11,F27=$V$8),A27,"")&amp;" "&amp;IF(AND(E28=$S$11,F28=$V$8),A28,"")</f>
        <v xml:space="preserve">                   </v>
      </c>
      <c r="N11" s="108" t="str">
        <f>+IF(AND(E9=$S$11,F9=$W$8),A9,"")&amp;" "&amp;IF(AND(E10=$S$11,F10=$W$8),A10,"")&amp;" "&amp;IF(AND(E11=$S$11,F11=$W$8),A11,"")&amp;" "&amp;IF(AND(E12=$S$11,F12=$W$8),A12,"")&amp;" "&amp;IF(AND(E13=$S$11,F13=$W$8),A13,"")&amp;" "&amp;IF(AND(E14=$S$11,F14=$W$8),A14,"")&amp;" "&amp;IF(AND(E15=$S$11,F15=$W$8),A15,"")&amp;" "&amp;IF(AND(E16=$S$11,F16=$W$8),A16,"")&amp;" "&amp;IF(AND(E17=$S$11,F17=$W$8),A17,"")&amp;" "&amp;IF(AND(E18=$S$11,F18=$W$8),A18,"")&amp;" "&amp;IF(AND(E19=$S$11,F19=$W$8),A19,"")&amp;" "&amp;IF(AND(E20=$S$11,F20=$W$8),A20,"")&amp;" "&amp;IF(AND(E21=$S$11,F21=$W$8),A21,"")&amp;" "&amp;IF(AND(E22=$S$11,F22=$W$8),A22,"")&amp;" "&amp;IF(AND(E23=$S$11,F23=$W$8),A23,"")&amp;" "&amp;IF(AND(E24=$S$11,F24=$W$8),A24,"")&amp;" "&amp;IF(AND(E25=$S$11,F25=$W$8),A25,"")&amp;" "&amp;IF(AND(E26=$S$11,F26=$W$8),A26,"")&amp;" "&amp;IF(AND(E27=$S$11,F27=$W$8),A27,"")&amp;" "&amp;IF(AND(E28=$S$11,F28=$W$8),A28,"")</f>
        <v xml:space="preserve">                   </v>
      </c>
      <c r="O11" s="109" t="str">
        <f>+IF(AND(E9=$S$11,F9=$X$8),A9,"")&amp;" "&amp;IF(AND(E10=$S$11,F10=$X$8),A10,"")&amp;" "&amp;IF(AND(E11=$S$11,F11=$X$8),A11,"")&amp;" "&amp;IF(AND(E12=$S$11,F12=$X$8),A12,"")&amp;" "&amp;IF(AND(E13=$S$11,F13=$X$8),A13,"")&amp;" "&amp;IF(AND(E14=$S$11,F14=$X$8),A14,"")&amp;" "&amp;IF(AND(E15=$S$11,F15=$X$8),A15,"")&amp;" "&amp;IF(AND(E16=$S$11,F16=$X$8),A16,"")&amp;" "&amp;IF(AND(E17=$S$11,F17=$X$8),A17,"")&amp;" "&amp;IF(AND(E18=$S$11,F18=$X$8),A18,"")&amp;" "&amp;IF(AND(E19=$S$11,F19=$X$8),A19,"")&amp;" "&amp;IF(AND(E20=$S$11,F20=$X$8),A20,"")&amp;" "&amp;IF(AND(E21=$S$11,F21=$X$8),A21,"")&amp;" "&amp;IF(AND(E22=$S$11,F22=$X$8),A22,"")&amp;" "&amp;IF(AND(E23=$S$11,F23=$X$8),A23,"")&amp;" "&amp;IF(AND(E24=$S$11,F24=$X$8),A24,"")&amp;" "&amp;IF(AND(E25=$S$11,F25=$X$8),A25,"")&amp;" "&amp;IF(AND(E26=$S$11,F26=$X$8),A26,"")&amp;" "&amp;IF(AND(E27=$S$11,F27=$X$8),A27,"")&amp;" "&amp;IF(AND(E28=$S$11,F28=$X$8),A28,"")</f>
        <v xml:space="preserve">                   </v>
      </c>
      <c r="P11" s="107"/>
      <c r="Q11" s="464"/>
      <c r="R11" s="110">
        <v>0.6</v>
      </c>
      <c r="S11" s="101" t="s">
        <v>59</v>
      </c>
      <c r="T11" s="112" t="s">
        <v>5</v>
      </c>
      <c r="U11" s="112" t="s">
        <v>5</v>
      </c>
      <c r="V11" s="112" t="s">
        <v>5</v>
      </c>
      <c r="W11" s="108" t="s">
        <v>85</v>
      </c>
      <c r="X11" s="109" t="s">
        <v>84</v>
      </c>
      <c r="AA11" s="91"/>
      <c r="AB11" s="91"/>
      <c r="AC11" s="103"/>
      <c r="AD11" s="113"/>
      <c r="AE11" s="114"/>
      <c r="AF11" s="111"/>
      <c r="AG11" s="111"/>
      <c r="AH11" s="111"/>
      <c r="AI11" s="111"/>
      <c r="AJ11" s="115"/>
      <c r="AK11" s="103"/>
      <c r="AL11" s="103"/>
    </row>
    <row r="12" spans="1:38" x14ac:dyDescent="0.2">
      <c r="A12" s="104" t="str">
        <f>'2 CONTEXTO E IDENTIFICACIÓN'!A12</f>
        <v>R4</v>
      </c>
      <c r="B12" s="105" t="str">
        <f>+'2 CONTEXTO E IDENTIFICACIÓN'!E12</f>
        <v xml:space="preserve">  </v>
      </c>
      <c r="C12" s="135" t="str">
        <f>+'5 VALORACIÓN DEL CONTROL'!S23</f>
        <v/>
      </c>
      <c r="D12" s="106" t="str">
        <f>+'5 VALORACIÓN DEL CONTROL'!T23</f>
        <v/>
      </c>
      <c r="E12" s="136" t="str">
        <f t="shared" si="0"/>
        <v/>
      </c>
      <c r="F12" s="136" t="str">
        <f t="shared" si="1"/>
        <v/>
      </c>
      <c r="G12" s="105" t="str">
        <f t="shared" ref="G12:G28" si="2">+IF(E12=$S$9,IF(F12=$T$8,$T$9,IF(F12=$U$8,$U$9,IF(F12=$V$8,$V$9,IF(F12=$W$8,$W$9,IF(F12=$X$8,$X$9))))),IF(E12=$S$10,IF(F12=$T$8,$T$10,IF(F12=$U$8,$U$10,IF(F12=$V$8,$V$10,IF(F12=$W$8,$W$10,IF(F12=$X$8,$X$10))))),IF(E12=$S$11,IF(F12=$T$8,$T$11,IF(F12=$U$8,$U$11,IF(F12=$V$8,$V$11,IF(F12=$W$8,$W$11,IF(F12=$X$8,$X$11))))),IF(E12=$S$12,IF(F12=$T$8,$T$12,IF(F12=$U$8,$U$12,IF(F12=$V$8,$V$12,IF(F12=$W$8,$W$12,IF(F12=$X$8,$X$12))))),IF(E12=$S$13,IF(F12=$T$8,$T$13,IF(F12=$U$8,$U$13,IF(F12=$V$8,$V$13,IF(F12=$W$8,$W$13,IF(F12=$X$8,$X$13))))),"")))))</f>
        <v/>
      </c>
      <c r="H12" s="107"/>
      <c r="I12" s="424"/>
      <c r="J12" s="98" t="s">
        <v>57</v>
      </c>
      <c r="K12" s="116" t="str">
        <f>+IF(AND(E9=$S$12,F9=$T$8),A9,"")&amp;" "&amp;IF(AND(E10=$S$12,F10=$T$8),A10,"")&amp;" "&amp;IF(AND(E11=$S$12,F11=$T$8),A11,"")&amp;" "&amp;IF(AND(E12=$S$12,F12=$T$8),A12,"")&amp;" "&amp;IF(AND(E13=$S$12,F13=$T$8),A13,"")&amp;" "&amp;IF(AND(E14=$S$12,F14=$T$8),A14,"")&amp;" "&amp;IF(AND(E15=$S$12,F15=$T$8),A15,"")&amp;" "&amp;IF(AND(E16=$S$12,F16=$T$8),A16,"")&amp;" "&amp;IF(AND(E17=$S$12,F17=$T$8),A17,"")&amp;" "&amp;IF(AND(E18=$S$12,F18=$T$8),A18,"")&amp;" "&amp;IF(AND(E19=$S$12,F19=$T$8),A19,"")&amp;" "&amp;IF(AND(E20=$S$12,F20=$T$8),A20,"")&amp;" "&amp;IF(AND(E21=$S$12,F21=$T$8),A21,"")&amp;" "&amp;IF(AND(E22=$S$12,F22=$T$8),A22,"")&amp;" "&amp;IF(AND(E23=$S$12,F23=$T$8),A23,"")&amp;" "&amp;IF(AND(E24=$S$12,F24=$T$8),A24,"")&amp;" "&amp;IF(AND(E25=$S$12,F25=$T$8),A25,"")&amp;" "&amp;IF(AND(E26=$S$12,F26=$T$8),A26,"")&amp;" "&amp;IF(AND(E27=$S$12,F27=$T$8),A27,"")&amp;" "&amp;IF(AND(E28=$S$12,F28=$T$8),A28,"")</f>
        <v xml:space="preserve">                   </v>
      </c>
      <c r="L12" s="112" t="str">
        <f>+IF(AND(E9=$S$12,F9=$U$8),A9,"")&amp;" "&amp;IF(AND(E10=$S$12,F10=$U$8),A10,"")&amp;" "&amp;IF(AND(E11=$S$12,F11=$U$8),A11,"")&amp;" "&amp;IF(AND(E12=$S$12,F12=$U$8),A12,"")&amp;" "&amp;IF(AND(E13=$S$12,F13=$U$8),A13,"")&amp;" "&amp;IF(AND(E14=$S$12,F14=$U$8),A14,"")&amp;" "&amp;IF(AND(E15=$S$12,F15=$U$8),A15,"")&amp;" "&amp;IF(AND(E16=$S$12,F16=$U$8),A16,"")&amp;" "&amp;IF(AND(E17=$S$12,F17=$U$8),A17,"")&amp;" "&amp;IF(AND(E18=$S$12,F18=$U$8),A18,"")&amp;" "&amp;IF(AND(E19=$S$12,F19=$U$8),A19,"")&amp;" "&amp;IF(AND(E20=$S$12,F20=$U$8),A20,"")&amp;" "&amp;IF(AND(E21=$S$12,F21=$U$8),A21,"")&amp;" "&amp;IF(AND(E22=$S$12,F22=$U$8),A22,"")&amp;" "&amp;IF(AND(E23=$S$12,F23=$U$8),A23,"")&amp;" "&amp;IF(AND(E24=$S$12,F24=$U$8),A24,"")&amp;" "&amp;IF(AND(E25=$S$12,F25=$U$8),A25,"")&amp;" "&amp;IF(AND(E26=$S$12,F26=$U$8),A26,"")&amp;" "&amp;IF(AND(E27=$S$12,F27=$U$8),A27,"")&amp;" "&amp;IF(AND(E28=$S$12,F28=$U$8),A28,"")</f>
        <v xml:space="preserve">R1 R2                  </v>
      </c>
      <c r="M12" s="112" t="str">
        <f>+IF(AND(E9=$S$12,F9=$V$8),A9,"")&amp;" "&amp;IF(AND(E10=$S$12,F10=$V$8),A10,"")&amp;" "&amp;IF(AND(E11=$S$12,F11=$V$8),A11,"")&amp;" "&amp;IF(AND(E12=$S$12,F12=$V$8),A12,"")&amp;" "&amp;IF(AND(E13=$S$12,F13=$V$8),A13,"")&amp;" "&amp;IF(AND(E14=$S$12,F14=$V$8),A14,"")&amp;" "&amp;IF(AND(E15=$S$12,F15=$V$8),A15,"")&amp;" "&amp;IF(AND(E16=$S$12,F16=$V$8),A16,"")&amp;" "&amp;IF(AND(E17=$S$12,F17=$V$8),A17,"")&amp;" "&amp;IF(AND(E18=$S$12,F18=$V$8),A18,"")&amp;" "&amp;IF(AND(E19=$S$12,F19=$V$8),A19,"")&amp;" "&amp;IF(AND(E20=$S$12,F20=$V$8),A20,"")&amp;" "&amp;IF(AND(E21=$S$12,F21=$V$8),A21,"")&amp;" "&amp;IF(AND(E22=$S$12,F22=$V$8),A22,"")&amp;" "&amp;IF(AND(E23=$S$12,F23=$V$8),A23,"")&amp;" "&amp;IF(AND(E24=$S$12,F24=$V$8),A24,"")&amp;" "&amp;IF(AND(E25=$S$12,F25=$V$8),A25,"")&amp;" "&amp;IF(AND(E26=$S$12,F26=$V$8),A26,"")&amp;" "&amp;IF(AND(E27=$S$12,F27=$V$8),A27,"")&amp;" "&amp;IF(AND(E28=$S$12,F28=$V$8),A28,"")</f>
        <v xml:space="preserve">                   </v>
      </c>
      <c r="N12" s="108" t="str">
        <f>+IF(AND(E9=$S$12,F9=$W$8),A9,"")&amp;" "&amp;IF(AND(E10=$S$12,F10=$W$8),A10,"")&amp;" "&amp;IF(AND(E11=$S$12,F11=$W$8),A11,"")&amp;" "&amp;IF(AND(E12=$S$12,F12=$W$8),A12,"")&amp;" "&amp;IF(AND(E13=$S$12,F13=$W$8),A13,"")&amp;" "&amp;IF(AND(E14=$S$12,F14=$W$8),A14,"")&amp;" "&amp;IF(AND(E15=$S$12,F15=$W$8),A15,"")&amp;" "&amp;IF(AND(E16=$S$12,F16=$W$8),A16,"")&amp;" "&amp;IF(AND(E17=$S$12,F17=$W$8),A17,"")&amp;" "&amp;IF(AND(E18=$S$12,F18=$W$8),A18,"")&amp;" "&amp;IF(AND(E19=$S$12,F19=$W$8),A19,"")&amp;" "&amp;IF(AND(E20=$S$12,F20=$W$8),A20,"")&amp;" "&amp;IF(AND(E21=$S$12,F21=$W$8),A21,"")&amp;" "&amp;IF(AND(E22=$S$12,F22=$W$8),A22,"")&amp;" "&amp;IF(AND(E23=$S$12,F23=$W$8),A23,"")&amp;" "&amp;IF(AND(E24=$S$12,F24=$W$8),A24,"")&amp;" "&amp;IF(AND(E25=$S$12,F25=$W$8),A25,"")&amp;" "&amp;IF(AND(E26=$S$12,F26=$W$8),A26,"")&amp;" "&amp;IF(AND(E27=$S$12,F27=$W$8),A27,"")&amp;" "&amp;IF(AND(E28=$S$12,F28=$W$8),A28,"")</f>
        <v xml:space="preserve">                   </v>
      </c>
      <c r="O12" s="109" t="str">
        <f>+IF(AND(E9=$S$12,F9=$X$8),A9,"")&amp;" "&amp;IF(AND(E10=$S$12,F10=$X$8),A10,"")&amp;" "&amp;IF(AND(E11=$S$12,F11=$X$8),A11,"")&amp;" "&amp;IF(AND(E12=$S$12,F12=$X$8),A12,"")&amp;" "&amp;IF(AND(E13=$S$12,F13=$X$8),A13,"")&amp;" "&amp;IF(AND(E14=$S$12,F14=$X$8),A14,"")&amp;" "&amp;IF(AND(E15=$S$12,F15=$X$8),A15,"")&amp;" "&amp;IF(AND(E16=$S$12,F16=$X$8),A16,"")&amp;" "&amp;IF(AND(E17=$S$12,F17=$X$8),A17,"")&amp;" "&amp;IF(AND(E18=$S$12,F18=$X$8),A18,"")&amp;" "&amp;IF(AND(E19=$S$12,F19=$X$8),A19,"")&amp;" "&amp;IF(AND(E20=$S$12,F20=$X$8),A20,"")&amp;" "&amp;IF(AND(E21=$S$12,F21=$X$8),A21,"")&amp;" "&amp;IF(AND(E22=$S$12,F22=$X$8),A22,"")&amp;" "&amp;IF(AND(E23=$S$12,F23=$X$8),A23,"")&amp;" "&amp;IF(AND(E24=$S$12,F24=$X$8),A24,"")&amp;" "&amp;IF(AND(E25=$S$12,F25=$X$8),A25,"")&amp;" "&amp;IF(AND(E26=$S$12,F26=$X$8),A26,"")&amp;" "&amp;IF(AND(E27=$S$12,F27=$X$8),A27,"")&amp;" "&amp;IF(AND(E28=$S$12,F28=$X$8),A28,"")</f>
        <v xml:space="preserve">                   </v>
      </c>
      <c r="P12" s="107"/>
      <c r="Q12" s="464"/>
      <c r="R12" s="110">
        <v>0.4</v>
      </c>
      <c r="S12" s="101" t="s">
        <v>57</v>
      </c>
      <c r="T12" s="116" t="s">
        <v>86</v>
      </c>
      <c r="U12" s="112" t="s">
        <v>5</v>
      </c>
      <c r="V12" s="112" t="s">
        <v>5</v>
      </c>
      <c r="W12" s="108" t="s">
        <v>85</v>
      </c>
      <c r="X12" s="109" t="s">
        <v>84</v>
      </c>
      <c r="AA12" s="91"/>
      <c r="AB12" s="91"/>
      <c r="AC12" s="103"/>
      <c r="AD12" s="113"/>
      <c r="AE12" s="114"/>
      <c r="AF12" s="111"/>
      <c r="AG12" s="111"/>
      <c r="AH12" s="111"/>
      <c r="AI12" s="115"/>
      <c r="AJ12" s="111"/>
      <c r="AK12" s="103"/>
      <c r="AL12" s="103"/>
    </row>
    <row r="13" spans="1:38" ht="13.5" thickBot="1" x14ac:dyDescent="0.25">
      <c r="A13" s="104" t="str">
        <f>'2 CONTEXTO E IDENTIFICACIÓN'!A13</f>
        <v>R5</v>
      </c>
      <c r="B13" s="105" t="str">
        <f>+'2 CONTEXTO E IDENTIFICACIÓN'!E13</f>
        <v xml:space="preserve">  </v>
      </c>
      <c r="C13" s="135" t="str">
        <f>+'5 VALORACIÓN DEL CONTROL'!S27</f>
        <v/>
      </c>
      <c r="D13" s="106" t="str">
        <f>+'5 VALORACIÓN DEL CONTROL'!T27</f>
        <v/>
      </c>
      <c r="E13" s="136" t="str">
        <f t="shared" si="0"/>
        <v/>
      </c>
      <c r="F13" s="136" t="str">
        <f t="shared" si="1"/>
        <v/>
      </c>
      <c r="G13" s="105" t="str">
        <f t="shared" si="2"/>
        <v/>
      </c>
      <c r="H13" s="107"/>
      <c r="I13" s="425"/>
      <c r="J13" s="117" t="s">
        <v>55</v>
      </c>
      <c r="K13" s="118" t="str">
        <f>+IF(AND(E9=$S$13,F9=$T$8),A9,"")&amp;" "&amp;IF(AND(E10=$S$13,F10=$T$8),A10,"")&amp;" "&amp;IF(AND(E11=$S$13,F11=$T$8),A11,"")&amp;" "&amp;IF(AND(E12=$S$13,F12=$T$8),A12,"")&amp;" "&amp;IF(AND(E13=$S$13,F13=$T$8),A13,"")&amp;" "&amp;IF(AND(E14=$S$13,F14=$T$8),A14,"")&amp;" "&amp;IF(AND(E15=$S$13,F15=$T$8),A15,"")&amp;" "&amp;IF(AND(E16=$S$13,F16=$T$8),A16,"")&amp;" "&amp;IF(AND(E17=$S$13,F17=$T$8),A17,"")&amp;" "&amp;IF(AND(E18=$S$13,F18=$T$8),A18,"")&amp;" "&amp;IF(AND(E19=$S$13,F19=$T$8),A19,"")&amp;" "&amp;IF(AND(E20=$S$13,F20=$T$8),A20,"")&amp;" "&amp;IF(AND(E21=$S$13,F21=$T$8),A21,"")&amp;" "&amp;IF(AND(E22=$S$13,F22=$T$8),A22,"")&amp;" "&amp;IF(AND(E23=$S$13,F23=$T$8),A23,"")&amp;" "&amp;IF(AND(E24=$S$13,F24=$T$8),A24,"")&amp;" "&amp;IF(AND(E25=$S$13,F25=$T$8),A25,"")&amp;" "&amp;IF(AND(E26=$S$13,F26=$T$8),A26,"")&amp;" "&amp;IF(AND(E27=$S$13,F27=$T$8),A27,"")&amp;" "&amp;IF(AND(E28=$S$13,F28=$T$8),A28,"")</f>
        <v xml:space="preserve">                   </v>
      </c>
      <c r="L13" s="118" t="str">
        <f>+IF(AND(E9=$S$13,F9=$U$8),A9,"")&amp;" "&amp;IF(AND(E10=$S$13,F10=$U$8),A10,"")&amp;" "&amp;IF(AND(E11=$S$13,F11=$U$8),A11,"")&amp;" "&amp;IF(AND(E12=$S$13,F12=$U$8),A12,"")&amp;" "&amp;IF(AND(E13=$S$13,F13=$U$8),A13,"")&amp;" "&amp;IF(AND(E14=$S$13,F14=$U$8),A14,"")&amp;" "&amp;IF(AND(E15=$S$13,F15=$U$8),A15,"")&amp;" "&amp;IF(AND(E16=$S$13,F16=$U$8),A16,"")&amp;" "&amp;IF(AND(E17=$S$13,F17=$U$8),A17,"")&amp;" "&amp;IF(AND(E18=$S$13,F18=$U$8),A18,"")&amp;" "&amp;IF(AND(E19=$S$13,F19=$U$8),A19,"")&amp;" "&amp;IF(AND(E20=$S$13,F20=$U$8),A20,"")&amp;" "&amp;IF(AND(E21=$S$13,F21=$U$8),A21,"")&amp;" "&amp;IF(AND(E22=$S$13,F22=$U$8),A22,"")&amp;" "&amp;IF(AND(E23=$S$13,F23=$U$8),A23,"")&amp;" "&amp;IF(AND(E24=$S$13,F24=$U$8),A24,"")&amp;" "&amp;IF(AND(E25=$S$13,F25=$U$8),A25,"")&amp;" "&amp;IF(AND(E26=$S$13,F26=$U$8),A26,"")&amp;" "&amp;IF(AND(E27=$S$13,F27=$U$8),A27,"")&amp;" "&amp;IF(AND(E28=$S$13,F28=$U$8),A28,"")</f>
        <v xml:space="preserve">  R3                 </v>
      </c>
      <c r="M13" s="119" t="str">
        <f>+IF(AND(E9=$S$13,F9=$V$8),A9,"")&amp;" "&amp;IF(AND(E10=$S$13,F10=$V$8),A10,"")&amp;" "&amp;IF(AND(E11=$S$13,F11=$V$8),A11,"")&amp;" "&amp;IF(AND(E12=$S$13,F12=$V$8),A12,"")&amp;" "&amp;IF(AND(E13=$S$13,F13=$V$8),A13,"")&amp;" "&amp;IF(AND(E14=$S$13,F14=$V$8),A14,"")&amp;" "&amp;IF(AND(E15=$S$13,F15=$V$8),A15,"")&amp;" "&amp;IF(AND(E16=$S$13,F16=$V$8),A16,"")&amp;" "&amp;IF(AND(E17=$S$13,F17=$V$8),A17,"")&amp;" "&amp;IF(AND(E18=$S$13,F18=$V$8),A18,"")&amp;" "&amp;IF(AND(E19=$S$13,F19=$V$8),A19,"")&amp;" "&amp;IF(AND(E20=$S$13,F20=$V$8),A20,"")&amp;" "&amp;IF(AND(E21=$S$13,F21=$V$8),A21,"")&amp;" "&amp;IF(AND(E22=$S$13,F22=$V$8),A22,"")&amp;" "&amp;IF(AND(E23=$S$13,F23=$V$8),A23,"")&amp;" "&amp;IF(AND(E24=$S$13,F24=$V$8),A24,"")&amp;" "&amp;IF(AND(E25=$S$13,F25=$V$8),A25,"")&amp;" "&amp;IF(AND(E26=$S$13,F26=$V$8),A26,"")&amp;" "&amp;IF(AND(E27=$S$13,F27=$V$8),A27,"")&amp;" "&amp;IF(AND(E28=$S$13,F28=$V$8),A28,"")</f>
        <v xml:space="preserve">                   </v>
      </c>
      <c r="N13" s="120" t="str">
        <f>+IF(AND(E9=$S$13,F9=$W$8),A9,"")&amp;" "&amp;IF(AND(E10=$S$13,F10=$W$8),A10,"")&amp;" "&amp;IF(AND(E11=$S$13,F11=$W$8),A11,"")&amp;" "&amp;IF(AND(E12=$S$13,F12=$W$8),A12,"")&amp;" "&amp;IF(AND(E13=$S$13,F13=$W$8),A13,"")&amp;" "&amp;IF(AND(E14=$S$13,F14=$W$8),A14,"")&amp;" "&amp;IF(AND(E15=$S$13,F15=$W$8),A15,"")&amp;" "&amp;IF(AND(E16=$S$13,F16=$W$8),A16,"")&amp;" "&amp;IF(AND(E17=$S$13,F17=$W$8),A17,"")&amp;" "&amp;IF(AND(E18=$S$13,F18=$W$8),A18,"")&amp;" "&amp;IF(AND(E19=$S$13,F19=$W$8),A19,"")&amp;" "&amp;IF(AND(E20=$S$13,F20=$W$8),A20,"")&amp;" "&amp;IF(AND(E21=$S$13,F21=$W$8),A21,"")&amp;" "&amp;IF(AND(E22=$S$13,F22=$W$8),A22,"")&amp;" "&amp;IF(AND(E23=$S$13,F23=$W$8),A23,"")&amp;" "&amp;IF(AND(E24=$S$13,F24=$W$8),A24,"")&amp;" "&amp;IF(AND(E25=$S$13,F25=$W$8),A25,"")&amp;" "&amp;IF(AND(E26=$S$13,F26=$W$8),A26,"")&amp;" "&amp;IF(AND(E27=$S$13,F27=$W$8),A27,"")&amp;" "&amp;IF(AND(E28=$S$13,F28=$W$8),A28,"")</f>
        <v xml:space="preserve">                   </v>
      </c>
      <c r="O13" s="121" t="str">
        <f>+IF(AND(E9=$S$13,F9=$X$8),A9,"")&amp;" "&amp;IF(AND(E10=$S$13,F10=$X$8),A10,"")&amp;" "&amp;IF(AND(E11=$S$13,F11=$X$8),A11,"")&amp;" "&amp;IF(AND(E12=$S$13,F12=$X$8),A12,"")&amp;" "&amp;IF(AND(E13=$S$13,F13=$X$8),A13,"")&amp;" "&amp;IF(AND(E14=$S$13,F14=$X$8),A14,"")&amp;" "&amp;IF(AND(E15=$S$13,F15=$X$8),A15,"")&amp;" "&amp;IF(AND(E16=$S$13,F16=$X$8),A16,"")&amp;" "&amp;IF(AND(E17=$S$13,F17=$X$8),A17,"")&amp;" "&amp;IF(AND(E18=$S$13,F18=$X$8),A18,"")&amp;" "&amp;IF(AND(E19=$S$13,F19=$X$8),A19,"")&amp;" "&amp;IF(AND(E20=$S$13,F20=$X$8),A20,"")&amp;" "&amp;IF(AND(E21=$S$13,F21=$X$8),A21,"")&amp;" "&amp;IF(AND(E22=$S$13,F22=$X$8),A22,"")&amp;" "&amp;IF(AND(E23=$S$13,F23=$X$8),A23,"")&amp;" "&amp;IF(AND(E24=$S$13,F24=$X$8),A24,"")&amp;" "&amp;IF(AND(E25=$S$13,F25=$X$8),A25,"")&amp;" "&amp;IF(AND(E26=$S$13,F26=$X$8),A26,"")&amp;" "&amp;IF(AND(E27=$S$13,F27=$X$8),A27,"")&amp;" "&amp;IF(AND(E28=$S$13,F28=$X$8),A28,"")</f>
        <v xml:space="preserve">                   </v>
      </c>
      <c r="P13" s="107"/>
      <c r="Q13" s="464"/>
      <c r="R13" s="122">
        <v>0.2</v>
      </c>
      <c r="S13" s="123" t="s">
        <v>55</v>
      </c>
      <c r="T13" s="118" t="s">
        <v>86</v>
      </c>
      <c r="U13" s="118" t="s">
        <v>86</v>
      </c>
      <c r="V13" s="119" t="s">
        <v>5</v>
      </c>
      <c r="W13" s="120" t="s">
        <v>85</v>
      </c>
      <c r="X13" s="121" t="s">
        <v>84</v>
      </c>
      <c r="AA13" s="91"/>
      <c r="AB13" s="91"/>
      <c r="AC13" s="103"/>
      <c r="AD13" s="113"/>
      <c r="AE13" s="114"/>
      <c r="AF13" s="111"/>
      <c r="AG13" s="111"/>
      <c r="AH13" s="111"/>
      <c r="AI13" s="124"/>
      <c r="AJ13" s="111"/>
      <c r="AK13" s="103"/>
      <c r="AL13" s="103"/>
    </row>
    <row r="14" spans="1:38" x14ac:dyDescent="0.2">
      <c r="A14" s="104" t="str">
        <f>'2 CONTEXTO E IDENTIFICACIÓN'!A14</f>
        <v>R6</v>
      </c>
      <c r="B14" s="105" t="str">
        <f>+'2 CONTEXTO E IDENTIFICACIÓN'!E14</f>
        <v xml:space="preserve">  </v>
      </c>
      <c r="C14" s="135" t="str">
        <f>+'5 VALORACIÓN DEL CONTROL'!S31</f>
        <v/>
      </c>
      <c r="D14" s="106" t="str">
        <f>+'5 VALORACIÓN DEL CONTROL'!T31</f>
        <v/>
      </c>
      <c r="E14" s="136" t="str">
        <f t="shared" si="0"/>
        <v/>
      </c>
      <c r="F14" s="136" t="str">
        <f t="shared" si="1"/>
        <v/>
      </c>
      <c r="G14" s="105" t="str">
        <f t="shared" si="2"/>
        <v/>
      </c>
      <c r="H14" s="107"/>
      <c r="I14" s="107"/>
      <c r="J14" s="107"/>
      <c r="K14" s="107"/>
      <c r="L14" s="107"/>
      <c r="M14" s="107"/>
      <c r="N14" s="107"/>
      <c r="O14" s="107"/>
      <c r="P14" s="107"/>
      <c r="AA14" s="91"/>
      <c r="AB14" s="91"/>
      <c r="AC14" s="103"/>
      <c r="AD14" s="113"/>
      <c r="AE14" s="114"/>
      <c r="AF14" s="111"/>
      <c r="AG14" s="111"/>
      <c r="AH14" s="111"/>
      <c r="AI14" s="111"/>
      <c r="AJ14" s="111"/>
      <c r="AK14" s="103"/>
      <c r="AL14" s="103"/>
    </row>
    <row r="15" spans="1:38" ht="18.75" customHeight="1" x14ac:dyDescent="0.2">
      <c r="A15" s="104" t="str">
        <f>'2 CONTEXTO E IDENTIFICACIÓN'!A15</f>
        <v>R7</v>
      </c>
      <c r="B15" s="105" t="str">
        <f>+'2 CONTEXTO E IDENTIFICACIÓN'!E15</f>
        <v xml:space="preserve">  </v>
      </c>
      <c r="C15" s="135" t="str">
        <f>+'5 VALORACIÓN DEL CONTROL'!S35</f>
        <v/>
      </c>
      <c r="D15" s="106" t="str">
        <f>+'5 VALORACIÓN DEL CONTROL'!T35</f>
        <v/>
      </c>
      <c r="E15" s="136" t="str">
        <f t="shared" si="0"/>
        <v/>
      </c>
      <c r="F15" s="136" t="str">
        <f t="shared" si="1"/>
        <v/>
      </c>
      <c r="G15" s="105" t="str">
        <f t="shared" si="2"/>
        <v/>
      </c>
      <c r="H15" s="107"/>
      <c r="I15" s="107"/>
      <c r="J15" s="107"/>
      <c r="K15" s="107"/>
      <c r="L15" s="107"/>
      <c r="M15" s="107"/>
      <c r="N15" s="107"/>
      <c r="O15" s="107"/>
      <c r="P15" s="107"/>
      <c r="T15" s="95" t="s">
        <v>88</v>
      </c>
      <c r="V15" s="91"/>
      <c r="W15" s="91"/>
      <c r="X15" s="91"/>
      <c r="Y15" s="91"/>
      <c r="Z15" s="91"/>
      <c r="AA15" s="91"/>
      <c r="AB15" s="91"/>
      <c r="AC15" s="103"/>
      <c r="AD15" s="113"/>
      <c r="AE15" s="103"/>
      <c r="AF15" s="114"/>
      <c r="AG15" s="114"/>
      <c r="AH15" s="114"/>
      <c r="AI15" s="114"/>
      <c r="AJ15" s="114"/>
      <c r="AK15" s="103"/>
      <c r="AL15" s="103"/>
    </row>
    <row r="16" spans="1:38" x14ac:dyDescent="0.2">
      <c r="A16" s="104" t="str">
        <f>'2 CONTEXTO E IDENTIFICACIÓN'!A16</f>
        <v>R8</v>
      </c>
      <c r="B16" s="105" t="str">
        <f>+'2 CONTEXTO E IDENTIFICACIÓN'!E16</f>
        <v xml:space="preserve">  </v>
      </c>
      <c r="C16" s="135" t="str">
        <f>+'5 VALORACIÓN DEL CONTROL'!S39</f>
        <v/>
      </c>
      <c r="D16" s="106" t="str">
        <f>+'5 VALORACIÓN DEL CONTROL'!T39</f>
        <v/>
      </c>
      <c r="E16" s="136" t="str">
        <f t="shared" si="0"/>
        <v/>
      </c>
      <c r="F16" s="136" t="str">
        <f t="shared" si="1"/>
        <v/>
      </c>
      <c r="G16" s="105" t="str">
        <f t="shared" si="2"/>
        <v/>
      </c>
      <c r="H16" s="107"/>
      <c r="I16" s="107"/>
      <c r="J16" s="107"/>
      <c r="K16" s="107"/>
      <c r="L16" s="107"/>
      <c r="M16" s="107"/>
      <c r="N16" s="107"/>
      <c r="O16" s="107"/>
      <c r="P16" s="107"/>
      <c r="T16" s="125" t="s">
        <v>84</v>
      </c>
      <c r="V16" s="91"/>
      <c r="W16" s="91"/>
      <c r="X16" s="91"/>
      <c r="Y16" s="91"/>
      <c r="Z16" s="91"/>
      <c r="AA16" s="91"/>
      <c r="AB16" s="91"/>
      <c r="AC16" s="103"/>
      <c r="AD16" s="103"/>
      <c r="AE16" s="103"/>
      <c r="AF16" s="111"/>
      <c r="AG16" s="111"/>
      <c r="AH16" s="111"/>
      <c r="AI16" s="111"/>
      <c r="AJ16" s="111"/>
      <c r="AK16" s="103"/>
      <c r="AL16" s="103"/>
    </row>
    <row r="17" spans="1:38" x14ac:dyDescent="0.2">
      <c r="A17" s="104" t="str">
        <f>'2 CONTEXTO E IDENTIFICACIÓN'!A17</f>
        <v>R9</v>
      </c>
      <c r="B17" s="105" t="str">
        <f>+'2 CONTEXTO E IDENTIFICACIÓN'!E17</f>
        <v xml:space="preserve">  </v>
      </c>
      <c r="C17" s="135" t="str">
        <f>+'5 VALORACIÓN DEL CONTROL'!S43</f>
        <v/>
      </c>
      <c r="D17" s="106" t="str">
        <f>+'5 VALORACIÓN DEL CONTROL'!T43</f>
        <v/>
      </c>
      <c r="E17" s="136" t="str">
        <f t="shared" si="0"/>
        <v/>
      </c>
      <c r="F17" s="136" t="str">
        <f t="shared" si="1"/>
        <v/>
      </c>
      <c r="G17" s="105" t="str">
        <f t="shared" si="2"/>
        <v/>
      </c>
      <c r="H17" s="107"/>
      <c r="I17" s="107"/>
      <c r="J17" s="107"/>
      <c r="K17" s="107"/>
      <c r="L17" s="107"/>
      <c r="M17" s="107"/>
      <c r="N17" s="107"/>
      <c r="O17" s="107"/>
      <c r="P17" s="107"/>
      <c r="T17" s="108" t="s">
        <v>85</v>
      </c>
      <c r="U17" s="91"/>
      <c r="V17" s="91"/>
      <c r="W17" s="91"/>
      <c r="X17" s="91"/>
      <c r="Y17" s="91"/>
      <c r="Z17" s="91"/>
      <c r="AA17" s="91"/>
      <c r="AB17" s="91"/>
      <c r="AC17" s="103"/>
      <c r="AD17" s="103"/>
      <c r="AE17" s="103"/>
      <c r="AF17" s="111"/>
      <c r="AG17" s="111"/>
      <c r="AH17" s="111"/>
      <c r="AI17" s="111"/>
      <c r="AJ17" s="111"/>
      <c r="AK17" s="103"/>
      <c r="AL17" s="103"/>
    </row>
    <row r="18" spans="1:38" x14ac:dyDescent="0.2">
      <c r="A18" s="104" t="str">
        <f>'2 CONTEXTO E IDENTIFICACIÓN'!A18</f>
        <v>R10</v>
      </c>
      <c r="B18" s="105" t="str">
        <f>+'2 CONTEXTO E IDENTIFICACIÓN'!E18</f>
        <v xml:space="preserve">  </v>
      </c>
      <c r="C18" s="135" t="str">
        <f>+'5 VALORACIÓN DEL CONTROL'!S47</f>
        <v/>
      </c>
      <c r="D18" s="106" t="str">
        <f>+'5 VALORACIÓN DEL CONTROL'!T47</f>
        <v/>
      </c>
      <c r="E18" s="136" t="str">
        <f t="shared" si="0"/>
        <v/>
      </c>
      <c r="F18" s="136" t="str">
        <f t="shared" si="1"/>
        <v/>
      </c>
      <c r="G18" s="105" t="str">
        <f t="shared" si="2"/>
        <v/>
      </c>
      <c r="H18" s="107"/>
      <c r="I18" s="107"/>
      <c r="J18" s="107"/>
      <c r="K18" s="107"/>
      <c r="L18" s="107"/>
      <c r="M18" s="107"/>
      <c r="N18" s="107"/>
      <c r="O18" s="107"/>
      <c r="P18" s="107"/>
      <c r="S18" s="126"/>
      <c r="T18" s="112" t="s">
        <v>5</v>
      </c>
      <c r="U18" s="126"/>
      <c r="V18" s="126"/>
      <c r="W18" s="126"/>
      <c r="X18" s="126"/>
      <c r="Y18" s="126"/>
      <c r="Z18" s="126"/>
      <c r="AA18" s="126"/>
      <c r="AB18" s="126"/>
      <c r="AC18" s="103"/>
      <c r="AD18" s="103"/>
      <c r="AE18" s="127"/>
      <c r="AF18" s="127"/>
      <c r="AG18" s="127"/>
      <c r="AH18" s="127"/>
      <c r="AI18" s="127"/>
      <c r="AJ18" s="127"/>
      <c r="AK18" s="103"/>
      <c r="AL18" s="103"/>
    </row>
    <row r="19" spans="1:38" x14ac:dyDescent="0.2">
      <c r="A19" s="104" t="str">
        <f>'2 CONTEXTO E IDENTIFICACIÓN'!A19</f>
        <v>R11</v>
      </c>
      <c r="B19" s="105" t="str">
        <f>+'2 CONTEXTO E IDENTIFICACIÓN'!E19</f>
        <v xml:space="preserve">  </v>
      </c>
      <c r="C19" s="135" t="str">
        <f>+'5 VALORACIÓN DEL CONTROL'!S51</f>
        <v/>
      </c>
      <c r="D19" s="106" t="str">
        <f>+'5 VALORACIÓN DEL CONTROL'!T51</f>
        <v/>
      </c>
      <c r="E19" s="136" t="str">
        <f t="shared" si="0"/>
        <v/>
      </c>
      <c r="F19" s="136" t="str">
        <f t="shared" si="1"/>
        <v/>
      </c>
      <c r="G19" s="105" t="str">
        <f t="shared" si="2"/>
        <v/>
      </c>
      <c r="H19" s="107"/>
      <c r="I19" s="107"/>
      <c r="J19" s="107"/>
      <c r="K19" s="107"/>
      <c r="L19" s="107"/>
      <c r="M19" s="107"/>
      <c r="N19" s="107"/>
      <c r="O19" s="107"/>
      <c r="P19" s="107"/>
      <c r="S19" s="126"/>
      <c r="T19" s="116" t="s">
        <v>86</v>
      </c>
      <c r="AA19" s="126"/>
      <c r="AB19" s="126"/>
      <c r="AC19" s="103"/>
      <c r="AD19" s="103"/>
      <c r="AE19" s="103"/>
      <c r="AF19" s="111"/>
      <c r="AG19" s="111"/>
      <c r="AH19" s="111"/>
      <c r="AI19" s="111"/>
      <c r="AJ19" s="111"/>
      <c r="AK19" s="103"/>
      <c r="AL19" s="103"/>
    </row>
    <row r="20" spans="1:38" x14ac:dyDescent="0.2">
      <c r="A20" s="104" t="str">
        <f>'2 CONTEXTO E IDENTIFICACIÓN'!A20</f>
        <v>R12</v>
      </c>
      <c r="B20" s="105" t="str">
        <f>+'2 CONTEXTO E IDENTIFICACIÓN'!E20</f>
        <v xml:space="preserve">  </v>
      </c>
      <c r="C20" s="135" t="str">
        <f>+'5 VALORACIÓN DEL CONTROL'!S55</f>
        <v/>
      </c>
      <c r="D20" s="106" t="str">
        <f>+'5 VALORACIÓN DEL CONTROL'!T55</f>
        <v/>
      </c>
      <c r="E20" s="136" t="str">
        <f t="shared" si="0"/>
        <v/>
      </c>
      <c r="F20" s="136" t="str">
        <f t="shared" si="1"/>
        <v/>
      </c>
      <c r="G20" s="105" t="str">
        <f t="shared" si="2"/>
        <v/>
      </c>
      <c r="H20" s="107"/>
      <c r="I20" s="107"/>
      <c r="J20" s="107"/>
      <c r="K20" s="107"/>
      <c r="L20" s="107"/>
      <c r="M20" s="107"/>
      <c r="N20" s="107"/>
      <c r="O20" s="107"/>
      <c r="P20" s="107"/>
      <c r="Q20" s="128"/>
      <c r="R20" s="128"/>
      <c r="S20" s="126"/>
      <c r="AA20" s="126"/>
      <c r="AB20" s="126"/>
      <c r="AC20" s="103"/>
      <c r="AD20" s="103"/>
      <c r="AE20" s="103"/>
      <c r="AF20" s="111"/>
      <c r="AG20" s="111"/>
      <c r="AH20" s="111"/>
      <c r="AI20" s="111"/>
      <c r="AJ20" s="111"/>
      <c r="AK20" s="103"/>
      <c r="AL20" s="103"/>
    </row>
    <row r="21" spans="1:38" x14ac:dyDescent="0.2">
      <c r="A21" s="104" t="str">
        <f>'2 CONTEXTO E IDENTIFICACIÓN'!A21</f>
        <v>R13</v>
      </c>
      <c r="B21" s="105" t="str">
        <f>+'2 CONTEXTO E IDENTIFICACIÓN'!E21</f>
        <v xml:space="preserve">  </v>
      </c>
      <c r="C21" s="135" t="str">
        <f>+'5 VALORACIÓN DEL CONTROL'!S59</f>
        <v/>
      </c>
      <c r="D21" s="106" t="str">
        <f>+'5 VALORACIÓN DEL CONTROL'!T59</f>
        <v/>
      </c>
      <c r="E21" s="136" t="str">
        <f t="shared" si="0"/>
        <v/>
      </c>
      <c r="F21" s="136" t="str">
        <f t="shared" si="1"/>
        <v/>
      </c>
      <c r="G21" s="105" t="str">
        <f t="shared" si="2"/>
        <v/>
      </c>
      <c r="H21" s="107"/>
      <c r="I21" s="107"/>
      <c r="J21" s="107"/>
      <c r="K21" s="107"/>
      <c r="L21" s="107"/>
      <c r="M21" s="107"/>
      <c r="N21" s="107"/>
      <c r="O21" s="107"/>
      <c r="P21" s="107"/>
      <c r="Q21" s="128"/>
      <c r="R21" s="128"/>
      <c r="S21" s="129"/>
      <c r="AA21" s="126"/>
      <c r="AB21" s="126"/>
      <c r="AC21" s="103"/>
      <c r="AD21" s="124"/>
      <c r="AE21" s="124"/>
      <c r="AF21" s="124"/>
      <c r="AG21" s="124"/>
      <c r="AH21" s="124"/>
      <c r="AI21" s="124"/>
      <c r="AJ21" s="111"/>
      <c r="AK21" s="103"/>
      <c r="AL21" s="103"/>
    </row>
    <row r="22" spans="1:38" x14ac:dyDescent="0.2">
      <c r="A22" s="104" t="str">
        <f>'2 CONTEXTO E IDENTIFICACIÓN'!A22</f>
        <v>R14</v>
      </c>
      <c r="B22" s="105" t="str">
        <f>+'2 CONTEXTO E IDENTIFICACIÓN'!E22</f>
        <v xml:space="preserve">  </v>
      </c>
      <c r="C22" s="135" t="str">
        <f>+'5 VALORACIÓN DEL CONTROL'!S63</f>
        <v/>
      </c>
      <c r="D22" s="106" t="str">
        <f>+'5 VALORACIÓN DEL CONTROL'!T63</f>
        <v/>
      </c>
      <c r="E22" s="136" t="str">
        <f t="shared" si="0"/>
        <v/>
      </c>
      <c r="F22" s="136" t="str">
        <f t="shared" si="1"/>
        <v/>
      </c>
      <c r="G22" s="105" t="str">
        <f t="shared" si="2"/>
        <v/>
      </c>
      <c r="H22" s="107"/>
      <c r="I22" s="107"/>
      <c r="J22" s="107"/>
      <c r="K22" s="107"/>
      <c r="L22" s="107"/>
      <c r="M22" s="107"/>
      <c r="N22" s="107"/>
      <c r="O22" s="107"/>
      <c r="P22" s="107"/>
      <c r="Q22" s="128"/>
      <c r="R22" s="128"/>
      <c r="AC22" s="103"/>
      <c r="AD22" s="130"/>
      <c r="AE22" s="130"/>
      <c r="AF22" s="130"/>
      <c r="AG22" s="130"/>
      <c r="AH22" s="130"/>
      <c r="AI22" s="130"/>
      <c r="AJ22" s="111"/>
      <c r="AK22" s="103"/>
      <c r="AL22" s="103"/>
    </row>
    <row r="23" spans="1:38" x14ac:dyDescent="0.2">
      <c r="A23" s="104" t="str">
        <f>'2 CONTEXTO E IDENTIFICACIÓN'!A23</f>
        <v>R15</v>
      </c>
      <c r="B23" s="105" t="str">
        <f>+'2 CONTEXTO E IDENTIFICACIÓN'!E23</f>
        <v xml:space="preserve">  </v>
      </c>
      <c r="C23" s="135" t="str">
        <f>+'5 VALORACIÓN DEL CONTROL'!S67</f>
        <v/>
      </c>
      <c r="D23" s="106" t="str">
        <f>+'5 VALORACIÓN DEL CONTROL'!T67</f>
        <v/>
      </c>
      <c r="E23" s="136" t="str">
        <f t="shared" si="0"/>
        <v/>
      </c>
      <c r="F23" s="136" t="str">
        <f t="shared" si="1"/>
        <v/>
      </c>
      <c r="G23" s="105" t="str">
        <f t="shared" si="2"/>
        <v/>
      </c>
      <c r="H23" s="107"/>
      <c r="I23" s="107"/>
      <c r="J23" s="107"/>
      <c r="K23" s="107"/>
      <c r="L23" s="107"/>
      <c r="M23" s="107"/>
      <c r="N23" s="107"/>
      <c r="O23" s="107"/>
      <c r="P23" s="107"/>
      <c r="Q23" s="128"/>
      <c r="R23" s="128"/>
      <c r="AC23" s="103"/>
      <c r="AD23" s="124"/>
      <c r="AE23" s="124"/>
      <c r="AF23" s="124"/>
      <c r="AG23" s="124"/>
      <c r="AH23" s="124"/>
      <c r="AI23" s="124"/>
      <c r="AJ23" s="111"/>
      <c r="AK23" s="103"/>
      <c r="AL23" s="103"/>
    </row>
    <row r="24" spans="1:38" x14ac:dyDescent="0.2">
      <c r="A24" s="104" t="str">
        <f>'2 CONTEXTO E IDENTIFICACIÓN'!A24</f>
        <v>R16</v>
      </c>
      <c r="B24" s="105" t="str">
        <f>+'2 CONTEXTO E IDENTIFICACIÓN'!E24</f>
        <v xml:space="preserve">  </v>
      </c>
      <c r="C24" s="135" t="str">
        <f>+'5 VALORACIÓN DEL CONTROL'!S71</f>
        <v/>
      </c>
      <c r="D24" s="106" t="str">
        <f>+'5 VALORACIÓN DEL CONTROL'!T71</f>
        <v/>
      </c>
      <c r="E24" s="136" t="str">
        <f t="shared" si="0"/>
        <v/>
      </c>
      <c r="F24" s="136" t="str">
        <f t="shared" si="1"/>
        <v/>
      </c>
      <c r="G24" s="105" t="str">
        <f t="shared" si="2"/>
        <v/>
      </c>
      <c r="H24" s="107"/>
      <c r="I24" s="107"/>
      <c r="J24" s="107"/>
      <c r="K24" s="107"/>
      <c r="L24" s="107"/>
      <c r="M24" s="107"/>
      <c r="N24" s="107"/>
      <c r="O24" s="107"/>
      <c r="P24" s="107"/>
      <c r="AC24" s="103"/>
      <c r="AD24" s="124"/>
      <c r="AE24" s="124"/>
      <c r="AF24" s="124"/>
      <c r="AG24" s="124"/>
      <c r="AH24" s="124"/>
      <c r="AI24" s="124"/>
      <c r="AJ24" s="111"/>
      <c r="AK24" s="103"/>
      <c r="AL24" s="103"/>
    </row>
    <row r="25" spans="1:38" x14ac:dyDescent="0.25">
      <c r="A25" s="104" t="str">
        <f>'2 CONTEXTO E IDENTIFICACIÓN'!A25</f>
        <v>R17</v>
      </c>
      <c r="B25" s="105" t="str">
        <f>+'2 CONTEXTO E IDENTIFICACIÓN'!E25</f>
        <v xml:space="preserve">  </v>
      </c>
      <c r="C25" s="135" t="str">
        <f>+'5 VALORACIÓN DEL CONTROL'!S75</f>
        <v/>
      </c>
      <c r="D25" s="106" t="str">
        <f>+'5 VALORACIÓN DEL CONTROL'!T75</f>
        <v/>
      </c>
      <c r="E25" s="136" t="str">
        <f t="shared" si="0"/>
        <v/>
      </c>
      <c r="F25" s="136" t="str">
        <f t="shared" si="1"/>
        <v/>
      </c>
      <c r="G25" s="105" t="str">
        <f t="shared" si="2"/>
        <v/>
      </c>
      <c r="H25" s="107"/>
      <c r="I25" s="107"/>
      <c r="J25" s="107"/>
      <c r="K25" s="107"/>
      <c r="L25" s="107"/>
      <c r="M25" s="107"/>
      <c r="N25" s="107"/>
      <c r="O25" s="107"/>
      <c r="P25" s="107"/>
    </row>
    <row r="26" spans="1:38" x14ac:dyDescent="0.25">
      <c r="A26" s="104" t="str">
        <f>'2 CONTEXTO E IDENTIFICACIÓN'!A26</f>
        <v>R18</v>
      </c>
      <c r="B26" s="105" t="str">
        <f>+'2 CONTEXTO E IDENTIFICACIÓN'!E26</f>
        <v xml:space="preserve">  </v>
      </c>
      <c r="C26" s="135" t="str">
        <f>+'5 VALORACIÓN DEL CONTROL'!S79</f>
        <v/>
      </c>
      <c r="D26" s="106" t="str">
        <f>+'5 VALORACIÓN DEL CONTROL'!T79</f>
        <v/>
      </c>
      <c r="E26" s="136" t="str">
        <f t="shared" si="0"/>
        <v/>
      </c>
      <c r="F26" s="136" t="str">
        <f t="shared" si="1"/>
        <v/>
      </c>
      <c r="G26" s="105" t="str">
        <f t="shared" si="2"/>
        <v/>
      </c>
      <c r="H26" s="107"/>
      <c r="I26" s="107"/>
      <c r="J26" s="107"/>
      <c r="K26" s="107"/>
      <c r="L26" s="107"/>
      <c r="M26" s="107"/>
      <c r="N26" s="107"/>
      <c r="O26" s="107"/>
      <c r="P26" s="107"/>
    </row>
    <row r="27" spans="1:38" x14ac:dyDescent="0.25">
      <c r="A27" s="104" t="str">
        <f>'2 CONTEXTO E IDENTIFICACIÓN'!A27</f>
        <v>R19</v>
      </c>
      <c r="B27" s="105" t="str">
        <f>+'2 CONTEXTO E IDENTIFICACIÓN'!E27</f>
        <v xml:space="preserve">  </v>
      </c>
      <c r="C27" s="135" t="str">
        <f>+'5 VALORACIÓN DEL CONTROL'!S83</f>
        <v/>
      </c>
      <c r="D27" s="106" t="str">
        <f>+'5 VALORACIÓN DEL CONTROL'!T83</f>
        <v/>
      </c>
      <c r="E27" s="136" t="str">
        <f t="shared" si="0"/>
        <v/>
      </c>
      <c r="F27" s="136" t="str">
        <f t="shared" si="1"/>
        <v/>
      </c>
      <c r="G27" s="105" t="str">
        <f t="shared" si="2"/>
        <v/>
      </c>
      <c r="H27" s="107"/>
      <c r="I27" s="107"/>
      <c r="J27" s="107"/>
      <c r="K27" s="107"/>
      <c r="L27" s="107"/>
      <c r="M27" s="107"/>
      <c r="N27" s="107"/>
      <c r="O27" s="107"/>
      <c r="P27" s="107"/>
    </row>
    <row r="28" spans="1:38" x14ac:dyDescent="0.25">
      <c r="A28" s="104" t="str">
        <f>'2 CONTEXTO E IDENTIFICACIÓN'!A28</f>
        <v>R20</v>
      </c>
      <c r="B28" s="105" t="str">
        <f>+'2 CONTEXTO E IDENTIFICACIÓN'!E28</f>
        <v xml:space="preserve">  </v>
      </c>
      <c r="C28" s="135" t="str">
        <f>+'5 VALORACIÓN DEL CONTROL'!S87</f>
        <v/>
      </c>
      <c r="D28" s="106" t="str">
        <f>+'5 VALORACIÓN DEL CONTROL'!T87</f>
        <v/>
      </c>
      <c r="E28" s="136" t="str">
        <f t="shared" si="0"/>
        <v/>
      </c>
      <c r="F28" s="136" t="str">
        <f t="shared" si="1"/>
        <v/>
      </c>
      <c r="G28" s="105" t="str">
        <f t="shared" si="2"/>
        <v/>
      </c>
      <c r="H28" s="107"/>
      <c r="I28" s="107"/>
      <c r="J28" s="107"/>
      <c r="K28" s="107"/>
      <c r="L28" s="107"/>
      <c r="M28" s="107"/>
      <c r="N28" s="107"/>
      <c r="O28" s="107"/>
      <c r="P28" s="107"/>
    </row>
    <row r="29" spans="1:38" ht="14.45" customHeight="1" x14ac:dyDescent="0.25">
      <c r="B29" s="87"/>
      <c r="D29" s="87"/>
      <c r="G29" s="87"/>
      <c r="H29" s="87"/>
      <c r="I29" s="87"/>
      <c r="J29" s="87"/>
      <c r="K29" s="87"/>
      <c r="L29" s="87"/>
      <c r="M29" s="87"/>
      <c r="N29" s="87"/>
      <c r="O29" s="87"/>
      <c r="P29" s="87"/>
      <c r="AA29" s="92"/>
      <c r="AB29" s="92"/>
      <c r="AC29" s="92"/>
      <c r="AD29" s="92"/>
      <c r="AE29" s="92"/>
      <c r="AF29" s="87"/>
      <c r="AG29" s="87"/>
      <c r="AH29" s="87"/>
      <c r="AI29" s="87"/>
      <c r="AJ29" s="87"/>
    </row>
    <row r="30" spans="1:38" ht="39"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19.5"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sheetData>
  <sheetProtection sheet="1" formatCells="0" formatColumns="0" formatRows="0" sort="0" autoFilter="0" pivotTables="0"/>
  <autoFilter ref="A8:AL8" xr:uid="{00000000-0009-0000-0000-000005000000}">
    <filterColumn colId="29" showButton="0"/>
    <filterColumn colId="30" showButton="0"/>
    <filterColumn colId="31" showButton="0"/>
    <filterColumn colId="32" showButton="0"/>
    <filterColumn colId="33" showButton="0"/>
    <filterColumn colId="34" showButton="0"/>
  </autoFilter>
  <dataConsolidate/>
  <mergeCells count="10">
    <mergeCell ref="T6:X6"/>
    <mergeCell ref="E7:G7"/>
    <mergeCell ref="K7:O7"/>
    <mergeCell ref="I9:I13"/>
    <mergeCell ref="Q9:Q13"/>
    <mergeCell ref="A1:A2"/>
    <mergeCell ref="B1:B2"/>
    <mergeCell ref="I6:O6"/>
    <mergeCell ref="B4:D4"/>
    <mergeCell ref="B5:D5"/>
  </mergeCells>
  <conditionalFormatting sqref="D9:E28">
    <cfRule type="cellIs" dxfId="59" priority="1" operator="equal">
      <formula>$S$13</formula>
    </cfRule>
    <cfRule type="cellIs" dxfId="58" priority="2" operator="equal">
      <formula>$S$12</formula>
    </cfRule>
    <cfRule type="cellIs" dxfId="57" priority="3" operator="equal">
      <formula>$S$11</formula>
    </cfRule>
    <cfRule type="cellIs" dxfId="56" priority="4" operator="equal">
      <formula>$S$10</formula>
    </cfRule>
    <cfRule type="cellIs" dxfId="55" priority="5" operator="equal">
      <formula>$S$9</formula>
    </cfRule>
  </conditionalFormatting>
  <conditionalFormatting sqref="F9:F28">
    <cfRule type="cellIs" dxfId="54" priority="6" operator="equal">
      <formula>$T$8</formula>
    </cfRule>
    <cfRule type="cellIs" dxfId="53" priority="7" operator="equal">
      <formula>$U$8</formula>
    </cfRule>
    <cfRule type="cellIs" dxfId="52" priority="8" operator="equal">
      <formula>$V$8</formula>
    </cfRule>
    <cfRule type="cellIs" dxfId="51" priority="9" operator="equal">
      <formula>$W$8</formula>
    </cfRule>
    <cfRule type="cellIs" dxfId="50" priority="10" operator="equal">
      <formula>$X$8</formula>
    </cfRule>
  </conditionalFormatting>
  <conditionalFormatting sqref="G9:G28">
    <cfRule type="cellIs" dxfId="49" priority="16" operator="equal">
      <formula>$T$16</formula>
    </cfRule>
    <cfRule type="cellIs" dxfId="48" priority="17" operator="equal">
      <formula>$T$17</formula>
    </cfRule>
    <cfRule type="cellIs" dxfId="47" priority="18" operator="equal">
      <formula>$T$18</formula>
    </cfRule>
    <cfRule type="cellIs" dxfId="46" priority="19" operator="equal">
      <formula>$T$19</formula>
    </cfRule>
  </conditionalFormatting>
  <dataValidations disablePrompts="1" count="3">
    <dataValidation allowBlank="1" showInputMessage="1" showErrorMessage="1" prompt="Es la materialización del riesgo y las consecuencias de su aparición. Su escala es: 5 bajo impacto, 10 medio, 20 alto impacto._x000a_" sqref="JD8:JJ8" xr:uid="{00000000-0002-0000-0500-000000000000}"/>
    <dataValidation allowBlank="1" showInputMessage="1" showErrorMessage="1" prompt="La probabilidad se encuentra determinada por una escala de 1 a 3, siendo 1 la menor probabilidad de ocurrencia del riesgo y 3 la mayor probabilidad de  ocurrencia." sqref="JC8" xr:uid="{00000000-0002-0000-0500-000001000000}"/>
    <dataValidation type="list" allowBlank="1" showInputMessage="1" showErrorMessage="1" sqref="JD9:JJ16" xr:uid="{00000000-0002-0000-0500-000002000000}">
      <formula1>#REF!</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6"/>
  <sheetViews>
    <sheetView showGridLines="0" zoomScale="70" zoomScaleNormal="70" workbookViewId="0">
      <pane xSplit="1" ySplit="9" topLeftCell="B10" activePane="bottomRight" state="frozen"/>
      <selection pane="topRight" activeCell="B1" sqref="B1"/>
      <selection pane="bottomLeft" activeCell="A7" sqref="A7"/>
      <selection pane="bottomRight" activeCell="A5" sqref="A5"/>
    </sheetView>
  </sheetViews>
  <sheetFormatPr baseColWidth="10" defaultColWidth="14.28515625" defaultRowHeight="12.75" x14ac:dyDescent="0.25"/>
  <cols>
    <col min="1" max="1" width="11.5703125" style="87" customWidth="1"/>
    <col min="2" max="2" width="9.140625" style="92" bestFit="1" customWidth="1"/>
    <col min="3" max="4" width="15.5703125" style="92" customWidth="1"/>
    <col min="5" max="6" width="15.5703125" style="137" customWidth="1"/>
    <col min="7" max="7" width="15.5703125" style="92" customWidth="1"/>
    <col min="8" max="8" width="3.85546875" style="92" customWidth="1"/>
    <col min="9" max="9" width="7.42578125" style="92" customWidth="1"/>
    <col min="10" max="10" width="14" style="92" customWidth="1"/>
    <col min="11" max="15" width="12.42578125" style="92" customWidth="1"/>
    <col min="16" max="16" width="3.85546875" style="92" customWidth="1"/>
    <col min="17" max="17" width="4.85546875" style="87" hidden="1" customWidth="1"/>
    <col min="18" max="18" width="6.140625" style="87" hidden="1" customWidth="1"/>
    <col min="19" max="24" width="14" style="87" hidden="1" customWidth="1"/>
    <col min="25" max="29" width="11.42578125" style="87" customWidth="1"/>
    <col min="30" max="30" width="5.5703125" style="87" bestFit="1" customWidth="1"/>
    <col min="31" max="31" width="26.85546875" style="87" customWidth="1"/>
    <col min="32" max="36" width="22.85546875" style="92" customWidth="1"/>
    <col min="37" max="37" width="23.42578125" style="87" customWidth="1"/>
    <col min="38" max="265" width="11.42578125" style="87" customWidth="1"/>
    <col min="266" max="266" width="12.7109375" style="87" customWidth="1"/>
    <col min="267" max="267" width="47" style="87" customWidth="1"/>
    <col min="268" max="268" width="35" style="87" customWidth="1"/>
    <col min="269" max="16384" width="14.28515625" style="87"/>
  </cols>
  <sheetData>
    <row r="1" spans="1:38" s="75" customFormat="1" ht="36" customHeight="1" x14ac:dyDescent="0.2">
      <c r="A1" s="420"/>
      <c r="B1" s="426" t="str">
        <f>+'2 CONTEXTO E IDENTIFICACIÓN'!B1</f>
        <v>MAPA DE RIESGOS</v>
      </c>
      <c r="C1" s="426"/>
      <c r="D1" s="426"/>
      <c r="E1" s="50" t="str">
        <f>+'2 CONTEXTO E IDENTIFICACIÓN'!C1</f>
        <v>CÓDIGO:</v>
      </c>
      <c r="F1" s="131">
        <f>+'2 CONTEXTO E IDENTIFICACIÓN'!D1</f>
        <v>0</v>
      </c>
      <c r="J1" s="241" t="str">
        <f>+'2 CONTEXTO E IDENTIFICACIÓN'!$F$4</f>
        <v>Elaboración o Actualización:</v>
      </c>
      <c r="K1" s="262">
        <f>+IF('2 CONTEXTO E IDENTIFICACIÓN'!$G$4="","",'2 CONTEXTO E IDENTIFICACIÓN'!$G$4)</f>
        <v>44866</v>
      </c>
      <c r="L1" s="20"/>
      <c r="M1" s="20"/>
      <c r="AF1" s="76"/>
      <c r="AG1" s="76"/>
      <c r="AH1" s="76"/>
      <c r="AI1" s="76"/>
      <c r="AJ1" s="76"/>
    </row>
    <row r="2" spans="1:38" s="75" customFormat="1" ht="36" customHeight="1" x14ac:dyDescent="0.2">
      <c r="A2" s="420"/>
      <c r="B2" s="426"/>
      <c r="C2" s="426"/>
      <c r="D2" s="426"/>
      <c r="E2" s="50" t="str">
        <f>+'2 CONTEXTO E IDENTIFICACIÓN'!C2</f>
        <v>VERSIÓN:</v>
      </c>
      <c r="F2" s="131">
        <f>+'2 CONTEXTO E IDENTIFICACIÓN'!D2</f>
        <v>0</v>
      </c>
      <c r="G2" s="77"/>
      <c r="H2" s="77"/>
      <c r="J2" s="244" t="str">
        <f>+'2 CONTEXTO E IDENTIFICACIÓN'!$D$5</f>
        <v>Vigencia del:</v>
      </c>
      <c r="K2" s="242" t="str">
        <f>+IF('2 CONTEXTO E IDENTIFICACIÓN'!$E$5="","",'2 CONTEXTO E IDENTIFICACIÓN'!$E$5)</f>
        <v/>
      </c>
      <c r="L2" s="243" t="s">
        <v>111</v>
      </c>
      <c r="M2" s="240" t="str">
        <f>+IF('2 CONTEXTO E IDENTIFICACIÓN'!$G$5="","",'2 CONTEXTO E IDENTIFICACIÓN'!$G$5)</f>
        <v/>
      </c>
      <c r="N2" s="78"/>
      <c r="O2" s="78"/>
      <c r="P2" s="77"/>
      <c r="AF2" s="76"/>
      <c r="AG2" s="76"/>
      <c r="AH2" s="76"/>
      <c r="AI2" s="76"/>
      <c r="AJ2" s="76"/>
    </row>
    <row r="3" spans="1:38" s="75" customFormat="1" x14ac:dyDescent="0.2">
      <c r="A3" s="79"/>
      <c r="B3" s="77"/>
      <c r="C3" s="77"/>
      <c r="D3" s="77"/>
      <c r="E3" s="245"/>
      <c r="F3" s="245"/>
      <c r="G3" s="77"/>
      <c r="H3" s="77"/>
      <c r="N3" s="78"/>
      <c r="O3" s="78"/>
      <c r="P3" s="77"/>
      <c r="AF3" s="76"/>
      <c r="AG3" s="76"/>
      <c r="AH3" s="76"/>
      <c r="AI3" s="76"/>
      <c r="AJ3" s="76"/>
    </row>
    <row r="4" spans="1:38" s="75" customFormat="1" ht="17.45" customHeight="1" x14ac:dyDescent="0.2">
      <c r="A4" s="19" t="s">
        <v>159</v>
      </c>
      <c r="B4" s="410" t="str">
        <f>+IF('2 CONTEXTO E IDENTIFICACIÓN'!$B$4="","",'2 CONTEXTO E IDENTIFICACIÓN'!$B$4)</f>
        <v>HOSPITAL UNIVERSITARIO DEPARTAMENTAL DE NARIÑO</v>
      </c>
      <c r="C4" s="410"/>
      <c r="D4" s="410"/>
      <c r="E4" s="73"/>
      <c r="F4" s="245"/>
      <c r="G4" s="77"/>
      <c r="H4" s="77"/>
      <c r="I4" s="246"/>
      <c r="J4" s="246"/>
      <c r="K4" s="247"/>
      <c r="L4" s="247"/>
      <c r="M4" s="247"/>
      <c r="N4" s="78"/>
      <c r="O4" s="78"/>
      <c r="P4" s="77"/>
      <c r="AF4" s="76"/>
      <c r="AG4" s="76"/>
      <c r="AH4" s="76"/>
      <c r="AI4" s="76"/>
      <c r="AJ4" s="76"/>
    </row>
    <row r="5" spans="1:38" s="75" customFormat="1" ht="33" customHeight="1" x14ac:dyDescent="0.2">
      <c r="A5" s="19" t="s">
        <v>157</v>
      </c>
      <c r="B5" s="410" t="str">
        <f>+IF('2 CONTEXTO E IDENTIFICACIÓN'!$D$4="","",'2 CONTEXTO E IDENTIFICACIÓN'!$D$4)</f>
        <v xml:space="preserve">CONTROL INTERNO DISCIPLINARIO </v>
      </c>
      <c r="C5" s="411"/>
      <c r="D5" s="411"/>
      <c r="E5" s="73"/>
      <c r="F5" s="245"/>
      <c r="G5" s="77"/>
      <c r="H5" s="77"/>
      <c r="I5" s="246"/>
      <c r="J5" s="246"/>
      <c r="K5" s="247"/>
      <c r="L5" s="247"/>
      <c r="M5" s="247"/>
      <c r="N5" s="78"/>
      <c r="O5" s="78"/>
      <c r="P5" s="77"/>
      <c r="AF5" s="76"/>
      <c r="AG5" s="76"/>
      <c r="AH5" s="76"/>
      <c r="AI5" s="76"/>
      <c r="AJ5" s="76"/>
    </row>
    <row r="6" spans="1:38" s="75" customFormat="1" ht="15" thickBot="1" x14ac:dyDescent="0.25">
      <c r="D6" s="73"/>
      <c r="E6" s="73"/>
      <c r="F6" s="133"/>
      <c r="AF6" s="76"/>
      <c r="AG6" s="76"/>
      <c r="AH6" s="76"/>
      <c r="AI6" s="76"/>
      <c r="AJ6" s="76"/>
    </row>
    <row r="7" spans="1:38" s="75" customFormat="1" ht="13.5" thickBot="1" x14ac:dyDescent="0.25">
      <c r="A7" s="465" t="s">
        <v>22</v>
      </c>
      <c r="B7" s="466"/>
      <c r="C7" s="466"/>
      <c r="D7" s="466"/>
      <c r="E7" s="466"/>
      <c r="F7" s="466"/>
      <c r="G7" s="467"/>
      <c r="I7" s="465" t="s">
        <v>23</v>
      </c>
      <c r="J7" s="466"/>
      <c r="K7" s="466"/>
      <c r="L7" s="466"/>
      <c r="M7" s="466"/>
      <c r="N7" s="466"/>
      <c r="O7" s="467"/>
      <c r="R7" s="80"/>
      <c r="S7" s="81"/>
      <c r="T7" s="418" t="s">
        <v>87</v>
      </c>
      <c r="U7" s="418"/>
      <c r="V7" s="418"/>
      <c r="W7" s="418"/>
      <c r="X7" s="419"/>
      <c r="AF7" s="76"/>
      <c r="AG7" s="76"/>
      <c r="AH7" s="76"/>
      <c r="AI7" s="76"/>
      <c r="AJ7" s="76"/>
    </row>
    <row r="8" spans="1:38" x14ac:dyDescent="0.25">
      <c r="A8" s="85"/>
      <c r="B8" s="86"/>
      <c r="C8" s="418" t="s">
        <v>87</v>
      </c>
      <c r="D8" s="418"/>
      <c r="E8" s="418"/>
      <c r="F8" s="418"/>
      <c r="G8" s="419"/>
      <c r="H8" s="84"/>
      <c r="I8" s="85"/>
      <c r="J8" s="86"/>
      <c r="K8" s="418" t="s">
        <v>87</v>
      </c>
      <c r="L8" s="418"/>
      <c r="M8" s="418"/>
      <c r="N8" s="418"/>
      <c r="O8" s="419"/>
      <c r="P8" s="84"/>
      <c r="R8" s="88"/>
      <c r="T8" s="89">
        <v>0.2</v>
      </c>
      <c r="U8" s="89">
        <v>0.4</v>
      </c>
      <c r="V8" s="89">
        <v>0.6</v>
      </c>
      <c r="W8" s="89">
        <v>0.8</v>
      </c>
      <c r="X8" s="90">
        <v>1</v>
      </c>
      <c r="Y8" s="91"/>
      <c r="Z8" s="91"/>
      <c r="AA8" s="91"/>
      <c r="AB8" s="91"/>
      <c r="AC8" s="91"/>
      <c r="AD8" s="91"/>
      <c r="AE8" s="91"/>
    </row>
    <row r="9" spans="1:38" x14ac:dyDescent="0.2">
      <c r="A9" s="88"/>
      <c r="B9" s="97"/>
      <c r="C9" s="98" t="s">
        <v>65</v>
      </c>
      <c r="D9" s="98" t="s">
        <v>7</v>
      </c>
      <c r="E9" s="98" t="s">
        <v>5</v>
      </c>
      <c r="F9" s="98" t="s">
        <v>6</v>
      </c>
      <c r="G9" s="99" t="s">
        <v>73</v>
      </c>
      <c r="H9" s="84"/>
      <c r="I9" s="88"/>
      <c r="J9" s="97"/>
      <c r="K9" s="98" t="s">
        <v>65</v>
      </c>
      <c r="L9" s="98" t="s">
        <v>7</v>
      </c>
      <c r="M9" s="98" t="s">
        <v>5</v>
      </c>
      <c r="N9" s="98" t="s">
        <v>6</v>
      </c>
      <c r="O9" s="99" t="s">
        <v>73</v>
      </c>
      <c r="P9" s="84"/>
      <c r="R9" s="88"/>
      <c r="S9" s="100"/>
      <c r="T9" s="101" t="s">
        <v>65</v>
      </c>
      <c r="U9" s="101" t="s">
        <v>7</v>
      </c>
      <c r="V9" s="101" t="s">
        <v>5</v>
      </c>
      <c r="W9" s="101" t="s">
        <v>6</v>
      </c>
      <c r="X9" s="102" t="s">
        <v>73</v>
      </c>
      <c r="AA9" s="91"/>
      <c r="AB9" s="91"/>
      <c r="AC9" s="103"/>
      <c r="AD9" s="103"/>
      <c r="AE9" s="103"/>
      <c r="AF9" s="103"/>
      <c r="AG9" s="103"/>
      <c r="AH9" s="103"/>
      <c r="AI9" s="103"/>
      <c r="AJ9" s="103"/>
      <c r="AK9" s="103"/>
      <c r="AL9" s="103"/>
    </row>
    <row r="10" spans="1:38" ht="55.5" customHeight="1" x14ac:dyDescent="0.2">
      <c r="A10" s="424" t="s">
        <v>54</v>
      </c>
      <c r="B10" s="98" t="s">
        <v>62</v>
      </c>
      <c r="C10" s="108" t="str">
        <f>+'4 MAPA CALOR INHERENTE'!I9</f>
        <v xml:space="preserve">                   </v>
      </c>
      <c r="D10" s="108" t="str">
        <f>+'4 MAPA CALOR INHERENTE'!J9</f>
        <v xml:space="preserve">                   </v>
      </c>
      <c r="E10" s="108" t="str">
        <f>+'4 MAPA CALOR INHERENTE'!K9</f>
        <v xml:space="preserve">                   </v>
      </c>
      <c r="F10" s="108" t="str">
        <f>+'4 MAPA CALOR INHERENTE'!L9</f>
        <v xml:space="preserve">                   </v>
      </c>
      <c r="G10" s="109" t="str">
        <f>+'4 MAPA CALOR INHERENTE'!M9</f>
        <v xml:space="preserve">                   </v>
      </c>
      <c r="H10" s="107"/>
      <c r="I10" s="424" t="s">
        <v>54</v>
      </c>
      <c r="J10" s="98" t="s">
        <v>62</v>
      </c>
      <c r="K10" s="108" t="str">
        <f>+'6 MAPA CALOR RESIDUAL'!K9</f>
        <v xml:space="preserve">                   </v>
      </c>
      <c r="L10" s="108" t="str">
        <f>+'6 MAPA CALOR RESIDUAL'!L9</f>
        <v xml:space="preserve">                   </v>
      </c>
      <c r="M10" s="108" t="str">
        <f>+'6 MAPA CALOR RESIDUAL'!M9</f>
        <v xml:space="preserve">                   </v>
      </c>
      <c r="N10" s="108" t="str">
        <f>+'6 MAPA CALOR RESIDUAL'!N9</f>
        <v xml:space="preserve">                   </v>
      </c>
      <c r="O10" s="109" t="str">
        <f>+'6 MAPA CALOR RESIDUAL'!O9</f>
        <v xml:space="preserve">                   </v>
      </c>
      <c r="P10" s="107"/>
      <c r="Q10" s="464" t="s">
        <v>54</v>
      </c>
      <c r="R10" s="110">
        <v>1</v>
      </c>
      <c r="S10" s="101" t="s">
        <v>62</v>
      </c>
      <c r="T10" s="108" t="s">
        <v>85</v>
      </c>
      <c r="U10" s="108" t="s">
        <v>85</v>
      </c>
      <c r="V10" s="108" t="s">
        <v>85</v>
      </c>
      <c r="W10" s="108" t="s">
        <v>85</v>
      </c>
      <c r="X10" s="109" t="s">
        <v>84</v>
      </c>
      <c r="AA10" s="91"/>
      <c r="AB10" s="91"/>
      <c r="AC10" s="103"/>
      <c r="AD10" s="103"/>
      <c r="AE10" s="103"/>
      <c r="AF10" s="111"/>
      <c r="AG10" s="111"/>
      <c r="AH10" s="111"/>
      <c r="AI10" s="111"/>
      <c r="AJ10" s="111"/>
      <c r="AK10" s="103"/>
      <c r="AL10" s="103"/>
    </row>
    <row r="11" spans="1:38" ht="55.5" customHeight="1" x14ac:dyDescent="0.2">
      <c r="A11" s="424"/>
      <c r="B11" s="98" t="s">
        <v>61</v>
      </c>
      <c r="C11" s="112" t="str">
        <f>+'4 MAPA CALOR INHERENTE'!I10</f>
        <v xml:space="preserve">                   </v>
      </c>
      <c r="D11" s="112" t="str">
        <f>+'4 MAPA CALOR INHERENTE'!J10</f>
        <v xml:space="preserve">                   </v>
      </c>
      <c r="E11" s="108" t="str">
        <f>+'4 MAPA CALOR INHERENTE'!K10</f>
        <v xml:space="preserve">                   </v>
      </c>
      <c r="F11" s="108" t="str">
        <f>+'4 MAPA CALOR INHERENTE'!L10</f>
        <v xml:space="preserve">                   </v>
      </c>
      <c r="G11" s="109" t="str">
        <f>+'4 MAPA CALOR INHERENTE'!M10</f>
        <v xml:space="preserve">                   </v>
      </c>
      <c r="H11" s="107"/>
      <c r="I11" s="424"/>
      <c r="J11" s="98" t="s">
        <v>61</v>
      </c>
      <c r="K11" s="112" t="str">
        <f>+'6 MAPA CALOR RESIDUAL'!K10</f>
        <v xml:space="preserve">                   </v>
      </c>
      <c r="L11" s="112" t="str">
        <f>+'6 MAPA CALOR RESIDUAL'!L10</f>
        <v xml:space="preserve">                   </v>
      </c>
      <c r="M11" s="108" t="str">
        <f>+'6 MAPA CALOR RESIDUAL'!M10</f>
        <v xml:space="preserve">                   </v>
      </c>
      <c r="N11" s="108" t="str">
        <f>+'6 MAPA CALOR RESIDUAL'!N10</f>
        <v xml:space="preserve">                   </v>
      </c>
      <c r="O11" s="109" t="str">
        <f>+'6 MAPA CALOR RESIDUAL'!O10</f>
        <v xml:space="preserve">                   </v>
      </c>
      <c r="P11" s="107"/>
      <c r="Q11" s="464"/>
      <c r="R11" s="110">
        <v>0.8</v>
      </c>
      <c r="S11" s="101" t="s">
        <v>61</v>
      </c>
      <c r="T11" s="112" t="s">
        <v>5</v>
      </c>
      <c r="U11" s="112" t="s">
        <v>5</v>
      </c>
      <c r="V11" s="108" t="s">
        <v>85</v>
      </c>
      <c r="W11" s="108" t="s">
        <v>85</v>
      </c>
      <c r="X11" s="109" t="s">
        <v>84</v>
      </c>
      <c r="AA11" s="91"/>
      <c r="AB11" s="91"/>
      <c r="AC11" s="103"/>
      <c r="AD11" s="113"/>
      <c r="AE11" s="114"/>
      <c r="AF11" s="111"/>
      <c r="AG11" s="111"/>
      <c r="AH11" s="111"/>
      <c r="AI11" s="111"/>
      <c r="AJ11" s="111"/>
      <c r="AK11" s="103"/>
      <c r="AL11" s="103"/>
    </row>
    <row r="12" spans="1:38" ht="55.5" customHeight="1" x14ac:dyDescent="0.2">
      <c r="A12" s="424"/>
      <c r="B12" s="98" t="s">
        <v>59</v>
      </c>
      <c r="C12" s="112" t="str">
        <f>+'4 MAPA CALOR INHERENTE'!I11</f>
        <v xml:space="preserve">                   </v>
      </c>
      <c r="D12" s="112" t="str">
        <f>+'4 MAPA CALOR INHERENTE'!J11</f>
        <v xml:space="preserve">R1 R2                  </v>
      </c>
      <c r="E12" s="112" t="str">
        <f>+'4 MAPA CALOR INHERENTE'!K11</f>
        <v xml:space="preserve">                   </v>
      </c>
      <c r="F12" s="108" t="str">
        <f>+'4 MAPA CALOR INHERENTE'!L11</f>
        <v xml:space="preserve">                   </v>
      </c>
      <c r="G12" s="109" t="str">
        <f>+'4 MAPA CALOR INHERENTE'!M11</f>
        <v xml:space="preserve">                   </v>
      </c>
      <c r="H12" s="107"/>
      <c r="I12" s="424"/>
      <c r="J12" s="98" t="s">
        <v>59</v>
      </c>
      <c r="K12" s="112" t="str">
        <f>+'6 MAPA CALOR RESIDUAL'!K11</f>
        <v xml:space="preserve">                   </v>
      </c>
      <c r="L12" s="112" t="str">
        <f>+'6 MAPA CALOR RESIDUAL'!L11</f>
        <v xml:space="preserve">                   </v>
      </c>
      <c r="M12" s="112" t="str">
        <f>+'6 MAPA CALOR RESIDUAL'!M11</f>
        <v xml:space="preserve">                   </v>
      </c>
      <c r="N12" s="108" t="str">
        <f>+'6 MAPA CALOR RESIDUAL'!N11</f>
        <v xml:space="preserve">                   </v>
      </c>
      <c r="O12" s="109" t="str">
        <f>+'6 MAPA CALOR RESIDUAL'!O11</f>
        <v xml:space="preserve">                   </v>
      </c>
      <c r="P12" s="107"/>
      <c r="Q12" s="464"/>
      <c r="R12" s="110">
        <v>0.6</v>
      </c>
      <c r="S12" s="101" t="s">
        <v>59</v>
      </c>
      <c r="T12" s="112" t="s">
        <v>5</v>
      </c>
      <c r="U12" s="112" t="s">
        <v>5</v>
      </c>
      <c r="V12" s="112" t="s">
        <v>5</v>
      </c>
      <c r="W12" s="108" t="s">
        <v>85</v>
      </c>
      <c r="X12" s="109" t="s">
        <v>84</v>
      </c>
      <c r="AA12" s="91"/>
      <c r="AB12" s="91"/>
      <c r="AC12" s="103"/>
      <c r="AD12" s="113"/>
      <c r="AE12" s="114"/>
      <c r="AF12" s="111"/>
      <c r="AG12" s="111"/>
      <c r="AH12" s="111"/>
      <c r="AI12" s="111"/>
      <c r="AJ12" s="115"/>
      <c r="AK12" s="103"/>
      <c r="AL12" s="103"/>
    </row>
    <row r="13" spans="1:38" ht="55.5" customHeight="1" x14ac:dyDescent="0.2">
      <c r="A13" s="424"/>
      <c r="B13" s="98" t="s">
        <v>57</v>
      </c>
      <c r="C13" s="116" t="str">
        <f>+'4 MAPA CALOR INHERENTE'!I12</f>
        <v xml:space="preserve">                   </v>
      </c>
      <c r="D13" s="112" t="str">
        <f>+'4 MAPA CALOR INHERENTE'!J12</f>
        <v xml:space="preserve">                   </v>
      </c>
      <c r="E13" s="112" t="str">
        <f>+'4 MAPA CALOR INHERENTE'!K12</f>
        <v xml:space="preserve">                   </v>
      </c>
      <c r="F13" s="108" t="str">
        <f>+'4 MAPA CALOR INHERENTE'!L12</f>
        <v xml:space="preserve">                   </v>
      </c>
      <c r="G13" s="109" t="str">
        <f>+'4 MAPA CALOR INHERENTE'!M12</f>
        <v xml:space="preserve">                   </v>
      </c>
      <c r="H13" s="107"/>
      <c r="I13" s="424"/>
      <c r="J13" s="98" t="s">
        <v>57</v>
      </c>
      <c r="K13" s="116" t="str">
        <f>+'6 MAPA CALOR RESIDUAL'!K12</f>
        <v xml:space="preserve">                   </v>
      </c>
      <c r="L13" s="112" t="str">
        <f>+'6 MAPA CALOR RESIDUAL'!L12</f>
        <v xml:space="preserve">R1 R2                  </v>
      </c>
      <c r="M13" s="112" t="str">
        <f>+'6 MAPA CALOR RESIDUAL'!M12</f>
        <v xml:space="preserve">                   </v>
      </c>
      <c r="N13" s="108" t="str">
        <f>+'6 MAPA CALOR RESIDUAL'!N12</f>
        <v xml:space="preserve">                   </v>
      </c>
      <c r="O13" s="109" t="str">
        <f>+'6 MAPA CALOR RESIDUAL'!O12</f>
        <v xml:space="preserve">                   </v>
      </c>
      <c r="P13" s="107"/>
      <c r="Q13" s="464"/>
      <c r="R13" s="110">
        <v>0.4</v>
      </c>
      <c r="S13" s="101" t="s">
        <v>57</v>
      </c>
      <c r="T13" s="116" t="s">
        <v>86</v>
      </c>
      <c r="U13" s="112" t="s">
        <v>5</v>
      </c>
      <c r="V13" s="112" t="s">
        <v>5</v>
      </c>
      <c r="W13" s="108" t="s">
        <v>85</v>
      </c>
      <c r="X13" s="109" t="s">
        <v>84</v>
      </c>
      <c r="AA13" s="91"/>
      <c r="AB13" s="91"/>
      <c r="AC13" s="103"/>
      <c r="AD13" s="113"/>
      <c r="AE13" s="114"/>
      <c r="AF13" s="111"/>
      <c r="AG13" s="111"/>
      <c r="AH13" s="111"/>
      <c r="AI13" s="115"/>
      <c r="AJ13" s="111"/>
      <c r="AK13" s="103"/>
      <c r="AL13" s="103"/>
    </row>
    <row r="14" spans="1:38" ht="55.5" customHeight="1" thickBot="1" x14ac:dyDescent="0.25">
      <c r="A14" s="425"/>
      <c r="B14" s="117" t="s">
        <v>55</v>
      </c>
      <c r="C14" s="118" t="str">
        <f>+'4 MAPA CALOR INHERENTE'!I13</f>
        <v xml:space="preserve">                   </v>
      </c>
      <c r="D14" s="118" t="str">
        <f>+'4 MAPA CALOR INHERENTE'!J13</f>
        <v xml:space="preserve">  R3                 </v>
      </c>
      <c r="E14" s="119" t="str">
        <f>+'4 MAPA CALOR INHERENTE'!K13</f>
        <v xml:space="preserve">                   </v>
      </c>
      <c r="F14" s="120" t="str">
        <f>+'4 MAPA CALOR INHERENTE'!L13</f>
        <v xml:space="preserve">                   </v>
      </c>
      <c r="G14" s="121" t="str">
        <f>+'4 MAPA CALOR INHERENTE'!M13</f>
        <v xml:space="preserve">                   </v>
      </c>
      <c r="H14" s="107"/>
      <c r="I14" s="425"/>
      <c r="J14" s="117" t="s">
        <v>55</v>
      </c>
      <c r="K14" s="118" t="str">
        <f>+'6 MAPA CALOR RESIDUAL'!K13</f>
        <v xml:space="preserve">                   </v>
      </c>
      <c r="L14" s="118" t="str">
        <f>+'6 MAPA CALOR RESIDUAL'!L13</f>
        <v xml:space="preserve">  R3                 </v>
      </c>
      <c r="M14" s="119" t="str">
        <f>+'6 MAPA CALOR RESIDUAL'!M13</f>
        <v xml:space="preserve">                   </v>
      </c>
      <c r="N14" s="120" t="str">
        <f>+'6 MAPA CALOR RESIDUAL'!N13</f>
        <v xml:space="preserve">                   </v>
      </c>
      <c r="O14" s="121" t="str">
        <f>+'6 MAPA CALOR RESIDUAL'!O13</f>
        <v xml:space="preserve">                   </v>
      </c>
      <c r="P14" s="107"/>
      <c r="Q14" s="464"/>
      <c r="R14" s="122">
        <v>0.2</v>
      </c>
      <c r="S14" s="123" t="s">
        <v>55</v>
      </c>
      <c r="T14" s="118" t="s">
        <v>86</v>
      </c>
      <c r="U14" s="118" t="s">
        <v>86</v>
      </c>
      <c r="V14" s="119" t="s">
        <v>5</v>
      </c>
      <c r="W14" s="120" t="s">
        <v>85</v>
      </c>
      <c r="X14" s="121" t="s">
        <v>84</v>
      </c>
      <c r="AA14" s="91"/>
      <c r="AB14" s="91"/>
      <c r="AC14" s="103"/>
      <c r="AD14" s="113"/>
      <c r="AE14" s="114"/>
      <c r="AF14" s="111"/>
      <c r="AG14" s="111"/>
      <c r="AH14" s="111"/>
      <c r="AI14" s="124"/>
      <c r="AJ14" s="111"/>
      <c r="AK14" s="103"/>
      <c r="AL14" s="103"/>
    </row>
    <row r="15" spans="1:38" x14ac:dyDescent="0.2">
      <c r="A15" s="92"/>
      <c r="B15" s="107"/>
      <c r="C15" s="210"/>
      <c r="D15" s="211"/>
      <c r="E15" s="212"/>
      <c r="F15" s="212"/>
      <c r="G15" s="107"/>
      <c r="H15" s="107"/>
      <c r="I15" s="107"/>
      <c r="J15" s="107"/>
      <c r="K15" s="107"/>
      <c r="L15" s="107"/>
      <c r="M15" s="107"/>
      <c r="N15" s="107"/>
      <c r="O15" s="107"/>
      <c r="P15" s="107"/>
      <c r="AA15" s="91"/>
      <c r="AB15" s="91"/>
      <c r="AC15" s="103"/>
      <c r="AD15" s="113"/>
      <c r="AE15" s="114"/>
      <c r="AF15" s="111"/>
      <c r="AG15" s="111"/>
      <c r="AH15" s="111"/>
      <c r="AI15" s="111"/>
      <c r="AJ15" s="111"/>
      <c r="AK15" s="103"/>
      <c r="AL15" s="103"/>
    </row>
    <row r="16" spans="1:38" ht="25.5" x14ac:dyDescent="0.2">
      <c r="A16" s="92"/>
      <c r="B16" s="107"/>
      <c r="C16" s="210"/>
      <c r="D16" s="211"/>
      <c r="E16" s="212"/>
      <c r="F16" s="212"/>
      <c r="G16" s="107"/>
      <c r="H16" s="107"/>
      <c r="I16" s="107"/>
      <c r="J16" s="107"/>
      <c r="K16" s="107"/>
      <c r="L16" s="107"/>
      <c r="M16" s="107"/>
      <c r="N16" s="107"/>
      <c r="O16" s="107"/>
      <c r="P16" s="107"/>
      <c r="T16" s="95" t="s">
        <v>88</v>
      </c>
      <c r="V16" s="91"/>
      <c r="W16" s="91"/>
      <c r="X16" s="91"/>
      <c r="Y16" s="91"/>
      <c r="Z16" s="91"/>
      <c r="AA16" s="91"/>
      <c r="AB16" s="91"/>
      <c r="AC16" s="103"/>
      <c r="AD16" s="113"/>
      <c r="AE16" s="103"/>
      <c r="AF16" s="114"/>
      <c r="AG16" s="114"/>
      <c r="AH16" s="114"/>
      <c r="AI16" s="114"/>
      <c r="AJ16" s="114"/>
      <c r="AK16" s="103"/>
      <c r="AL16" s="103"/>
    </row>
    <row r="17" spans="1:38" x14ac:dyDescent="0.2">
      <c r="A17" s="92"/>
      <c r="B17" s="107"/>
      <c r="C17" s="210"/>
      <c r="D17" s="211"/>
      <c r="E17" s="212"/>
      <c r="F17" s="212"/>
      <c r="G17" s="107"/>
      <c r="H17" s="107"/>
      <c r="I17" s="107"/>
      <c r="J17" s="107"/>
      <c r="K17" s="107"/>
      <c r="L17" s="107"/>
      <c r="M17" s="107"/>
      <c r="N17" s="107"/>
      <c r="O17" s="107"/>
      <c r="P17" s="107"/>
      <c r="T17" s="125" t="s">
        <v>84</v>
      </c>
      <c r="V17" s="91"/>
      <c r="W17" s="91"/>
      <c r="X17" s="91"/>
      <c r="Y17" s="91"/>
      <c r="Z17" s="91"/>
      <c r="AA17" s="91"/>
      <c r="AB17" s="91"/>
      <c r="AC17" s="103"/>
      <c r="AD17" s="103"/>
      <c r="AE17" s="103"/>
      <c r="AF17" s="111"/>
      <c r="AG17" s="111"/>
      <c r="AH17" s="111"/>
      <c r="AI17" s="111"/>
      <c r="AJ17" s="111"/>
      <c r="AK17" s="103"/>
      <c r="AL17" s="103"/>
    </row>
    <row r="18" spans="1:38" x14ac:dyDescent="0.2">
      <c r="A18" s="92"/>
      <c r="B18" s="107"/>
      <c r="C18" s="210"/>
      <c r="D18" s="211"/>
      <c r="E18" s="212"/>
      <c r="F18" s="212"/>
      <c r="G18" s="107"/>
      <c r="H18" s="107"/>
      <c r="I18" s="107"/>
      <c r="J18" s="107"/>
      <c r="K18" s="107"/>
      <c r="L18" s="107"/>
      <c r="M18" s="107"/>
      <c r="N18" s="107"/>
      <c r="O18" s="107"/>
      <c r="P18" s="107"/>
      <c r="T18" s="108" t="s">
        <v>85</v>
      </c>
      <c r="U18" s="91"/>
      <c r="V18" s="91"/>
      <c r="W18" s="91"/>
      <c r="X18" s="91"/>
      <c r="Y18" s="91"/>
      <c r="Z18" s="91"/>
      <c r="AA18" s="91"/>
      <c r="AB18" s="91"/>
      <c r="AC18" s="103"/>
      <c r="AD18" s="103"/>
      <c r="AE18" s="103"/>
      <c r="AF18" s="111"/>
      <c r="AG18" s="111"/>
      <c r="AH18" s="111"/>
      <c r="AI18" s="111"/>
      <c r="AJ18" s="111"/>
      <c r="AK18" s="103"/>
      <c r="AL18" s="103"/>
    </row>
    <row r="19" spans="1:38" x14ac:dyDescent="0.2">
      <c r="A19" s="92"/>
      <c r="B19" s="107"/>
      <c r="C19" s="210"/>
      <c r="D19" s="211"/>
      <c r="E19" s="212"/>
      <c r="F19" s="212"/>
      <c r="G19" s="107"/>
      <c r="H19" s="107"/>
      <c r="I19" s="107"/>
      <c r="J19" s="107"/>
      <c r="K19" s="107"/>
      <c r="L19" s="107"/>
      <c r="M19" s="107"/>
      <c r="N19" s="107"/>
      <c r="O19" s="107"/>
      <c r="P19" s="107"/>
      <c r="S19" s="126"/>
      <c r="T19" s="112" t="s">
        <v>5</v>
      </c>
      <c r="U19" s="126"/>
      <c r="V19" s="126"/>
      <c r="W19" s="126"/>
      <c r="X19" s="126"/>
      <c r="Y19" s="126"/>
      <c r="Z19" s="126"/>
      <c r="AA19" s="126"/>
      <c r="AB19" s="126"/>
      <c r="AC19" s="103"/>
      <c r="AD19" s="103"/>
      <c r="AE19" s="127"/>
      <c r="AF19" s="127"/>
      <c r="AG19" s="127"/>
      <c r="AH19" s="127"/>
      <c r="AI19" s="127"/>
      <c r="AJ19" s="127"/>
      <c r="AK19" s="103"/>
      <c r="AL19" s="103"/>
    </row>
    <row r="20" spans="1:38" x14ac:dyDescent="0.2">
      <c r="A20" s="92"/>
      <c r="B20" s="107"/>
      <c r="C20" s="210"/>
      <c r="D20" s="211"/>
      <c r="E20" s="212"/>
      <c r="F20" s="212"/>
      <c r="G20" s="107"/>
      <c r="H20" s="107"/>
      <c r="I20" s="107"/>
      <c r="J20" s="107"/>
      <c r="K20" s="107"/>
      <c r="L20" s="107"/>
      <c r="M20" s="107"/>
      <c r="N20" s="107"/>
      <c r="O20" s="107"/>
      <c r="P20" s="107"/>
      <c r="S20" s="126"/>
      <c r="T20" s="116" t="s">
        <v>86</v>
      </c>
      <c r="AA20" s="126"/>
      <c r="AB20" s="126"/>
      <c r="AC20" s="103"/>
      <c r="AD20" s="103"/>
      <c r="AE20" s="103"/>
      <c r="AF20" s="111"/>
      <c r="AG20" s="111"/>
      <c r="AH20" s="111"/>
      <c r="AI20" s="111"/>
      <c r="AJ20" s="111"/>
      <c r="AK20" s="103"/>
      <c r="AL20" s="103"/>
    </row>
    <row r="21" spans="1:38" x14ac:dyDescent="0.2">
      <c r="A21" s="92"/>
      <c r="B21" s="107"/>
      <c r="C21" s="210"/>
      <c r="D21" s="211"/>
      <c r="E21" s="212"/>
      <c r="F21" s="212"/>
      <c r="G21" s="107"/>
      <c r="H21" s="107"/>
      <c r="I21" s="107"/>
      <c r="J21" s="107"/>
      <c r="K21" s="107"/>
      <c r="L21" s="107"/>
      <c r="M21" s="107"/>
      <c r="N21" s="107"/>
      <c r="O21" s="107"/>
      <c r="P21" s="107"/>
      <c r="Q21" s="128"/>
      <c r="R21" s="128"/>
      <c r="S21" s="126"/>
      <c r="AA21" s="126"/>
      <c r="AB21" s="126"/>
      <c r="AC21" s="103"/>
      <c r="AD21" s="103"/>
      <c r="AE21" s="103"/>
      <c r="AF21" s="111"/>
      <c r="AG21" s="111"/>
      <c r="AH21" s="111"/>
      <c r="AI21" s="111"/>
      <c r="AJ21" s="111"/>
      <c r="AK21" s="103"/>
      <c r="AL21" s="103"/>
    </row>
    <row r="22" spans="1:38" x14ac:dyDescent="0.2">
      <c r="A22" s="92"/>
      <c r="B22" s="107"/>
      <c r="C22" s="210"/>
      <c r="D22" s="211"/>
      <c r="E22" s="212"/>
      <c r="F22" s="212"/>
      <c r="G22" s="107"/>
      <c r="H22" s="107"/>
      <c r="I22" s="107"/>
      <c r="J22" s="107"/>
      <c r="K22" s="107"/>
      <c r="L22" s="107"/>
      <c r="M22" s="107"/>
      <c r="N22" s="107"/>
      <c r="O22" s="107"/>
      <c r="P22" s="107"/>
      <c r="Q22" s="128"/>
      <c r="R22" s="128"/>
      <c r="S22" s="129"/>
      <c r="AA22" s="126"/>
      <c r="AB22" s="126"/>
      <c r="AC22" s="103"/>
      <c r="AD22" s="124"/>
      <c r="AE22" s="124"/>
      <c r="AF22" s="124"/>
      <c r="AG22" s="124"/>
      <c r="AH22" s="124"/>
      <c r="AI22" s="124"/>
      <c r="AJ22" s="111"/>
      <c r="AK22" s="103"/>
      <c r="AL22" s="103"/>
    </row>
    <row r="23" spans="1:38" x14ac:dyDescent="0.2">
      <c r="A23" s="92"/>
      <c r="B23" s="107"/>
      <c r="C23" s="210"/>
      <c r="D23" s="211"/>
      <c r="E23" s="212"/>
      <c r="F23" s="212"/>
      <c r="G23" s="107"/>
      <c r="H23" s="107"/>
      <c r="I23" s="107"/>
      <c r="J23" s="107"/>
      <c r="K23" s="107"/>
      <c r="L23" s="107"/>
      <c r="M23" s="107"/>
      <c r="N23" s="107"/>
      <c r="O23" s="107"/>
      <c r="P23" s="107"/>
      <c r="Q23" s="128"/>
      <c r="R23" s="128"/>
      <c r="AC23" s="103"/>
      <c r="AD23" s="130"/>
      <c r="AE23" s="130"/>
      <c r="AF23" s="130"/>
      <c r="AG23" s="130"/>
      <c r="AH23" s="130"/>
      <c r="AI23" s="130"/>
      <c r="AJ23" s="111"/>
      <c r="AK23" s="103"/>
      <c r="AL23" s="103"/>
    </row>
    <row r="24" spans="1:38" x14ac:dyDescent="0.2">
      <c r="A24" s="92"/>
      <c r="B24" s="107"/>
      <c r="C24" s="210"/>
      <c r="D24" s="211"/>
      <c r="E24" s="212"/>
      <c r="F24" s="212"/>
      <c r="G24" s="107"/>
      <c r="H24" s="107"/>
      <c r="I24" s="107"/>
      <c r="J24" s="107"/>
      <c r="K24" s="107"/>
      <c r="L24" s="107"/>
      <c r="M24" s="107"/>
      <c r="N24" s="107"/>
      <c r="O24" s="107"/>
      <c r="P24" s="107"/>
      <c r="Q24" s="128"/>
      <c r="R24" s="128"/>
      <c r="AC24" s="103"/>
      <c r="AD24" s="124"/>
      <c r="AE24" s="124"/>
      <c r="AF24" s="124"/>
      <c r="AG24" s="124"/>
      <c r="AH24" s="124"/>
      <c r="AI24" s="124"/>
      <c r="AJ24" s="111"/>
      <c r="AK24" s="103"/>
      <c r="AL24" s="103"/>
    </row>
    <row r="25" spans="1:38" x14ac:dyDescent="0.2">
      <c r="A25" s="92"/>
      <c r="B25" s="107"/>
      <c r="C25" s="210"/>
      <c r="D25" s="211"/>
      <c r="E25" s="212"/>
      <c r="F25" s="212"/>
      <c r="G25" s="107"/>
      <c r="H25" s="107"/>
      <c r="I25" s="107"/>
      <c r="J25" s="107"/>
      <c r="K25" s="107"/>
      <c r="L25" s="107"/>
      <c r="M25" s="107"/>
      <c r="N25" s="107"/>
      <c r="O25" s="107"/>
      <c r="P25" s="107"/>
      <c r="AC25" s="103"/>
      <c r="AD25" s="124"/>
      <c r="AE25" s="124"/>
      <c r="AF25" s="124"/>
      <c r="AG25" s="124"/>
      <c r="AH25" s="124"/>
      <c r="AI25" s="124"/>
      <c r="AJ25" s="111"/>
      <c r="AK25" s="103"/>
      <c r="AL25" s="103"/>
    </row>
    <row r="26" spans="1:38" x14ac:dyDescent="0.25">
      <c r="A26" s="92"/>
      <c r="B26" s="107"/>
      <c r="C26" s="210"/>
      <c r="D26" s="211"/>
      <c r="E26" s="212"/>
      <c r="F26" s="212"/>
      <c r="G26" s="107"/>
      <c r="H26" s="107"/>
      <c r="I26" s="107"/>
      <c r="J26" s="107"/>
      <c r="K26" s="107"/>
      <c r="L26" s="107"/>
      <c r="M26" s="107"/>
      <c r="N26" s="107"/>
      <c r="O26" s="107"/>
      <c r="P26" s="107"/>
    </row>
    <row r="27" spans="1:38" x14ac:dyDescent="0.25">
      <c r="A27" s="92"/>
      <c r="B27" s="107"/>
      <c r="C27" s="210"/>
      <c r="D27" s="211"/>
      <c r="E27" s="212"/>
      <c r="F27" s="212"/>
      <c r="G27" s="107"/>
      <c r="H27" s="107"/>
      <c r="I27" s="107"/>
      <c r="J27" s="107"/>
      <c r="K27" s="107"/>
      <c r="L27" s="107"/>
      <c r="M27" s="107"/>
      <c r="N27" s="107"/>
      <c r="O27" s="107"/>
      <c r="P27" s="107"/>
    </row>
    <row r="28" spans="1:38" x14ac:dyDescent="0.25">
      <c r="A28" s="92"/>
      <c r="B28" s="107"/>
      <c r="C28" s="210"/>
      <c r="D28" s="211"/>
      <c r="E28" s="212"/>
      <c r="F28" s="212"/>
      <c r="G28" s="107"/>
      <c r="H28" s="107"/>
      <c r="I28" s="107"/>
      <c r="J28" s="107"/>
      <c r="K28" s="107"/>
      <c r="L28" s="107"/>
      <c r="M28" s="107"/>
      <c r="N28" s="107"/>
      <c r="O28" s="107"/>
      <c r="P28" s="107"/>
    </row>
    <row r="29" spans="1:38" x14ac:dyDescent="0.25">
      <c r="A29" s="92"/>
      <c r="B29" s="107"/>
      <c r="C29" s="210"/>
      <c r="D29" s="211"/>
      <c r="E29" s="212"/>
      <c r="F29" s="212"/>
      <c r="G29" s="107"/>
      <c r="H29" s="107"/>
      <c r="I29" s="107"/>
      <c r="J29" s="107"/>
      <c r="K29" s="107"/>
      <c r="L29" s="107"/>
      <c r="M29" s="107"/>
      <c r="N29" s="107"/>
      <c r="O29" s="107"/>
      <c r="P29" s="107"/>
    </row>
    <row r="30" spans="1:38" ht="14.45" customHeight="1" x14ac:dyDescent="0.25">
      <c r="B30" s="87"/>
      <c r="D30" s="87"/>
      <c r="G30" s="87"/>
      <c r="H30" s="87"/>
      <c r="I30" s="87"/>
      <c r="J30" s="87"/>
      <c r="K30" s="87"/>
      <c r="L30" s="87"/>
      <c r="M30" s="87"/>
      <c r="N30" s="87"/>
      <c r="O30" s="87"/>
      <c r="P30" s="87"/>
      <c r="AA30" s="92"/>
      <c r="AB30" s="92"/>
      <c r="AC30" s="92"/>
      <c r="AD30" s="92"/>
      <c r="AE30" s="92"/>
      <c r="AF30" s="87"/>
      <c r="AG30" s="87"/>
      <c r="AH30" s="87"/>
      <c r="AI30" s="87"/>
      <c r="AJ30" s="87"/>
    </row>
    <row r="31" spans="1:38" ht="39" customHeight="1" x14ac:dyDescent="0.25">
      <c r="B31" s="87"/>
      <c r="D31" s="87"/>
      <c r="G31" s="87"/>
      <c r="H31" s="87"/>
      <c r="I31" s="87"/>
      <c r="J31" s="87"/>
      <c r="K31" s="87"/>
      <c r="L31" s="87"/>
      <c r="M31" s="87"/>
      <c r="N31" s="87"/>
      <c r="O31" s="87"/>
      <c r="P31" s="87"/>
      <c r="AA31" s="92"/>
      <c r="AB31" s="92"/>
      <c r="AC31" s="92"/>
      <c r="AD31" s="92"/>
      <c r="AE31" s="92"/>
      <c r="AF31" s="87"/>
      <c r="AG31" s="87"/>
      <c r="AH31" s="87"/>
      <c r="AI31" s="87"/>
      <c r="AJ31" s="87"/>
    </row>
    <row r="32" spans="1:38" ht="19.5" customHeight="1" x14ac:dyDescent="0.25">
      <c r="B32" s="87"/>
      <c r="D32" s="87"/>
      <c r="G32" s="87"/>
      <c r="H32" s="87"/>
      <c r="I32" s="87"/>
      <c r="J32" s="87"/>
      <c r="K32" s="87"/>
      <c r="L32" s="87"/>
      <c r="M32" s="87"/>
      <c r="N32" s="87"/>
      <c r="O32" s="87"/>
      <c r="P32" s="87"/>
      <c r="AA32" s="92"/>
      <c r="AB32" s="92"/>
      <c r="AC32" s="92"/>
      <c r="AD32" s="92"/>
      <c r="AE32" s="92"/>
      <c r="AF32" s="87"/>
      <c r="AG32" s="87"/>
      <c r="AH32" s="87"/>
      <c r="AI32" s="87"/>
      <c r="AJ32" s="87"/>
    </row>
    <row r="33" spans="3:31" s="87" customFormat="1" ht="19.5" customHeight="1" x14ac:dyDescent="0.25">
      <c r="C33" s="92"/>
      <c r="E33" s="137"/>
      <c r="F33" s="137"/>
      <c r="AA33" s="92"/>
      <c r="AB33" s="92"/>
      <c r="AC33" s="92"/>
      <c r="AD33" s="92"/>
      <c r="AE33" s="92"/>
    </row>
    <row r="34" spans="3:31" s="87" customFormat="1" ht="19.5" customHeight="1" x14ac:dyDescent="0.25">
      <c r="C34" s="92"/>
      <c r="E34" s="137"/>
      <c r="F34" s="137"/>
      <c r="AA34" s="92"/>
      <c r="AB34" s="92"/>
      <c r="AC34" s="92"/>
      <c r="AD34" s="92"/>
      <c r="AE34" s="92"/>
    </row>
    <row r="35" spans="3:31" s="87" customFormat="1" ht="19.5" customHeight="1" x14ac:dyDescent="0.25">
      <c r="C35" s="92"/>
      <c r="E35" s="137"/>
      <c r="F35" s="137"/>
      <c r="AA35" s="92"/>
      <c r="AB35" s="92"/>
      <c r="AC35" s="92"/>
      <c r="AD35" s="92"/>
      <c r="AE35" s="92"/>
    </row>
    <row r="36" spans="3:31" s="87" customFormat="1" ht="19.5" customHeight="1" x14ac:dyDescent="0.25">
      <c r="C36" s="92"/>
      <c r="E36" s="137"/>
      <c r="F36" s="137"/>
      <c r="AA36" s="92"/>
      <c r="AB36" s="92"/>
      <c r="AC36" s="92"/>
      <c r="AD36" s="92"/>
      <c r="AE36" s="92"/>
    </row>
  </sheetData>
  <sheetProtection sheet="1" formatCells="0" formatColumns="0" formatRows="0" sort="0" autoFilter="0" pivotTables="0"/>
  <autoFilter ref="A9:AL9" xr:uid="{00000000-0009-0000-0000-000006000000}">
    <filterColumn colId="29" showButton="0"/>
    <filterColumn colId="30" showButton="0"/>
    <filterColumn colId="31" showButton="0"/>
    <filterColumn colId="32" showButton="0"/>
    <filterColumn colId="33" showButton="0"/>
    <filterColumn colId="34" showButton="0"/>
  </autoFilter>
  <dataConsolidate/>
  <mergeCells count="12">
    <mergeCell ref="I10:I14"/>
    <mergeCell ref="Q10:Q14"/>
    <mergeCell ref="A7:G7"/>
    <mergeCell ref="C8:G8"/>
    <mergeCell ref="A10:A14"/>
    <mergeCell ref="B1:D2"/>
    <mergeCell ref="A1:A2"/>
    <mergeCell ref="I7:O7"/>
    <mergeCell ref="T7:X7"/>
    <mergeCell ref="K8:O8"/>
    <mergeCell ref="B4:D4"/>
    <mergeCell ref="B5:D5"/>
  </mergeCells>
  <conditionalFormatting sqref="D15:E29">
    <cfRule type="cellIs" dxfId="45" priority="1" operator="equal">
      <formula>$S$14</formula>
    </cfRule>
    <cfRule type="cellIs" dxfId="44" priority="2" operator="equal">
      <formula>$S$13</formula>
    </cfRule>
    <cfRule type="cellIs" dxfId="43" priority="3" operator="equal">
      <formula>$S$12</formula>
    </cfRule>
    <cfRule type="cellIs" dxfId="42" priority="4" operator="equal">
      <formula>$S$11</formula>
    </cfRule>
    <cfRule type="cellIs" dxfId="41" priority="5" operator="equal">
      <formula>$S$10</formula>
    </cfRule>
  </conditionalFormatting>
  <conditionalFormatting sqref="F15:F29">
    <cfRule type="cellIs" dxfId="40" priority="6" operator="equal">
      <formula>$T$9</formula>
    </cfRule>
    <cfRule type="cellIs" dxfId="39" priority="7" operator="equal">
      <formula>$U$9</formula>
    </cfRule>
    <cfRule type="cellIs" dxfId="38" priority="8" operator="equal">
      <formula>$V$9</formula>
    </cfRule>
    <cfRule type="cellIs" dxfId="37" priority="9" operator="equal">
      <formula>$W$9</formula>
    </cfRule>
    <cfRule type="cellIs" dxfId="36" priority="10" operator="equal">
      <formula>$X$9</formula>
    </cfRule>
  </conditionalFormatting>
  <conditionalFormatting sqref="G15:G29">
    <cfRule type="cellIs" dxfId="35" priority="16" operator="equal">
      <formula>$T$17</formula>
    </cfRule>
    <cfRule type="cellIs" dxfId="34" priority="17" operator="equal">
      <formula>$T$18</formula>
    </cfRule>
    <cfRule type="cellIs" dxfId="33" priority="18" operator="equal">
      <formula>$T$19</formula>
    </cfRule>
    <cfRule type="cellIs" dxfId="32" priority="19" operator="equal">
      <formula>$T$20</formula>
    </cfRule>
  </conditionalFormatting>
  <dataValidations count="3">
    <dataValidation type="list" allowBlank="1" showInputMessage="1" showErrorMessage="1" sqref="JD10:JJ17" xr:uid="{00000000-0002-0000-06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C9" xr:uid="{00000000-0002-0000-0600-000001000000}"/>
    <dataValidation allowBlank="1" showInputMessage="1" showErrorMessage="1" prompt="Es la materialización del riesgo y las consecuencias de su aparición. Su escala es: 5 bajo impacto, 10 medio, 20 alto impacto._x000a_" sqref="JD9:JJ9" xr:uid="{00000000-0002-0000-0600-000002000000}"/>
  </dataValidations>
  <printOptions horizontalCentered="1" verticalCentered="1"/>
  <pageMargins left="0.23622047244094491" right="0.23622047244094491" top="0.74803149606299213" bottom="0.74803149606299213" header="0.31496062992125984" footer="0.31496062992125984"/>
  <pageSetup scale="65" orientation="landscape" r:id="rId1"/>
  <headerFooter alignWithMargins="0"/>
  <colBreaks count="1" manualBreakCount="1">
    <brk id="16"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35"/>
  <sheetViews>
    <sheetView showGridLines="0" tabSelected="1" zoomScale="90" zoomScaleNormal="90" workbookViewId="0">
      <pane xSplit="1" ySplit="8" topLeftCell="W10" activePane="bottomRight" state="frozen"/>
      <selection pane="topRight" activeCell="B1" sqref="B1"/>
      <selection pane="bottomLeft" activeCell="A7" sqref="A7"/>
      <selection pane="bottomRight" activeCell="W11" sqref="W11"/>
    </sheetView>
  </sheetViews>
  <sheetFormatPr baseColWidth="10" defaultColWidth="14.28515625" defaultRowHeight="12.75" x14ac:dyDescent="0.25"/>
  <cols>
    <col min="1" max="1" width="21" style="87" customWidth="1"/>
    <col min="2" max="2" width="45.85546875" style="92" customWidth="1"/>
    <col min="3" max="4" width="14.140625" style="92" customWidth="1"/>
    <col min="5" max="5" width="16.42578125" style="137" customWidth="1"/>
    <col min="6" max="6" width="12.5703125" style="137" customWidth="1"/>
    <col min="7" max="7" width="12.5703125" style="92" customWidth="1"/>
    <col min="8" max="8" width="15.42578125" style="92" customWidth="1"/>
    <col min="9" max="9" width="13" style="92" customWidth="1"/>
    <col min="10" max="10" width="16.42578125" style="137" customWidth="1"/>
    <col min="11" max="11" width="10.140625" style="137" customWidth="1"/>
    <col min="12" max="12" width="12.7109375" style="92" customWidth="1"/>
    <col min="13" max="13" width="16.85546875" style="92" customWidth="1"/>
    <col min="14" max="14" width="15.5703125" style="92" customWidth="1"/>
    <col min="15" max="16" width="16.5703125" style="92" customWidth="1"/>
    <col min="17" max="17" width="29.85546875" style="92" customWidth="1"/>
    <col min="18" max="18" width="20.85546875" style="92" customWidth="1"/>
    <col min="19" max="19" width="17.7109375" style="143" bestFit="1" customWidth="1"/>
    <col min="20" max="20" width="13.5703125" style="143" customWidth="1"/>
    <col min="21" max="21" width="62" style="92" customWidth="1"/>
    <col min="22" max="22" width="59.28515625" style="92" customWidth="1"/>
    <col min="23" max="23" width="62.28515625" style="92" customWidth="1"/>
    <col min="24" max="25" width="30.7109375" style="92" customWidth="1"/>
    <col min="26" max="26" width="18" style="92" customWidth="1"/>
    <col min="27" max="28" width="15.42578125" style="92" customWidth="1"/>
    <col min="29" max="29" width="4.85546875" style="87" customWidth="1"/>
    <col min="30" max="30" width="5.42578125" style="87" bestFit="1" customWidth="1"/>
    <col min="31" max="32" width="14" style="87" customWidth="1"/>
    <col min="33" max="33" width="18.5703125" style="87" customWidth="1"/>
    <col min="34" max="34" width="19.5703125" style="87" customWidth="1"/>
    <col min="35" max="36" width="14" style="87" customWidth="1"/>
    <col min="37" max="41" width="11.42578125" style="87" customWidth="1"/>
    <col min="42" max="42" width="5.5703125" style="87" bestFit="1" customWidth="1"/>
    <col min="43" max="43" width="26.85546875" style="87" customWidth="1"/>
    <col min="44" max="48" width="22.85546875" style="92" customWidth="1"/>
    <col min="49" max="49" width="23.42578125" style="87" customWidth="1"/>
    <col min="50" max="277" width="11.42578125" style="87" customWidth="1"/>
    <col min="278" max="278" width="12.7109375" style="87" customWidth="1"/>
    <col min="279" max="279" width="47" style="87" customWidth="1"/>
    <col min="280" max="280" width="35" style="87" customWidth="1"/>
    <col min="281" max="16384" width="14.28515625" style="87"/>
  </cols>
  <sheetData>
    <row r="1" spans="1:50" s="75" customFormat="1" ht="36" customHeight="1" x14ac:dyDescent="0.2">
      <c r="A1" s="420"/>
      <c r="B1" s="426" t="str">
        <f>+'2 CONTEXTO E IDENTIFICACIÓN'!B1</f>
        <v>MAPA DE RIESGOS</v>
      </c>
      <c r="C1" s="50" t="str">
        <f>+'2 CONTEXTO E IDENTIFICACIÓN'!C1</f>
        <v>CÓDIGO:</v>
      </c>
      <c r="D1" s="131">
        <f>+'2 CONTEXTO E IDENTIFICACIÓN'!D1</f>
        <v>0</v>
      </c>
      <c r="E1" s="132"/>
      <c r="F1" s="241" t="str">
        <f>+'2 CONTEXTO E IDENTIFICACIÓN'!$F$4</f>
        <v>Elaboración o Actualización:</v>
      </c>
      <c r="G1" s="262">
        <f>+IF('2 CONTEXTO E IDENTIFICACIÓN'!$G$4="","",'2 CONTEXTO E IDENTIFICACIÓN'!$G$4)</f>
        <v>44866</v>
      </c>
      <c r="H1" s="20"/>
      <c r="I1" s="20"/>
      <c r="U1" s="138"/>
      <c r="V1" s="138"/>
      <c r="AR1" s="76"/>
      <c r="AS1" s="76"/>
      <c r="AT1" s="76"/>
      <c r="AU1" s="76"/>
      <c r="AV1" s="76"/>
    </row>
    <row r="2" spans="1:50" s="75" customFormat="1" ht="36" customHeight="1" x14ac:dyDescent="0.2">
      <c r="A2" s="420"/>
      <c r="B2" s="426"/>
      <c r="C2" s="50" t="str">
        <f>+'2 CONTEXTO E IDENTIFICACIÓN'!C2</f>
        <v>VERSIÓN:</v>
      </c>
      <c r="D2" s="131">
        <f>+'2 CONTEXTO E IDENTIFICACIÓN'!D2</f>
        <v>0</v>
      </c>
      <c r="E2" s="132"/>
      <c r="F2" s="244" t="str">
        <f>+'2 CONTEXTO E IDENTIFICACIÓN'!$D$5</f>
        <v>Vigencia del:</v>
      </c>
      <c r="G2" s="242" t="str">
        <f>+IF('2 CONTEXTO E IDENTIFICACIÓN'!$E$5="","",'2 CONTEXTO E IDENTIFICACIÓN'!$E$5)</f>
        <v/>
      </c>
      <c r="H2" s="243" t="s">
        <v>111</v>
      </c>
      <c r="I2" s="240" t="str">
        <f>+IF('2 CONTEXTO E IDENTIFICACIÓN'!$G$5="","",'2 CONTEXTO E IDENTIFICACIÓN'!$G$5)</f>
        <v/>
      </c>
      <c r="J2" s="132"/>
      <c r="K2" s="132"/>
      <c r="L2" s="77"/>
      <c r="N2" s="77"/>
      <c r="O2" s="77"/>
      <c r="P2" s="77"/>
      <c r="Q2" s="77"/>
      <c r="R2" s="77"/>
      <c r="S2" s="139"/>
      <c r="T2" s="139"/>
      <c r="U2" s="77"/>
      <c r="V2" s="77"/>
      <c r="W2" s="77"/>
      <c r="X2" s="77"/>
      <c r="Y2" s="77"/>
      <c r="Z2" s="77"/>
      <c r="AA2" s="77"/>
      <c r="AB2" s="77"/>
      <c r="AR2" s="76"/>
      <c r="AS2" s="76"/>
      <c r="AT2" s="76"/>
      <c r="AU2" s="76"/>
      <c r="AV2" s="76"/>
    </row>
    <row r="3" spans="1:50" s="75" customFormat="1" x14ac:dyDescent="0.2">
      <c r="A3" s="79"/>
      <c r="B3" s="77"/>
      <c r="C3" s="245"/>
      <c r="D3" s="245"/>
      <c r="E3" s="132"/>
      <c r="F3" s="132"/>
      <c r="G3" s="77"/>
      <c r="J3" s="132"/>
      <c r="K3" s="132"/>
      <c r="L3" s="77"/>
      <c r="N3" s="77"/>
      <c r="O3" s="77"/>
      <c r="P3" s="77"/>
      <c r="Q3" s="77"/>
      <c r="R3" s="77"/>
      <c r="S3" s="139"/>
      <c r="T3" s="139"/>
      <c r="U3" s="77"/>
      <c r="V3" s="77"/>
      <c r="W3" s="77"/>
      <c r="X3" s="77"/>
      <c r="Y3" s="77"/>
      <c r="Z3" s="77"/>
      <c r="AA3" s="77"/>
      <c r="AB3" s="77"/>
      <c r="AR3" s="76"/>
      <c r="AS3" s="76"/>
      <c r="AT3" s="76"/>
      <c r="AU3" s="76"/>
      <c r="AV3" s="76"/>
    </row>
    <row r="4" spans="1:50" s="75" customFormat="1" ht="15.75" thickBot="1" x14ac:dyDescent="0.25">
      <c r="A4" s="19" t="s">
        <v>159</v>
      </c>
      <c r="B4" s="410" t="str">
        <f>+IF('2 CONTEXTO E IDENTIFICACIÓN'!$B$4="","",'2 CONTEXTO E IDENTIFICACIÓN'!$B$4)</f>
        <v>HOSPITAL UNIVERSITARIO DEPARTAMENTAL DE NARIÑO</v>
      </c>
      <c r="C4" s="410"/>
      <c r="D4" s="410"/>
      <c r="E4" s="73"/>
      <c r="F4" s="73"/>
      <c r="G4" s="73"/>
      <c r="H4" s="73"/>
      <c r="I4" s="73"/>
      <c r="J4" s="73"/>
      <c r="K4" s="133"/>
      <c r="S4" s="138"/>
      <c r="T4" s="138"/>
      <c r="AR4" s="76"/>
      <c r="AS4" s="76"/>
      <c r="AT4" s="76"/>
      <c r="AU4" s="76"/>
      <c r="AV4" s="76"/>
    </row>
    <row r="5" spans="1:50" s="75" customFormat="1" ht="15" x14ac:dyDescent="0.2">
      <c r="A5" s="19" t="s">
        <v>157</v>
      </c>
      <c r="B5" s="410" t="str">
        <f>+IF('2 CONTEXTO E IDENTIFICACIÓN'!$D$4="","",'2 CONTEXTO E IDENTIFICACIÓN'!$D$4)</f>
        <v xml:space="preserve">CONTROL INTERNO DISCIPLINARIO </v>
      </c>
      <c r="C5" s="411"/>
      <c r="D5" s="411"/>
      <c r="E5" s="52"/>
      <c r="F5" s="133"/>
      <c r="H5" s="77"/>
      <c r="I5" s="77"/>
      <c r="J5" s="52"/>
      <c r="K5" s="133"/>
      <c r="S5" s="138"/>
      <c r="T5" s="138"/>
      <c r="AD5" s="80"/>
      <c r="AE5" s="81"/>
      <c r="AF5" s="471" t="s">
        <v>87</v>
      </c>
      <c r="AG5" s="472"/>
      <c r="AH5" s="472"/>
      <c r="AI5" s="472"/>
      <c r="AJ5" s="473"/>
      <c r="AR5" s="76"/>
      <c r="AS5" s="76"/>
      <c r="AT5" s="76"/>
      <c r="AU5" s="76"/>
      <c r="AV5" s="76"/>
    </row>
    <row r="6" spans="1:50" s="75" customFormat="1" ht="5.45" customHeight="1" x14ac:dyDescent="0.2">
      <c r="A6" s="248"/>
      <c r="B6" s="247"/>
      <c r="C6" s="247"/>
      <c r="D6" s="77"/>
      <c r="E6" s="52"/>
      <c r="F6" s="133"/>
      <c r="H6" s="77"/>
      <c r="I6" s="77"/>
      <c r="J6" s="52"/>
      <c r="K6" s="133"/>
      <c r="S6" s="138"/>
      <c r="T6" s="138"/>
      <c r="AD6" s="268"/>
      <c r="AF6" s="269"/>
      <c r="AG6" s="270"/>
      <c r="AH6" s="270"/>
      <c r="AI6" s="270"/>
      <c r="AJ6" s="271"/>
      <c r="AR6" s="76"/>
      <c r="AS6" s="76"/>
      <c r="AT6" s="76"/>
      <c r="AU6" s="76"/>
      <c r="AV6" s="76"/>
    </row>
    <row r="7" spans="1:50" ht="14.45" customHeight="1" x14ac:dyDescent="0.25">
      <c r="A7" s="134"/>
      <c r="B7" s="134"/>
      <c r="C7" s="134"/>
      <c r="D7" s="134"/>
      <c r="E7" s="421" t="s">
        <v>89</v>
      </c>
      <c r="F7" s="421"/>
      <c r="G7" s="421"/>
      <c r="H7" s="84"/>
      <c r="I7" s="134"/>
      <c r="J7" s="421" t="s">
        <v>118</v>
      </c>
      <c r="K7" s="421"/>
      <c r="L7" s="421"/>
      <c r="M7" s="84"/>
      <c r="N7" s="84"/>
      <c r="O7" s="84"/>
      <c r="P7" s="84"/>
      <c r="Q7" s="421" t="s">
        <v>131</v>
      </c>
      <c r="R7" s="421"/>
      <c r="S7" s="421"/>
      <c r="T7" s="421"/>
      <c r="U7" s="421" t="s">
        <v>150</v>
      </c>
      <c r="V7" s="421"/>
      <c r="W7" s="421"/>
      <c r="X7" s="84"/>
      <c r="Y7" s="84"/>
      <c r="Z7" s="84"/>
      <c r="AA7" s="84"/>
      <c r="AB7" s="84"/>
      <c r="AD7" s="88"/>
      <c r="AF7" s="89">
        <v>0.2</v>
      </c>
      <c r="AG7" s="89">
        <v>0.4</v>
      </c>
      <c r="AH7" s="89">
        <v>0.6</v>
      </c>
      <c r="AI7" s="89">
        <v>0.8</v>
      </c>
      <c r="AJ7" s="90">
        <v>1</v>
      </c>
      <c r="AK7" s="91"/>
      <c r="AL7" s="91"/>
      <c r="AM7" s="91"/>
      <c r="AN7" s="91"/>
      <c r="AO7" s="91"/>
      <c r="AP7" s="91"/>
      <c r="AQ7" s="91"/>
    </row>
    <row r="8" spans="1:50" ht="51" x14ac:dyDescent="0.2">
      <c r="A8" s="95" t="s">
        <v>0</v>
      </c>
      <c r="B8" s="95" t="s">
        <v>1</v>
      </c>
      <c r="C8" s="95" t="s">
        <v>122</v>
      </c>
      <c r="D8" s="95" t="s">
        <v>123</v>
      </c>
      <c r="E8" s="95" t="s">
        <v>2</v>
      </c>
      <c r="F8" s="95" t="s">
        <v>4</v>
      </c>
      <c r="G8" s="96" t="s">
        <v>124</v>
      </c>
      <c r="H8" s="95" t="s">
        <v>120</v>
      </c>
      <c r="I8" s="95" t="s">
        <v>121</v>
      </c>
      <c r="J8" s="95" t="s">
        <v>2</v>
      </c>
      <c r="K8" s="95" t="s">
        <v>4</v>
      </c>
      <c r="L8" s="95" t="s">
        <v>124</v>
      </c>
      <c r="M8" s="95" t="s">
        <v>178</v>
      </c>
      <c r="N8" s="95" t="s">
        <v>125</v>
      </c>
      <c r="O8" s="95" t="s">
        <v>282</v>
      </c>
      <c r="P8" s="95" t="s">
        <v>277</v>
      </c>
      <c r="Q8" s="95" t="s">
        <v>182</v>
      </c>
      <c r="R8" s="95" t="s">
        <v>181</v>
      </c>
      <c r="S8" s="140" t="s">
        <v>152</v>
      </c>
      <c r="T8" s="140" t="s">
        <v>153</v>
      </c>
      <c r="U8" s="95" t="s">
        <v>148</v>
      </c>
      <c r="V8" s="95" t="s">
        <v>149</v>
      </c>
      <c r="W8" s="95" t="s">
        <v>151</v>
      </c>
      <c r="X8" s="95" t="s">
        <v>154</v>
      </c>
      <c r="Y8" s="95" t="s">
        <v>155</v>
      </c>
      <c r="Z8" s="95" t="s">
        <v>132</v>
      </c>
      <c r="AA8" s="84"/>
      <c r="AB8" s="84"/>
      <c r="AD8" s="88"/>
      <c r="AE8" s="100"/>
      <c r="AF8" s="101" t="s">
        <v>65</v>
      </c>
      <c r="AG8" s="101" t="s">
        <v>7</v>
      </c>
      <c r="AH8" s="101" t="s">
        <v>5</v>
      </c>
      <c r="AI8" s="101" t="s">
        <v>6</v>
      </c>
      <c r="AJ8" s="102" t="s">
        <v>73</v>
      </c>
      <c r="AM8" s="91"/>
      <c r="AN8" s="91"/>
      <c r="AO8" s="103"/>
      <c r="AP8" s="103"/>
      <c r="AQ8" s="103"/>
      <c r="AR8" s="103"/>
      <c r="AS8" s="103"/>
      <c r="AT8" s="103"/>
      <c r="AU8" s="103"/>
      <c r="AV8" s="103"/>
      <c r="AW8" s="103"/>
      <c r="AX8" s="103"/>
    </row>
    <row r="9" spans="1:50" ht="102" x14ac:dyDescent="0.2">
      <c r="A9" s="104" t="str">
        <f>'2 CONTEXTO E IDENTIFICACIÓN'!A9</f>
        <v>R1</v>
      </c>
      <c r="B9" s="105" t="str">
        <f>+'2 CONTEXTO E IDENTIFICACIÓN'!E9</f>
        <v>Posibilidad de pérdida Reputacional por vencimiento de términos de las diferentes etapas del proceso,  debido a sobre carga de trabajo  y falta de personal</v>
      </c>
      <c r="C9" s="141">
        <f>+'3 PROBABIL E IMPACTO INHERENTE'!E9</f>
        <v>0.6</v>
      </c>
      <c r="D9" s="141">
        <f>+'3 PROBABIL E IMPACTO INHERENTE'!M9</f>
        <v>0.4</v>
      </c>
      <c r="E9" s="136" t="str">
        <f>+'4 MAPA CALOR INHERENTE'!C9</f>
        <v>Media</v>
      </c>
      <c r="F9" s="136" t="str">
        <f>+'4 MAPA CALOR INHERENTE'!D9</f>
        <v>Menor</v>
      </c>
      <c r="G9" s="105" t="str">
        <f>+'4 MAPA CALOR INHERENTE'!E9</f>
        <v>Moderado</v>
      </c>
      <c r="H9" s="135">
        <f>+'6 MAPA CALOR RESIDUAL'!C9</f>
        <v>0.36</v>
      </c>
      <c r="I9" s="106">
        <f>+'6 MAPA CALOR RESIDUAL'!D9</f>
        <v>0.4</v>
      </c>
      <c r="J9" s="136" t="str">
        <f>+'6 MAPA CALOR RESIDUAL'!E9</f>
        <v>Baja</v>
      </c>
      <c r="K9" s="136" t="str">
        <f>+'6 MAPA CALOR RESIDUAL'!F9</f>
        <v>Menor</v>
      </c>
      <c r="L9" s="105" t="str">
        <f>+'6 MAPA CALOR RESIDUAL'!G9</f>
        <v>Moderado</v>
      </c>
      <c r="M9" s="105" t="str">
        <f t="shared" ref="M9:M28" si="0">+IF($N9="","",IF($N9=$AG$16,$AH$16,IF($N9=$AG$19,$AH$19)))</f>
        <v>Requiere Plan de Acción</v>
      </c>
      <c r="N9" s="105" t="str">
        <f t="shared" ref="N9:N28" si="1">+IF(L9="","",IF(OR(L9=$AF$16,L9=$AF$17,L9=$AF$18),$AG$16,IF(L9=$AF$19,$AG$19)))</f>
        <v>Reducir_mitigar_Transferir_Evitar</v>
      </c>
      <c r="O9" s="233"/>
      <c r="P9" s="105">
        <f t="shared" ref="P9:P28" si="2">+IF($M9="","",IF($M9=$AH$19,$AG$19,$O9))</f>
        <v>0</v>
      </c>
      <c r="Q9" s="339" t="s">
        <v>284</v>
      </c>
      <c r="R9" s="339" t="s">
        <v>301</v>
      </c>
      <c r="S9" s="340">
        <v>44927</v>
      </c>
      <c r="T9" s="340">
        <v>45291</v>
      </c>
      <c r="U9" s="233" t="s">
        <v>303</v>
      </c>
      <c r="V9" s="233" t="s">
        <v>306</v>
      </c>
      <c r="W9" s="233" t="s">
        <v>309</v>
      </c>
      <c r="X9" s="233"/>
      <c r="Y9" s="233"/>
      <c r="Z9" s="233" t="s">
        <v>147</v>
      </c>
      <c r="AA9" s="107"/>
      <c r="AB9" s="107"/>
      <c r="AC9" s="468" t="s">
        <v>54</v>
      </c>
      <c r="AD9" s="110">
        <v>1</v>
      </c>
      <c r="AE9" s="101" t="s">
        <v>62</v>
      </c>
      <c r="AF9" s="108" t="s">
        <v>85</v>
      </c>
      <c r="AG9" s="108" t="s">
        <v>85</v>
      </c>
      <c r="AH9" s="108" t="s">
        <v>85</v>
      </c>
      <c r="AI9" s="108" t="s">
        <v>85</v>
      </c>
      <c r="AJ9" s="109" t="s">
        <v>84</v>
      </c>
      <c r="AM9" s="91"/>
      <c r="AN9" s="91"/>
      <c r="AO9" s="103"/>
      <c r="AP9" s="103"/>
      <c r="AQ9" s="103"/>
      <c r="AR9" s="111"/>
      <c r="AS9" s="111"/>
      <c r="AT9" s="111"/>
      <c r="AU9" s="111"/>
      <c r="AV9" s="111"/>
      <c r="AW9" s="103"/>
      <c r="AX9" s="103"/>
    </row>
    <row r="10" spans="1:50" ht="102" x14ac:dyDescent="0.2">
      <c r="A10" s="104" t="str">
        <f>'2 CONTEXTO E IDENTIFICACIÓN'!A10</f>
        <v>R2</v>
      </c>
      <c r="B10" s="105" t="str">
        <f>+'2 CONTEXTO E IDENTIFICACIÓN'!E10</f>
        <v>Posibilidad de pérdida Reputacional por pérdida de documentos,  debido a préstamo de documentos a sujetos procesales.</v>
      </c>
      <c r="C10" s="141">
        <f>+'3 PROBABIL E IMPACTO INHERENTE'!E10</f>
        <v>0.6</v>
      </c>
      <c r="D10" s="141">
        <f>+'3 PROBABIL E IMPACTO INHERENTE'!M10</f>
        <v>0.4</v>
      </c>
      <c r="E10" s="136" t="str">
        <f>+'4 MAPA CALOR INHERENTE'!C10</f>
        <v>Media</v>
      </c>
      <c r="F10" s="136" t="str">
        <f>+'4 MAPA CALOR INHERENTE'!D10</f>
        <v>Menor</v>
      </c>
      <c r="G10" s="105" t="str">
        <f>+'4 MAPA CALOR INHERENTE'!E10</f>
        <v>Moderado</v>
      </c>
      <c r="H10" s="135">
        <f>+'5 VALORACIÓN DEL CONTROL'!S15</f>
        <v>0.36</v>
      </c>
      <c r="I10" s="106">
        <f>+'5 VALORACIÓN DEL CONTROL'!T15</f>
        <v>0.4</v>
      </c>
      <c r="J10" s="136" t="str">
        <f t="shared" ref="J10:J28" si="3">+IF(H10=0,"",IF(H10&lt;=$AD$13,$AE$13,IF(H10&lt;=$AD$12,$AE$12,IF(H10&lt;=$AD$11,$AE$11,IF(H10&lt;=$AD$10,$AE$10,IF(H10&lt;=$AD$9,$AE$9,""))))))</f>
        <v>Baja</v>
      </c>
      <c r="K10" s="136" t="str">
        <f t="shared" ref="K10:K28" si="4">+IF(I10=0,"",IF(I10&lt;=$AF$7,$AF$8,IF(I10&lt;=$AG$7,$AG$8,IF(I10&lt;=$AH$7,$AH$8,IF(I10&lt;=$AI$7,$AI$8,IF(I10&lt;=$AJ$7,$AJ$8,""))))))</f>
        <v>Menor</v>
      </c>
      <c r="L10" s="105" t="str">
        <f t="shared" ref="L10:L28" si="5">+IF(J10=$AE$9,IF(K10=$AF$8,$AF$9,IF(K10=$AG$8,$AG$9,IF(K10=$AH$8,$AH$9,IF(K10=$AI$8,$AI$9,IF(K10=$AJ$8,$AJ$9))))),IF(J10=$AE$10,IF(K10=$AF$8,$AF$10,IF(K10=$AG$8,$AG$10,IF(K10=$AH$8,$AH$10,IF(K10=$AI$8,$AI$10,IF(K10=$AJ$8,$AJ$10))))),IF(J10=$AE$11,IF(K10=$AF$8,$AF$11,IF(K10=$AG$8,$AG$11,IF(K10=$AH$8,$AH$11,IF(K10=$AI$8,$AI$11,IF(K10=$AJ$8,$AJ$11))))),IF(J10=$AE$12,IF(K10=$AF$8,$AF$12,IF(K10=$AG$8,$AG$12,IF(K10=$AH$8,$AH$12,IF(K10=$AI$8,$AI$12,IF(K10=$AJ$8,$AJ$12))))),IF(J10=$AE$13,IF(K10=$AF$8,$AF$13,IF(K10=$AG$8,$AG$13,IF(K10=$AH$8,$AH$13,IF(K10=$AI$8,$AI$13,IF(K10=$AJ$8,$AJ$13))))),"")))))</f>
        <v>Moderado</v>
      </c>
      <c r="M10" s="105" t="str">
        <f t="shared" si="0"/>
        <v>Requiere Plan de Acción</v>
      </c>
      <c r="N10" s="105" t="str">
        <f t="shared" si="1"/>
        <v>Reducir_mitigar_Transferir_Evitar</v>
      </c>
      <c r="O10" s="233"/>
      <c r="P10" s="105">
        <f t="shared" si="2"/>
        <v>0</v>
      </c>
      <c r="Q10" s="339" t="s">
        <v>284</v>
      </c>
      <c r="R10" s="339" t="s">
        <v>301</v>
      </c>
      <c r="S10" s="340">
        <v>44927</v>
      </c>
      <c r="T10" s="340">
        <v>45291</v>
      </c>
      <c r="U10" s="233" t="s">
        <v>304</v>
      </c>
      <c r="V10" s="233" t="s">
        <v>307</v>
      </c>
      <c r="W10" s="233" t="s">
        <v>310</v>
      </c>
      <c r="X10" s="233"/>
      <c r="Y10" s="233"/>
      <c r="Z10" s="233" t="s">
        <v>147</v>
      </c>
      <c r="AA10" s="107"/>
      <c r="AB10" s="107"/>
      <c r="AC10" s="469"/>
      <c r="AD10" s="110">
        <v>0.8</v>
      </c>
      <c r="AE10" s="101" t="s">
        <v>61</v>
      </c>
      <c r="AF10" s="112" t="s">
        <v>5</v>
      </c>
      <c r="AG10" s="112" t="s">
        <v>5</v>
      </c>
      <c r="AH10" s="108" t="s">
        <v>85</v>
      </c>
      <c r="AI10" s="108" t="s">
        <v>85</v>
      </c>
      <c r="AJ10" s="109" t="s">
        <v>84</v>
      </c>
      <c r="AM10" s="91"/>
      <c r="AN10" s="91"/>
      <c r="AO10" s="103"/>
      <c r="AP10" s="113"/>
      <c r="AQ10" s="114"/>
      <c r="AR10" s="111"/>
      <c r="AS10" s="111"/>
      <c r="AT10" s="111"/>
      <c r="AU10" s="111"/>
      <c r="AV10" s="111"/>
      <c r="AW10" s="103"/>
      <c r="AX10" s="103"/>
    </row>
    <row r="11" spans="1:50" ht="51" x14ac:dyDescent="0.2">
      <c r="A11" s="104" t="str">
        <f>'2 CONTEXTO E IDENTIFICACIÓN'!A11</f>
        <v>R3</v>
      </c>
      <c r="B11" s="105" t="str">
        <f>+'2 CONTEXTO E IDENTIFICACIÓN'!E11</f>
        <v>Posibilidad de pérdida Reputacional por divulgación de información confidencial,  debido al desconocimiento de la norma.</v>
      </c>
      <c r="C11" s="141">
        <f>+'3 PROBABIL E IMPACTO INHERENTE'!E11</f>
        <v>0.2</v>
      </c>
      <c r="D11" s="141">
        <f>+'3 PROBABIL E IMPACTO INHERENTE'!M11</f>
        <v>0.4</v>
      </c>
      <c r="E11" s="136" t="str">
        <f>+'4 MAPA CALOR INHERENTE'!C11</f>
        <v>Muy Baja</v>
      </c>
      <c r="F11" s="136" t="str">
        <f>+'4 MAPA CALOR INHERENTE'!D11</f>
        <v>Menor</v>
      </c>
      <c r="G11" s="105" t="str">
        <f>+'4 MAPA CALOR INHERENTE'!E11</f>
        <v>Bajo</v>
      </c>
      <c r="H11" s="135">
        <f>+'5 VALORACIÓN DEL CONTROL'!S19</f>
        <v>0.12</v>
      </c>
      <c r="I11" s="106">
        <f>+'5 VALORACIÓN DEL CONTROL'!T19</f>
        <v>0.4</v>
      </c>
      <c r="J11" s="136" t="str">
        <f t="shared" si="3"/>
        <v>Muy Baja</v>
      </c>
      <c r="K11" s="136" t="str">
        <f t="shared" si="4"/>
        <v>Menor</v>
      </c>
      <c r="L11" s="105" t="str">
        <f>+IF(J11=$AE$9,IF(K11=$AF$8,$AF$9,IF(K11=$AG$8,$AG$9,IF(K11=$AH$8,$AH$9,IF(K11=$AI$8,$AI$9,IF(K11=$AJ$8,$AJ$9))))),IF(J11=$AE$10,IF(K11=$AF$8,$AF$10,IF(K11=$AG$8,$AG$10,IF(K11=$AH$8,$AH$10,IF(K11=$AI$8,$AI$10,IF(K11=$AJ$8,$AJ$10))))),IF(J11=$AE$11,IF(K11=$AF$8,$AF$11,IF(K11=$AG$8,$AG$11,IF(K11=$AH$8,$AH$11,IF(K11=$AI$8,$AI$11,IF(K11=$AJ$8,$AJ$11))))),IF(J11=$AE$12,IF(K11=$AF$8,$AF$12,IF(K11=$AG$8,$AG$12,IF(K11=$AH$8,$AH$12,IF(K11=$AI$8,$AI$12,IF(K11=$AJ$8,$AJ$12))))),IF(J11=$AE$13,IF(K11=$AF$8,$AF$13,IF(K11=$AG$8,$AG$13,IF(K11=$AH$8,$AH$13,IF(K11=$AI$8,$AI$13,IF(K11=$AJ$8,$AJ$13))))),"")))))</f>
        <v>Bajo</v>
      </c>
      <c r="M11" s="105" t="str">
        <f t="shared" si="0"/>
        <v>No requiere Plan de Acción</v>
      </c>
      <c r="N11" s="105" t="str">
        <f t="shared" si="1"/>
        <v>Aceptar</v>
      </c>
      <c r="O11" s="233"/>
      <c r="P11" s="105" t="str">
        <f t="shared" si="2"/>
        <v>Aceptar</v>
      </c>
      <c r="Q11" s="339" t="s">
        <v>284</v>
      </c>
      <c r="R11" s="339" t="s">
        <v>301</v>
      </c>
      <c r="S11" s="340">
        <v>44927</v>
      </c>
      <c r="T11" s="340">
        <v>45291</v>
      </c>
      <c r="U11" s="233" t="s">
        <v>305</v>
      </c>
      <c r="V11" s="233" t="s">
        <v>308</v>
      </c>
      <c r="W11" s="233" t="s">
        <v>311</v>
      </c>
      <c r="X11" s="233"/>
      <c r="Y11" s="233"/>
      <c r="Z11" s="233" t="s">
        <v>147</v>
      </c>
      <c r="AA11" s="107"/>
      <c r="AB11" s="107"/>
      <c r="AC11" s="469"/>
      <c r="AD11" s="110">
        <v>0.6</v>
      </c>
      <c r="AE11" s="101" t="s">
        <v>59</v>
      </c>
      <c r="AF11" s="112" t="s">
        <v>5</v>
      </c>
      <c r="AG11" s="112" t="s">
        <v>5</v>
      </c>
      <c r="AH11" s="112" t="s">
        <v>5</v>
      </c>
      <c r="AI11" s="108" t="s">
        <v>85</v>
      </c>
      <c r="AJ11" s="109" t="s">
        <v>84</v>
      </c>
      <c r="AM11" s="91"/>
      <c r="AN11" s="91"/>
      <c r="AO11" s="103"/>
      <c r="AP11" s="113"/>
      <c r="AQ11" s="114"/>
      <c r="AR11" s="111"/>
      <c r="AS11" s="111"/>
      <c r="AT11" s="111"/>
      <c r="AU11" s="111"/>
      <c r="AV11" s="115"/>
      <c r="AW11" s="103"/>
      <c r="AX11" s="103"/>
    </row>
    <row r="12" spans="1:50" x14ac:dyDescent="0.2">
      <c r="A12" s="104" t="str">
        <f>'2 CONTEXTO E IDENTIFICACIÓN'!A12</f>
        <v>R4</v>
      </c>
      <c r="B12" s="105" t="str">
        <f>+'2 CONTEXTO E IDENTIFICACIÓN'!E12</f>
        <v xml:space="preserve">  </v>
      </c>
      <c r="C12" s="141" t="str">
        <f>+'3 PROBABIL E IMPACTO INHERENTE'!E12</f>
        <v/>
      </c>
      <c r="D12" s="141" t="str">
        <f>+'3 PROBABIL E IMPACTO INHERENTE'!M12</f>
        <v/>
      </c>
      <c r="E12" s="136" t="str">
        <f>+'4 MAPA CALOR INHERENTE'!C12</f>
        <v/>
      </c>
      <c r="F12" s="136" t="str">
        <f>+'4 MAPA CALOR INHERENTE'!D12</f>
        <v/>
      </c>
      <c r="G12" s="105" t="str">
        <f>+'4 MAPA CALOR INHERENTE'!E12</f>
        <v/>
      </c>
      <c r="H12" s="135" t="str">
        <f>+'5 VALORACIÓN DEL CONTROL'!S23</f>
        <v/>
      </c>
      <c r="I12" s="106" t="str">
        <f>+'5 VALORACIÓN DEL CONTROL'!T23</f>
        <v/>
      </c>
      <c r="J12" s="136" t="str">
        <f t="shared" si="3"/>
        <v/>
      </c>
      <c r="K12" s="136" t="str">
        <f t="shared" si="4"/>
        <v/>
      </c>
      <c r="L12" s="105" t="str">
        <f t="shared" si="5"/>
        <v/>
      </c>
      <c r="M12" s="105" t="str">
        <f t="shared" si="0"/>
        <v/>
      </c>
      <c r="N12" s="105" t="str">
        <f t="shared" si="1"/>
        <v/>
      </c>
      <c r="O12" s="233"/>
      <c r="P12" s="105" t="str">
        <f t="shared" si="2"/>
        <v/>
      </c>
      <c r="Q12" s="233"/>
      <c r="R12" s="233"/>
      <c r="S12" s="234"/>
      <c r="T12" s="234"/>
      <c r="U12" s="233"/>
      <c r="V12" s="233"/>
      <c r="W12" s="233"/>
      <c r="X12" s="233"/>
      <c r="Y12" s="233"/>
      <c r="Z12" s="233"/>
      <c r="AA12" s="107"/>
      <c r="AB12" s="107"/>
      <c r="AC12" s="469"/>
      <c r="AD12" s="110">
        <v>0.4</v>
      </c>
      <c r="AE12" s="101" t="s">
        <v>57</v>
      </c>
      <c r="AF12" s="116" t="s">
        <v>86</v>
      </c>
      <c r="AG12" s="112" t="s">
        <v>5</v>
      </c>
      <c r="AH12" s="112" t="s">
        <v>5</v>
      </c>
      <c r="AI12" s="108" t="s">
        <v>85</v>
      </c>
      <c r="AJ12" s="109" t="s">
        <v>84</v>
      </c>
      <c r="AM12" s="91"/>
      <c r="AN12" s="91"/>
      <c r="AO12" s="103"/>
      <c r="AP12" s="113"/>
      <c r="AQ12" s="114"/>
      <c r="AR12" s="111"/>
      <c r="AS12" s="111"/>
      <c r="AT12" s="111"/>
      <c r="AU12" s="115"/>
      <c r="AV12" s="111"/>
      <c r="AW12" s="103"/>
      <c r="AX12" s="103"/>
    </row>
    <row r="13" spans="1:50" ht="13.5" thickBot="1" x14ac:dyDescent="0.25">
      <c r="A13" s="104" t="str">
        <f>'2 CONTEXTO E IDENTIFICACIÓN'!A13</f>
        <v>R5</v>
      </c>
      <c r="B13" s="105" t="str">
        <f>+'2 CONTEXTO E IDENTIFICACIÓN'!E13</f>
        <v xml:space="preserve">  </v>
      </c>
      <c r="C13" s="141" t="str">
        <f>+'3 PROBABIL E IMPACTO INHERENTE'!E13</f>
        <v/>
      </c>
      <c r="D13" s="141" t="str">
        <f>+'3 PROBABIL E IMPACTO INHERENTE'!M13</f>
        <v/>
      </c>
      <c r="E13" s="136" t="str">
        <f>+'4 MAPA CALOR INHERENTE'!C13</f>
        <v/>
      </c>
      <c r="F13" s="136" t="str">
        <f>+'4 MAPA CALOR INHERENTE'!D13</f>
        <v/>
      </c>
      <c r="G13" s="105" t="str">
        <f>+'4 MAPA CALOR INHERENTE'!E13</f>
        <v/>
      </c>
      <c r="H13" s="135" t="str">
        <f>+'5 VALORACIÓN DEL CONTROL'!S27</f>
        <v/>
      </c>
      <c r="I13" s="106" t="str">
        <f>+'5 VALORACIÓN DEL CONTROL'!T27</f>
        <v/>
      </c>
      <c r="J13" s="136" t="str">
        <f t="shared" si="3"/>
        <v/>
      </c>
      <c r="K13" s="136" t="str">
        <f t="shared" si="4"/>
        <v/>
      </c>
      <c r="L13" s="105" t="str">
        <f t="shared" si="5"/>
        <v/>
      </c>
      <c r="M13" s="105" t="str">
        <f t="shared" si="0"/>
        <v/>
      </c>
      <c r="N13" s="105" t="str">
        <f t="shared" si="1"/>
        <v/>
      </c>
      <c r="O13" s="233"/>
      <c r="P13" s="105" t="str">
        <f t="shared" si="2"/>
        <v/>
      </c>
      <c r="Q13" s="233"/>
      <c r="R13" s="233"/>
      <c r="S13" s="234"/>
      <c r="T13" s="234"/>
      <c r="U13" s="233"/>
      <c r="V13" s="233"/>
      <c r="W13" s="233"/>
      <c r="X13" s="233"/>
      <c r="Y13" s="233"/>
      <c r="Z13" s="233"/>
      <c r="AA13" s="107"/>
      <c r="AB13" s="107"/>
      <c r="AC13" s="470"/>
      <c r="AD13" s="122">
        <v>0.2</v>
      </c>
      <c r="AE13" s="123" t="s">
        <v>55</v>
      </c>
      <c r="AF13" s="118" t="s">
        <v>86</v>
      </c>
      <c r="AG13" s="118" t="s">
        <v>86</v>
      </c>
      <c r="AH13" s="119" t="s">
        <v>5</v>
      </c>
      <c r="AI13" s="120" t="s">
        <v>85</v>
      </c>
      <c r="AJ13" s="121" t="s">
        <v>84</v>
      </c>
      <c r="AM13" s="91"/>
      <c r="AN13" s="91"/>
      <c r="AO13" s="103"/>
      <c r="AP13" s="113"/>
      <c r="AQ13" s="114"/>
      <c r="AR13" s="111"/>
      <c r="AS13" s="111"/>
      <c r="AT13" s="111"/>
      <c r="AU13" s="124"/>
      <c r="AV13" s="111"/>
      <c r="AW13" s="103"/>
      <c r="AX13" s="103"/>
    </row>
    <row r="14" spans="1:50" x14ac:dyDescent="0.2">
      <c r="A14" s="104" t="str">
        <f>'2 CONTEXTO E IDENTIFICACIÓN'!A14</f>
        <v>R6</v>
      </c>
      <c r="B14" s="105" t="str">
        <f>+'2 CONTEXTO E IDENTIFICACIÓN'!E14</f>
        <v xml:space="preserve">  </v>
      </c>
      <c r="C14" s="141" t="str">
        <f>+'3 PROBABIL E IMPACTO INHERENTE'!E14</f>
        <v/>
      </c>
      <c r="D14" s="141" t="str">
        <f>+'3 PROBABIL E IMPACTO INHERENTE'!M14</f>
        <v/>
      </c>
      <c r="E14" s="136" t="str">
        <f>+'4 MAPA CALOR INHERENTE'!C14</f>
        <v/>
      </c>
      <c r="F14" s="136" t="str">
        <f>+'4 MAPA CALOR INHERENTE'!D14</f>
        <v/>
      </c>
      <c r="G14" s="105" t="str">
        <f>+'4 MAPA CALOR INHERENTE'!E14</f>
        <v/>
      </c>
      <c r="H14" s="135" t="str">
        <f>+'5 VALORACIÓN DEL CONTROL'!S31</f>
        <v/>
      </c>
      <c r="I14" s="106" t="str">
        <f>+'5 VALORACIÓN DEL CONTROL'!T31</f>
        <v/>
      </c>
      <c r="J14" s="136" t="str">
        <f t="shared" si="3"/>
        <v/>
      </c>
      <c r="K14" s="136" t="str">
        <f t="shared" si="4"/>
        <v/>
      </c>
      <c r="L14" s="105" t="str">
        <f t="shared" si="5"/>
        <v/>
      </c>
      <c r="M14" s="105" t="str">
        <f t="shared" si="0"/>
        <v/>
      </c>
      <c r="N14" s="105" t="str">
        <f t="shared" si="1"/>
        <v/>
      </c>
      <c r="O14" s="233"/>
      <c r="P14" s="105" t="str">
        <f t="shared" si="2"/>
        <v/>
      </c>
      <c r="Q14" s="233"/>
      <c r="R14" s="233"/>
      <c r="S14" s="234"/>
      <c r="T14" s="234"/>
      <c r="U14" s="233"/>
      <c r="V14" s="233"/>
      <c r="W14" s="233"/>
      <c r="X14" s="233"/>
      <c r="Y14" s="233"/>
      <c r="Z14" s="233"/>
      <c r="AA14" s="107"/>
      <c r="AB14" s="107"/>
      <c r="AM14" s="91"/>
      <c r="AN14" s="91"/>
      <c r="AO14" s="103"/>
      <c r="AP14" s="113"/>
      <c r="AQ14" s="114"/>
      <c r="AR14" s="111"/>
      <c r="AS14" s="111"/>
      <c r="AT14" s="111"/>
      <c r="AU14" s="111"/>
      <c r="AV14" s="111"/>
      <c r="AW14" s="103"/>
      <c r="AX14" s="103"/>
    </row>
    <row r="15" spans="1:50" ht="13.5" customHeight="1" x14ac:dyDescent="0.2">
      <c r="A15" s="104" t="str">
        <f>'2 CONTEXTO E IDENTIFICACIÓN'!A15</f>
        <v>R7</v>
      </c>
      <c r="B15" s="105" t="str">
        <f>+'2 CONTEXTO E IDENTIFICACIÓN'!E15</f>
        <v xml:space="preserve">  </v>
      </c>
      <c r="C15" s="141" t="str">
        <f>+'3 PROBABIL E IMPACTO INHERENTE'!E15</f>
        <v/>
      </c>
      <c r="D15" s="141" t="str">
        <f>+'3 PROBABIL E IMPACTO INHERENTE'!M15</f>
        <v/>
      </c>
      <c r="E15" s="136" t="str">
        <f>+'4 MAPA CALOR INHERENTE'!C15</f>
        <v/>
      </c>
      <c r="F15" s="136" t="str">
        <f>+'4 MAPA CALOR INHERENTE'!D15</f>
        <v/>
      </c>
      <c r="G15" s="105" t="str">
        <f>+'4 MAPA CALOR INHERENTE'!E15</f>
        <v/>
      </c>
      <c r="H15" s="135" t="str">
        <f>+'5 VALORACIÓN DEL CONTROL'!S35</f>
        <v/>
      </c>
      <c r="I15" s="106" t="str">
        <f>+'5 VALORACIÓN DEL CONTROL'!T35</f>
        <v/>
      </c>
      <c r="J15" s="136" t="str">
        <f t="shared" si="3"/>
        <v/>
      </c>
      <c r="K15" s="136" t="str">
        <f t="shared" si="4"/>
        <v/>
      </c>
      <c r="L15" s="105" t="str">
        <f t="shared" si="5"/>
        <v/>
      </c>
      <c r="M15" s="105" t="str">
        <f t="shared" si="0"/>
        <v/>
      </c>
      <c r="N15" s="105" t="str">
        <f t="shared" si="1"/>
        <v/>
      </c>
      <c r="O15" s="233"/>
      <c r="P15" s="105" t="str">
        <f t="shared" si="2"/>
        <v/>
      </c>
      <c r="Q15" s="233"/>
      <c r="R15" s="233"/>
      <c r="S15" s="234"/>
      <c r="T15" s="234"/>
      <c r="U15" s="233"/>
      <c r="V15" s="233"/>
      <c r="W15" s="233"/>
      <c r="X15" s="233"/>
      <c r="Y15" s="233"/>
      <c r="Z15" s="233"/>
      <c r="AA15" s="107"/>
      <c r="AB15" s="107"/>
      <c r="AF15" s="95" t="s">
        <v>88</v>
      </c>
      <c r="AG15" s="95" t="s">
        <v>125</v>
      </c>
      <c r="AH15" s="95" t="s">
        <v>178</v>
      </c>
      <c r="AJ15" s="100" t="s">
        <v>280</v>
      </c>
      <c r="AK15" s="91"/>
      <c r="AL15" s="91"/>
      <c r="AM15" s="91"/>
      <c r="AN15" s="91"/>
      <c r="AO15" s="103"/>
      <c r="AP15" s="113"/>
      <c r="AQ15" s="103"/>
      <c r="AR15" s="114"/>
      <c r="AS15" s="114"/>
      <c r="AT15" s="114"/>
      <c r="AU15" s="114"/>
      <c r="AV15" s="114"/>
      <c r="AW15" s="103"/>
      <c r="AX15" s="103"/>
    </row>
    <row r="16" spans="1:50" ht="15.75" customHeight="1" x14ac:dyDescent="0.2">
      <c r="A16" s="104" t="str">
        <f>'2 CONTEXTO E IDENTIFICACIÓN'!A16</f>
        <v>R8</v>
      </c>
      <c r="B16" s="105" t="str">
        <f>+'2 CONTEXTO E IDENTIFICACIÓN'!E16</f>
        <v xml:space="preserve">  </v>
      </c>
      <c r="C16" s="141" t="str">
        <f>+'3 PROBABIL E IMPACTO INHERENTE'!E16</f>
        <v/>
      </c>
      <c r="D16" s="141" t="str">
        <f>+'3 PROBABIL E IMPACTO INHERENTE'!M16</f>
        <v/>
      </c>
      <c r="E16" s="136" t="str">
        <f>+'4 MAPA CALOR INHERENTE'!C16</f>
        <v/>
      </c>
      <c r="F16" s="136" t="str">
        <f>+'4 MAPA CALOR INHERENTE'!D16</f>
        <v/>
      </c>
      <c r="G16" s="105" t="str">
        <f>+'4 MAPA CALOR INHERENTE'!E16</f>
        <v/>
      </c>
      <c r="H16" s="135" t="str">
        <f>+'5 VALORACIÓN DEL CONTROL'!S39</f>
        <v/>
      </c>
      <c r="I16" s="106" t="str">
        <f>+'5 VALORACIÓN DEL CONTROL'!T39</f>
        <v/>
      </c>
      <c r="J16" s="136" t="str">
        <f t="shared" si="3"/>
        <v/>
      </c>
      <c r="K16" s="136" t="str">
        <f t="shared" si="4"/>
        <v/>
      </c>
      <c r="L16" s="105" t="str">
        <f t="shared" si="5"/>
        <v/>
      </c>
      <c r="M16" s="105" t="str">
        <f t="shared" si="0"/>
        <v/>
      </c>
      <c r="N16" s="105" t="str">
        <f t="shared" si="1"/>
        <v/>
      </c>
      <c r="O16" s="233"/>
      <c r="P16" s="105" t="str">
        <f t="shared" si="2"/>
        <v/>
      </c>
      <c r="Q16" s="233"/>
      <c r="R16" s="233"/>
      <c r="S16" s="234"/>
      <c r="T16" s="234"/>
      <c r="U16" s="233"/>
      <c r="V16" s="233"/>
      <c r="W16" s="233"/>
      <c r="X16" s="233"/>
      <c r="Y16" s="233"/>
      <c r="Z16" s="233"/>
      <c r="AA16" s="107"/>
      <c r="AB16" s="107"/>
      <c r="AF16" s="125" t="s">
        <v>84</v>
      </c>
      <c r="AG16" s="100" t="s">
        <v>280</v>
      </c>
      <c r="AH16" s="100" t="s">
        <v>179</v>
      </c>
      <c r="AI16" s="91"/>
      <c r="AJ16" s="338" t="s">
        <v>278</v>
      </c>
      <c r="AM16" s="91"/>
      <c r="AN16" s="91"/>
      <c r="AO16" s="103"/>
      <c r="AP16" s="103"/>
      <c r="AQ16" s="103"/>
      <c r="AR16" s="111"/>
      <c r="AS16" s="111"/>
      <c r="AT16" s="111"/>
      <c r="AU16" s="111"/>
      <c r="AV16" s="111"/>
      <c r="AW16" s="103"/>
      <c r="AX16" s="103"/>
    </row>
    <row r="17" spans="1:50" ht="14.25" customHeight="1" x14ac:dyDescent="0.2">
      <c r="A17" s="104" t="str">
        <f>'2 CONTEXTO E IDENTIFICACIÓN'!A17</f>
        <v>R9</v>
      </c>
      <c r="B17" s="105" t="str">
        <f>+'2 CONTEXTO E IDENTIFICACIÓN'!E17</f>
        <v xml:space="preserve">  </v>
      </c>
      <c r="C17" s="141" t="str">
        <f>+'3 PROBABIL E IMPACTO INHERENTE'!E17</f>
        <v/>
      </c>
      <c r="D17" s="141" t="str">
        <f>+'3 PROBABIL E IMPACTO INHERENTE'!M17</f>
        <v/>
      </c>
      <c r="E17" s="136" t="str">
        <f>+'4 MAPA CALOR INHERENTE'!C17</f>
        <v/>
      </c>
      <c r="F17" s="136" t="str">
        <f>+'4 MAPA CALOR INHERENTE'!D17</f>
        <v/>
      </c>
      <c r="G17" s="105" t="str">
        <f>+'4 MAPA CALOR INHERENTE'!E17</f>
        <v/>
      </c>
      <c r="H17" s="135" t="str">
        <f>+'5 VALORACIÓN DEL CONTROL'!S43</f>
        <v/>
      </c>
      <c r="I17" s="106" t="str">
        <f>+'5 VALORACIÓN DEL CONTROL'!T43</f>
        <v/>
      </c>
      <c r="J17" s="136" t="str">
        <f t="shared" si="3"/>
        <v/>
      </c>
      <c r="K17" s="136" t="str">
        <f t="shared" si="4"/>
        <v/>
      </c>
      <c r="L17" s="105" t="str">
        <f t="shared" si="5"/>
        <v/>
      </c>
      <c r="M17" s="105" t="str">
        <f t="shared" si="0"/>
        <v/>
      </c>
      <c r="N17" s="105" t="str">
        <f t="shared" si="1"/>
        <v/>
      </c>
      <c r="O17" s="233"/>
      <c r="P17" s="105" t="str">
        <f t="shared" si="2"/>
        <v/>
      </c>
      <c r="Q17" s="233"/>
      <c r="R17" s="233"/>
      <c r="S17" s="234"/>
      <c r="T17" s="234"/>
      <c r="U17" s="233"/>
      <c r="V17" s="233"/>
      <c r="W17" s="233"/>
      <c r="X17" s="233"/>
      <c r="Y17" s="233"/>
      <c r="Z17" s="233"/>
      <c r="AA17" s="107"/>
      <c r="AB17" s="107"/>
      <c r="AF17" s="108" t="s">
        <v>85</v>
      </c>
      <c r="AG17" s="100" t="s">
        <v>280</v>
      </c>
      <c r="AH17" s="100" t="s">
        <v>179</v>
      </c>
      <c r="AI17" s="91"/>
      <c r="AJ17" s="338" t="s">
        <v>279</v>
      </c>
      <c r="AK17" s="91"/>
      <c r="AL17" s="91"/>
      <c r="AM17" s="91"/>
      <c r="AN17" s="91"/>
      <c r="AO17" s="103"/>
      <c r="AP17" s="103"/>
      <c r="AQ17" s="103"/>
      <c r="AR17" s="111"/>
      <c r="AS17" s="111"/>
      <c r="AT17" s="111"/>
      <c r="AU17" s="111"/>
      <c r="AV17" s="111"/>
      <c r="AW17" s="103"/>
      <c r="AX17" s="103"/>
    </row>
    <row r="18" spans="1:50" ht="15.75" customHeight="1" x14ac:dyDescent="0.2">
      <c r="A18" s="104" t="str">
        <f>'2 CONTEXTO E IDENTIFICACIÓN'!A18</f>
        <v>R10</v>
      </c>
      <c r="B18" s="105" t="str">
        <f>+'2 CONTEXTO E IDENTIFICACIÓN'!E18</f>
        <v xml:space="preserve">  </v>
      </c>
      <c r="C18" s="141" t="str">
        <f>+'3 PROBABIL E IMPACTO INHERENTE'!E18</f>
        <v/>
      </c>
      <c r="D18" s="141" t="str">
        <f>+'3 PROBABIL E IMPACTO INHERENTE'!M18</f>
        <v/>
      </c>
      <c r="E18" s="136" t="str">
        <f>+'4 MAPA CALOR INHERENTE'!C18</f>
        <v/>
      </c>
      <c r="F18" s="136" t="str">
        <f>+'4 MAPA CALOR INHERENTE'!D18</f>
        <v/>
      </c>
      <c r="G18" s="105" t="str">
        <f>+'4 MAPA CALOR INHERENTE'!E18</f>
        <v/>
      </c>
      <c r="H18" s="135" t="str">
        <f>+'5 VALORACIÓN DEL CONTROL'!S47</f>
        <v/>
      </c>
      <c r="I18" s="106" t="str">
        <f>+'5 VALORACIÓN DEL CONTROL'!T47</f>
        <v/>
      </c>
      <c r="J18" s="136" t="str">
        <f t="shared" si="3"/>
        <v/>
      </c>
      <c r="K18" s="136" t="str">
        <f t="shared" si="4"/>
        <v/>
      </c>
      <c r="L18" s="105" t="str">
        <f t="shared" si="5"/>
        <v/>
      </c>
      <c r="M18" s="105" t="str">
        <f t="shared" si="0"/>
        <v/>
      </c>
      <c r="N18" s="105" t="str">
        <f t="shared" si="1"/>
        <v/>
      </c>
      <c r="O18" s="233"/>
      <c r="P18" s="105" t="str">
        <f t="shared" si="2"/>
        <v/>
      </c>
      <c r="Q18" s="233"/>
      <c r="R18" s="233"/>
      <c r="S18" s="234"/>
      <c r="T18" s="234"/>
      <c r="U18" s="233"/>
      <c r="V18" s="233"/>
      <c r="W18" s="233"/>
      <c r="X18" s="233"/>
      <c r="Y18" s="233"/>
      <c r="Z18" s="233"/>
      <c r="AA18" s="107"/>
      <c r="AB18" s="107"/>
      <c r="AE18" s="126"/>
      <c r="AF18" s="112" t="s">
        <v>5</v>
      </c>
      <c r="AG18" s="100" t="s">
        <v>280</v>
      </c>
      <c r="AH18" s="100" t="s">
        <v>179</v>
      </c>
      <c r="AI18" s="126"/>
      <c r="AJ18" s="338" t="s">
        <v>130</v>
      </c>
      <c r="AK18" s="126"/>
      <c r="AL18" s="126"/>
      <c r="AM18" s="126"/>
      <c r="AN18" s="126"/>
      <c r="AO18" s="103"/>
      <c r="AP18" s="103"/>
      <c r="AQ18" s="127"/>
      <c r="AR18" s="127"/>
      <c r="AS18" s="127"/>
      <c r="AT18" s="127"/>
      <c r="AU18" s="127"/>
      <c r="AV18" s="127"/>
      <c r="AW18" s="103"/>
      <c r="AX18" s="103"/>
    </row>
    <row r="19" spans="1:50" ht="20.25" customHeight="1" x14ac:dyDescent="0.2">
      <c r="A19" s="104" t="str">
        <f>'2 CONTEXTO E IDENTIFICACIÓN'!A19</f>
        <v>R11</v>
      </c>
      <c r="B19" s="105" t="str">
        <f>+'2 CONTEXTO E IDENTIFICACIÓN'!E19</f>
        <v xml:space="preserve">  </v>
      </c>
      <c r="C19" s="141" t="str">
        <f>+'3 PROBABIL E IMPACTO INHERENTE'!E19</f>
        <v/>
      </c>
      <c r="D19" s="141" t="str">
        <f>+'3 PROBABIL E IMPACTO INHERENTE'!M19</f>
        <v/>
      </c>
      <c r="E19" s="136" t="str">
        <f>+'4 MAPA CALOR INHERENTE'!C19</f>
        <v/>
      </c>
      <c r="F19" s="136" t="str">
        <f>+'4 MAPA CALOR INHERENTE'!D19</f>
        <v/>
      </c>
      <c r="G19" s="105" t="str">
        <f>+'4 MAPA CALOR INHERENTE'!E19</f>
        <v/>
      </c>
      <c r="H19" s="135" t="str">
        <f>+'5 VALORACIÓN DEL CONTROL'!S51</f>
        <v/>
      </c>
      <c r="I19" s="106" t="str">
        <f>+'5 VALORACIÓN DEL CONTROL'!T51</f>
        <v/>
      </c>
      <c r="J19" s="136" t="str">
        <f t="shared" si="3"/>
        <v/>
      </c>
      <c r="K19" s="136" t="str">
        <f t="shared" si="4"/>
        <v/>
      </c>
      <c r="L19" s="105" t="str">
        <f t="shared" si="5"/>
        <v/>
      </c>
      <c r="M19" s="105" t="str">
        <f t="shared" si="0"/>
        <v/>
      </c>
      <c r="N19" s="105" t="str">
        <f t="shared" si="1"/>
        <v/>
      </c>
      <c r="O19" s="233"/>
      <c r="P19" s="105" t="str">
        <f t="shared" si="2"/>
        <v/>
      </c>
      <c r="Q19" s="233"/>
      <c r="R19" s="233"/>
      <c r="S19" s="234"/>
      <c r="T19" s="234"/>
      <c r="U19" s="233"/>
      <c r="V19" s="233"/>
      <c r="W19" s="233"/>
      <c r="X19" s="233"/>
      <c r="Y19" s="233"/>
      <c r="Z19" s="233"/>
      <c r="AA19" s="107"/>
      <c r="AB19" s="107"/>
      <c r="AE19" s="126"/>
      <c r="AF19" s="116" t="s">
        <v>86</v>
      </c>
      <c r="AG19" s="100" t="s">
        <v>129</v>
      </c>
      <c r="AH19" s="100" t="s">
        <v>180</v>
      </c>
      <c r="AM19" s="126"/>
      <c r="AN19" s="126"/>
      <c r="AO19" s="103"/>
      <c r="AP19" s="103"/>
      <c r="AQ19" s="103"/>
      <c r="AR19" s="111"/>
      <c r="AS19" s="111"/>
      <c r="AT19" s="111"/>
      <c r="AU19" s="111"/>
      <c r="AV19" s="111"/>
      <c r="AW19" s="103"/>
      <c r="AX19" s="103"/>
    </row>
    <row r="20" spans="1:50" x14ac:dyDescent="0.2">
      <c r="A20" s="104" t="str">
        <f>'2 CONTEXTO E IDENTIFICACIÓN'!A20</f>
        <v>R12</v>
      </c>
      <c r="B20" s="105" t="str">
        <f>+'2 CONTEXTO E IDENTIFICACIÓN'!E20</f>
        <v xml:space="preserve">  </v>
      </c>
      <c r="C20" s="141" t="str">
        <f>+'3 PROBABIL E IMPACTO INHERENTE'!E20</f>
        <v/>
      </c>
      <c r="D20" s="141" t="str">
        <f>+'3 PROBABIL E IMPACTO INHERENTE'!M20</f>
        <v/>
      </c>
      <c r="E20" s="136" t="str">
        <f>+'4 MAPA CALOR INHERENTE'!C20</f>
        <v/>
      </c>
      <c r="F20" s="136" t="str">
        <f>+'4 MAPA CALOR INHERENTE'!D20</f>
        <v/>
      </c>
      <c r="G20" s="105" t="str">
        <f>+'4 MAPA CALOR INHERENTE'!E20</f>
        <v/>
      </c>
      <c r="H20" s="135" t="str">
        <f>+'5 VALORACIÓN DEL CONTROL'!S55</f>
        <v/>
      </c>
      <c r="I20" s="106" t="str">
        <f>+'5 VALORACIÓN DEL CONTROL'!T55</f>
        <v/>
      </c>
      <c r="J20" s="136" t="str">
        <f t="shared" si="3"/>
        <v/>
      </c>
      <c r="K20" s="136" t="str">
        <f t="shared" si="4"/>
        <v/>
      </c>
      <c r="L20" s="105" t="str">
        <f t="shared" si="5"/>
        <v/>
      </c>
      <c r="M20" s="105" t="str">
        <f t="shared" si="0"/>
        <v/>
      </c>
      <c r="N20" s="105" t="str">
        <f t="shared" si="1"/>
        <v/>
      </c>
      <c r="O20" s="233"/>
      <c r="P20" s="105" t="str">
        <f t="shared" si="2"/>
        <v/>
      </c>
      <c r="Q20" s="233"/>
      <c r="R20" s="233"/>
      <c r="S20" s="234"/>
      <c r="T20" s="234"/>
      <c r="U20" s="233"/>
      <c r="V20" s="233"/>
      <c r="W20" s="233"/>
      <c r="X20" s="233"/>
      <c r="Y20" s="233"/>
      <c r="Z20" s="233"/>
      <c r="AA20" s="107"/>
      <c r="AB20" s="107"/>
      <c r="AC20" s="128"/>
      <c r="AD20" s="128"/>
      <c r="AE20" s="126"/>
      <c r="AF20" s="209"/>
      <c r="AM20" s="126"/>
      <c r="AN20" s="126"/>
      <c r="AO20" s="103"/>
      <c r="AP20" s="103"/>
      <c r="AQ20" s="103"/>
      <c r="AR20" s="111"/>
      <c r="AS20" s="111"/>
      <c r="AT20" s="111"/>
      <c r="AU20" s="111"/>
      <c r="AV20" s="111"/>
      <c r="AW20" s="103"/>
      <c r="AX20" s="103"/>
    </row>
    <row r="21" spans="1:50" x14ac:dyDescent="0.2">
      <c r="A21" s="104" t="str">
        <f>'2 CONTEXTO E IDENTIFICACIÓN'!A21</f>
        <v>R13</v>
      </c>
      <c r="B21" s="105" t="str">
        <f>+'2 CONTEXTO E IDENTIFICACIÓN'!E21</f>
        <v xml:space="preserve">  </v>
      </c>
      <c r="C21" s="141" t="str">
        <f>+'3 PROBABIL E IMPACTO INHERENTE'!E21</f>
        <v/>
      </c>
      <c r="D21" s="141" t="str">
        <f>+'3 PROBABIL E IMPACTO INHERENTE'!M21</f>
        <v/>
      </c>
      <c r="E21" s="136" t="str">
        <f>+'4 MAPA CALOR INHERENTE'!C21</f>
        <v/>
      </c>
      <c r="F21" s="136" t="str">
        <f>+'4 MAPA CALOR INHERENTE'!D21</f>
        <v/>
      </c>
      <c r="G21" s="105" t="str">
        <f>+'4 MAPA CALOR INHERENTE'!E21</f>
        <v/>
      </c>
      <c r="H21" s="135" t="str">
        <f>+'5 VALORACIÓN DEL CONTROL'!S59</f>
        <v/>
      </c>
      <c r="I21" s="106" t="str">
        <f>+'5 VALORACIÓN DEL CONTROL'!T59</f>
        <v/>
      </c>
      <c r="J21" s="136" t="str">
        <f t="shared" si="3"/>
        <v/>
      </c>
      <c r="K21" s="136" t="str">
        <f t="shared" si="4"/>
        <v/>
      </c>
      <c r="L21" s="105" t="str">
        <f t="shared" si="5"/>
        <v/>
      </c>
      <c r="M21" s="105" t="str">
        <f t="shared" si="0"/>
        <v/>
      </c>
      <c r="N21" s="105" t="str">
        <f t="shared" si="1"/>
        <v/>
      </c>
      <c r="O21" s="233"/>
      <c r="P21" s="105" t="str">
        <f t="shared" si="2"/>
        <v/>
      </c>
      <c r="Q21" s="233"/>
      <c r="R21" s="233"/>
      <c r="S21" s="234"/>
      <c r="T21" s="234"/>
      <c r="U21" s="233"/>
      <c r="V21" s="233"/>
      <c r="W21" s="233"/>
      <c r="X21" s="233"/>
      <c r="Y21" s="233"/>
      <c r="Z21" s="233"/>
      <c r="AA21" s="107"/>
      <c r="AB21" s="107"/>
      <c r="AC21" s="128"/>
      <c r="AD21" s="128"/>
      <c r="AE21" s="129"/>
      <c r="AM21" s="126"/>
      <c r="AN21" s="126"/>
      <c r="AO21" s="103"/>
      <c r="AP21" s="124"/>
      <c r="AQ21" s="124"/>
      <c r="AR21" s="124"/>
      <c r="AS21" s="124"/>
      <c r="AT21" s="124"/>
      <c r="AU21" s="124"/>
      <c r="AV21" s="111"/>
      <c r="AW21" s="103"/>
      <c r="AX21" s="103"/>
    </row>
    <row r="22" spans="1:50" x14ac:dyDescent="0.2">
      <c r="A22" s="104" t="str">
        <f>'2 CONTEXTO E IDENTIFICACIÓN'!A22</f>
        <v>R14</v>
      </c>
      <c r="B22" s="105" t="str">
        <f>+'2 CONTEXTO E IDENTIFICACIÓN'!E22</f>
        <v xml:space="preserve">  </v>
      </c>
      <c r="C22" s="141" t="str">
        <f>+'3 PROBABIL E IMPACTO INHERENTE'!E22</f>
        <v/>
      </c>
      <c r="D22" s="141" t="str">
        <f>+'3 PROBABIL E IMPACTO INHERENTE'!M22</f>
        <v/>
      </c>
      <c r="E22" s="136" t="str">
        <f>+'4 MAPA CALOR INHERENTE'!C22</f>
        <v/>
      </c>
      <c r="F22" s="136" t="str">
        <f>+'4 MAPA CALOR INHERENTE'!D22</f>
        <v/>
      </c>
      <c r="G22" s="105" t="str">
        <f>+'4 MAPA CALOR INHERENTE'!E22</f>
        <v/>
      </c>
      <c r="H22" s="135" t="str">
        <f>+'5 VALORACIÓN DEL CONTROL'!S63</f>
        <v/>
      </c>
      <c r="I22" s="106" t="str">
        <f>+'5 VALORACIÓN DEL CONTROL'!T63</f>
        <v/>
      </c>
      <c r="J22" s="136" t="str">
        <f t="shared" si="3"/>
        <v/>
      </c>
      <c r="K22" s="136" t="str">
        <f t="shared" si="4"/>
        <v/>
      </c>
      <c r="L22" s="105" t="str">
        <f t="shared" si="5"/>
        <v/>
      </c>
      <c r="M22" s="105" t="str">
        <f t="shared" si="0"/>
        <v/>
      </c>
      <c r="N22" s="105" t="str">
        <f t="shared" si="1"/>
        <v/>
      </c>
      <c r="O22" s="233"/>
      <c r="P22" s="105" t="str">
        <f t="shared" si="2"/>
        <v/>
      </c>
      <c r="Q22" s="233"/>
      <c r="R22" s="233"/>
      <c r="S22" s="234"/>
      <c r="T22" s="234"/>
      <c r="U22" s="233"/>
      <c r="V22" s="233"/>
      <c r="W22" s="233"/>
      <c r="X22" s="233"/>
      <c r="Y22" s="233"/>
      <c r="Z22" s="233"/>
      <c r="AA22" s="107"/>
      <c r="AB22" s="107"/>
      <c r="AC22" s="128"/>
      <c r="AD22" s="128"/>
      <c r="AO22" s="103"/>
      <c r="AP22" s="130"/>
      <c r="AQ22" s="130"/>
      <c r="AR22" s="130"/>
      <c r="AS22" s="130"/>
      <c r="AT22" s="130"/>
      <c r="AU22" s="130"/>
      <c r="AV22" s="111"/>
      <c r="AW22" s="103"/>
      <c r="AX22" s="103"/>
    </row>
    <row r="23" spans="1:50" x14ac:dyDescent="0.2">
      <c r="A23" s="104" t="str">
        <f>'2 CONTEXTO E IDENTIFICACIÓN'!A23</f>
        <v>R15</v>
      </c>
      <c r="B23" s="105" t="str">
        <f>+'2 CONTEXTO E IDENTIFICACIÓN'!E23</f>
        <v xml:space="preserve">  </v>
      </c>
      <c r="C23" s="141" t="str">
        <f>+'3 PROBABIL E IMPACTO INHERENTE'!E23</f>
        <v/>
      </c>
      <c r="D23" s="141" t="str">
        <f>+'3 PROBABIL E IMPACTO INHERENTE'!M23</f>
        <v/>
      </c>
      <c r="E23" s="136" t="str">
        <f>+'4 MAPA CALOR INHERENTE'!C23</f>
        <v/>
      </c>
      <c r="F23" s="136" t="str">
        <f>+'4 MAPA CALOR INHERENTE'!D23</f>
        <v/>
      </c>
      <c r="G23" s="105" t="str">
        <f>+'4 MAPA CALOR INHERENTE'!E23</f>
        <v/>
      </c>
      <c r="H23" s="135" t="str">
        <f>+'5 VALORACIÓN DEL CONTROL'!S67</f>
        <v/>
      </c>
      <c r="I23" s="106" t="str">
        <f>+'5 VALORACIÓN DEL CONTROL'!T67</f>
        <v/>
      </c>
      <c r="J23" s="136" t="str">
        <f t="shared" si="3"/>
        <v/>
      </c>
      <c r="K23" s="136" t="str">
        <f t="shared" si="4"/>
        <v/>
      </c>
      <c r="L23" s="105" t="str">
        <f t="shared" si="5"/>
        <v/>
      </c>
      <c r="M23" s="105" t="str">
        <f t="shared" si="0"/>
        <v/>
      </c>
      <c r="N23" s="105" t="str">
        <f t="shared" si="1"/>
        <v/>
      </c>
      <c r="O23" s="233"/>
      <c r="P23" s="105" t="str">
        <f t="shared" si="2"/>
        <v/>
      </c>
      <c r="Q23" s="233"/>
      <c r="R23" s="233"/>
      <c r="S23" s="234"/>
      <c r="T23" s="234"/>
      <c r="U23" s="233"/>
      <c r="V23" s="233"/>
      <c r="W23" s="233"/>
      <c r="X23" s="233"/>
      <c r="Y23" s="233"/>
      <c r="Z23" s="233"/>
      <c r="AA23" s="107"/>
      <c r="AB23" s="107"/>
      <c r="AC23" s="128"/>
      <c r="AD23" s="128"/>
      <c r="AO23" s="103"/>
      <c r="AP23" s="124"/>
      <c r="AQ23" s="124"/>
      <c r="AR23" s="124"/>
      <c r="AS23" s="124"/>
      <c r="AT23" s="124"/>
      <c r="AU23" s="124"/>
      <c r="AV23" s="111"/>
      <c r="AW23" s="103"/>
      <c r="AX23" s="103"/>
    </row>
    <row r="24" spans="1:50" x14ac:dyDescent="0.2">
      <c r="A24" s="104" t="str">
        <f>'2 CONTEXTO E IDENTIFICACIÓN'!A24</f>
        <v>R16</v>
      </c>
      <c r="B24" s="105" t="str">
        <f>+'2 CONTEXTO E IDENTIFICACIÓN'!E24</f>
        <v xml:space="preserve">  </v>
      </c>
      <c r="C24" s="141" t="str">
        <f>+'3 PROBABIL E IMPACTO INHERENTE'!E24</f>
        <v/>
      </c>
      <c r="D24" s="141" t="str">
        <f>+'3 PROBABIL E IMPACTO INHERENTE'!M24</f>
        <v/>
      </c>
      <c r="E24" s="136" t="str">
        <f>+'4 MAPA CALOR INHERENTE'!C24</f>
        <v/>
      </c>
      <c r="F24" s="136" t="str">
        <f>+'4 MAPA CALOR INHERENTE'!D24</f>
        <v/>
      </c>
      <c r="G24" s="105" t="str">
        <f>+'4 MAPA CALOR INHERENTE'!E24</f>
        <v/>
      </c>
      <c r="H24" s="135" t="str">
        <f>+'5 VALORACIÓN DEL CONTROL'!S71</f>
        <v/>
      </c>
      <c r="I24" s="106" t="str">
        <f>+'5 VALORACIÓN DEL CONTROL'!T71</f>
        <v/>
      </c>
      <c r="J24" s="136" t="str">
        <f t="shared" si="3"/>
        <v/>
      </c>
      <c r="K24" s="136" t="str">
        <f t="shared" si="4"/>
        <v/>
      </c>
      <c r="L24" s="105" t="str">
        <f t="shared" si="5"/>
        <v/>
      </c>
      <c r="M24" s="105" t="str">
        <f t="shared" si="0"/>
        <v/>
      </c>
      <c r="N24" s="105" t="str">
        <f t="shared" si="1"/>
        <v/>
      </c>
      <c r="O24" s="233"/>
      <c r="P24" s="105" t="str">
        <f t="shared" si="2"/>
        <v/>
      </c>
      <c r="Q24" s="233"/>
      <c r="R24" s="233"/>
      <c r="S24" s="234"/>
      <c r="T24" s="234"/>
      <c r="U24" s="233"/>
      <c r="V24" s="233"/>
      <c r="W24" s="233"/>
      <c r="X24" s="233"/>
      <c r="Y24" s="233"/>
      <c r="Z24" s="233"/>
      <c r="AA24" s="107"/>
      <c r="AB24" s="107"/>
      <c r="AO24" s="103"/>
      <c r="AP24" s="124"/>
      <c r="AQ24" s="124"/>
      <c r="AR24" s="124"/>
      <c r="AS24" s="124"/>
      <c r="AT24" s="124"/>
      <c r="AU24" s="124"/>
      <c r="AV24" s="111"/>
      <c r="AW24" s="103"/>
      <c r="AX24" s="103"/>
    </row>
    <row r="25" spans="1:50" x14ac:dyDescent="0.25">
      <c r="A25" s="104" t="str">
        <f>'2 CONTEXTO E IDENTIFICACIÓN'!A25</f>
        <v>R17</v>
      </c>
      <c r="B25" s="105" t="str">
        <f>+'2 CONTEXTO E IDENTIFICACIÓN'!E25</f>
        <v xml:space="preserve">  </v>
      </c>
      <c r="C25" s="141" t="str">
        <f>+'3 PROBABIL E IMPACTO INHERENTE'!E25</f>
        <v/>
      </c>
      <c r="D25" s="141" t="str">
        <f>+'3 PROBABIL E IMPACTO INHERENTE'!M25</f>
        <v/>
      </c>
      <c r="E25" s="136" t="str">
        <f>+'4 MAPA CALOR INHERENTE'!C25</f>
        <v/>
      </c>
      <c r="F25" s="136" t="str">
        <f>+'4 MAPA CALOR INHERENTE'!D25</f>
        <v/>
      </c>
      <c r="G25" s="105" t="str">
        <f>+'4 MAPA CALOR INHERENTE'!E25</f>
        <v/>
      </c>
      <c r="H25" s="135" t="str">
        <f>+'5 VALORACIÓN DEL CONTROL'!S75</f>
        <v/>
      </c>
      <c r="I25" s="106" t="str">
        <f>+'5 VALORACIÓN DEL CONTROL'!T75</f>
        <v/>
      </c>
      <c r="J25" s="136" t="str">
        <f t="shared" si="3"/>
        <v/>
      </c>
      <c r="K25" s="136" t="str">
        <f t="shared" si="4"/>
        <v/>
      </c>
      <c r="L25" s="105" t="str">
        <f t="shared" si="5"/>
        <v/>
      </c>
      <c r="M25" s="105" t="str">
        <f t="shared" si="0"/>
        <v/>
      </c>
      <c r="N25" s="105" t="str">
        <f t="shared" si="1"/>
        <v/>
      </c>
      <c r="O25" s="233"/>
      <c r="P25" s="105" t="str">
        <f t="shared" si="2"/>
        <v/>
      </c>
      <c r="Q25" s="233"/>
      <c r="R25" s="233"/>
      <c r="S25" s="234"/>
      <c r="T25" s="234"/>
      <c r="U25" s="233"/>
      <c r="V25" s="233"/>
      <c r="W25" s="233"/>
      <c r="X25" s="233"/>
      <c r="Y25" s="233"/>
      <c r="Z25" s="233"/>
      <c r="AA25" s="107"/>
      <c r="AB25" s="107"/>
    </row>
    <row r="26" spans="1:50" x14ac:dyDescent="0.25">
      <c r="A26" s="104" t="str">
        <f>'2 CONTEXTO E IDENTIFICACIÓN'!A26</f>
        <v>R18</v>
      </c>
      <c r="B26" s="105" t="str">
        <f>+'2 CONTEXTO E IDENTIFICACIÓN'!E26</f>
        <v xml:space="preserve">  </v>
      </c>
      <c r="C26" s="141" t="str">
        <f>+'3 PROBABIL E IMPACTO INHERENTE'!E26</f>
        <v/>
      </c>
      <c r="D26" s="141" t="str">
        <f>+'3 PROBABIL E IMPACTO INHERENTE'!M26</f>
        <v/>
      </c>
      <c r="E26" s="136" t="str">
        <f>+'4 MAPA CALOR INHERENTE'!C26</f>
        <v/>
      </c>
      <c r="F26" s="136" t="str">
        <f>+'4 MAPA CALOR INHERENTE'!D26</f>
        <v/>
      </c>
      <c r="G26" s="105" t="str">
        <f>+'4 MAPA CALOR INHERENTE'!E26</f>
        <v/>
      </c>
      <c r="H26" s="135" t="str">
        <f>+'5 VALORACIÓN DEL CONTROL'!S79</f>
        <v/>
      </c>
      <c r="I26" s="106" t="str">
        <f>+'5 VALORACIÓN DEL CONTROL'!T79</f>
        <v/>
      </c>
      <c r="J26" s="136" t="str">
        <f t="shared" si="3"/>
        <v/>
      </c>
      <c r="K26" s="136" t="str">
        <f t="shared" si="4"/>
        <v/>
      </c>
      <c r="L26" s="105" t="str">
        <f t="shared" si="5"/>
        <v/>
      </c>
      <c r="M26" s="105" t="str">
        <f t="shared" si="0"/>
        <v/>
      </c>
      <c r="N26" s="105" t="str">
        <f t="shared" si="1"/>
        <v/>
      </c>
      <c r="O26" s="233"/>
      <c r="P26" s="105" t="str">
        <f t="shared" si="2"/>
        <v/>
      </c>
      <c r="Q26" s="233"/>
      <c r="R26" s="233"/>
      <c r="S26" s="234"/>
      <c r="T26" s="234"/>
      <c r="U26" s="233"/>
      <c r="V26" s="233"/>
      <c r="W26" s="233"/>
      <c r="X26" s="233"/>
      <c r="Y26" s="233"/>
      <c r="Z26" s="233"/>
      <c r="AA26" s="107"/>
      <c r="AB26" s="107"/>
    </row>
    <row r="27" spans="1:50" x14ac:dyDescent="0.25">
      <c r="A27" s="104" t="str">
        <f>'2 CONTEXTO E IDENTIFICACIÓN'!A27</f>
        <v>R19</v>
      </c>
      <c r="B27" s="105" t="str">
        <f>+'2 CONTEXTO E IDENTIFICACIÓN'!E27</f>
        <v xml:space="preserve">  </v>
      </c>
      <c r="C27" s="141" t="str">
        <f>+'3 PROBABIL E IMPACTO INHERENTE'!E27</f>
        <v/>
      </c>
      <c r="D27" s="141" t="str">
        <f>+'3 PROBABIL E IMPACTO INHERENTE'!M27</f>
        <v/>
      </c>
      <c r="E27" s="136" t="str">
        <f>+'4 MAPA CALOR INHERENTE'!C27</f>
        <v/>
      </c>
      <c r="F27" s="136" t="str">
        <f>+'4 MAPA CALOR INHERENTE'!D27</f>
        <v/>
      </c>
      <c r="G27" s="105" t="str">
        <f>+'4 MAPA CALOR INHERENTE'!E27</f>
        <v/>
      </c>
      <c r="H27" s="135" t="str">
        <f>+'5 VALORACIÓN DEL CONTROL'!S83</f>
        <v/>
      </c>
      <c r="I27" s="106" t="str">
        <f>+'5 VALORACIÓN DEL CONTROL'!T83</f>
        <v/>
      </c>
      <c r="J27" s="136" t="str">
        <f t="shared" si="3"/>
        <v/>
      </c>
      <c r="K27" s="136" t="str">
        <f t="shared" si="4"/>
        <v/>
      </c>
      <c r="L27" s="105" t="str">
        <f t="shared" si="5"/>
        <v/>
      </c>
      <c r="M27" s="105" t="str">
        <f t="shared" si="0"/>
        <v/>
      </c>
      <c r="N27" s="105" t="str">
        <f t="shared" si="1"/>
        <v/>
      </c>
      <c r="O27" s="233"/>
      <c r="P27" s="105" t="str">
        <f t="shared" si="2"/>
        <v/>
      </c>
      <c r="Q27" s="233"/>
      <c r="R27" s="233"/>
      <c r="S27" s="234"/>
      <c r="T27" s="234"/>
      <c r="U27" s="233"/>
      <c r="V27" s="233"/>
      <c r="W27" s="233"/>
      <c r="X27" s="233"/>
      <c r="Y27" s="233"/>
      <c r="Z27" s="233"/>
      <c r="AA27" s="107"/>
      <c r="AB27" s="107"/>
    </row>
    <row r="28" spans="1:50" x14ac:dyDescent="0.25">
      <c r="A28" s="104" t="str">
        <f>'2 CONTEXTO E IDENTIFICACIÓN'!A28</f>
        <v>R20</v>
      </c>
      <c r="B28" s="105" t="str">
        <f>+'2 CONTEXTO E IDENTIFICACIÓN'!E28</f>
        <v xml:space="preserve">  </v>
      </c>
      <c r="C28" s="141" t="str">
        <f>+'3 PROBABIL E IMPACTO INHERENTE'!E28</f>
        <v/>
      </c>
      <c r="D28" s="141" t="str">
        <f>+'3 PROBABIL E IMPACTO INHERENTE'!M28</f>
        <v/>
      </c>
      <c r="E28" s="136" t="str">
        <f>+'4 MAPA CALOR INHERENTE'!C28</f>
        <v/>
      </c>
      <c r="F28" s="136" t="str">
        <f>+'4 MAPA CALOR INHERENTE'!D28</f>
        <v/>
      </c>
      <c r="G28" s="105" t="str">
        <f>+'4 MAPA CALOR INHERENTE'!E28</f>
        <v/>
      </c>
      <c r="H28" s="135" t="str">
        <f>+'5 VALORACIÓN DEL CONTROL'!S87</f>
        <v/>
      </c>
      <c r="I28" s="106" t="str">
        <f>+'5 VALORACIÓN DEL CONTROL'!T87</f>
        <v/>
      </c>
      <c r="J28" s="136" t="str">
        <f t="shared" si="3"/>
        <v/>
      </c>
      <c r="K28" s="136" t="str">
        <f t="shared" si="4"/>
        <v/>
      </c>
      <c r="L28" s="105" t="str">
        <f t="shared" si="5"/>
        <v/>
      </c>
      <c r="M28" s="105" t="str">
        <f t="shared" si="0"/>
        <v/>
      </c>
      <c r="N28" s="105" t="str">
        <f t="shared" si="1"/>
        <v/>
      </c>
      <c r="O28" s="233"/>
      <c r="P28" s="105" t="str">
        <f t="shared" si="2"/>
        <v/>
      </c>
      <c r="Q28" s="233"/>
      <c r="R28" s="233"/>
      <c r="S28" s="234"/>
      <c r="T28" s="234"/>
      <c r="U28" s="233"/>
      <c r="V28" s="233"/>
      <c r="W28" s="233"/>
      <c r="X28" s="233"/>
      <c r="Y28" s="233"/>
      <c r="Z28" s="233"/>
      <c r="AA28" s="107"/>
      <c r="AB28" s="107"/>
    </row>
    <row r="29" spans="1:50" ht="14.45" customHeight="1" x14ac:dyDescent="0.25">
      <c r="B29" s="87"/>
      <c r="C29" s="87"/>
      <c r="D29" s="87"/>
      <c r="G29" s="87"/>
      <c r="I29" s="87"/>
      <c r="L29" s="87"/>
      <c r="M29" s="87"/>
      <c r="N29" s="87"/>
      <c r="O29" s="87"/>
      <c r="P29" s="87"/>
      <c r="Q29" s="87"/>
      <c r="R29" s="87"/>
      <c r="S29" s="142"/>
      <c r="T29" s="142"/>
      <c r="U29" s="87"/>
      <c r="V29" s="87"/>
      <c r="W29" s="87"/>
      <c r="X29" s="87"/>
      <c r="Y29" s="87"/>
      <c r="Z29" s="87"/>
      <c r="AA29" s="87"/>
      <c r="AB29" s="87"/>
      <c r="AM29" s="92"/>
      <c r="AN29" s="92"/>
      <c r="AO29" s="92"/>
      <c r="AP29" s="92"/>
      <c r="AQ29" s="92"/>
      <c r="AR29" s="87"/>
      <c r="AS29" s="87"/>
      <c r="AT29" s="87"/>
      <c r="AU29" s="87"/>
      <c r="AV29" s="87"/>
    </row>
    <row r="30" spans="1:50" ht="39" customHeight="1" x14ac:dyDescent="0.25">
      <c r="B30" s="87"/>
      <c r="C30" s="87"/>
      <c r="D30" s="87"/>
      <c r="G30" s="87"/>
      <c r="I30" s="87"/>
      <c r="L30" s="87"/>
      <c r="M30" s="87"/>
      <c r="N30" s="87"/>
      <c r="O30" s="87"/>
      <c r="P30" s="87"/>
      <c r="Q30" s="87"/>
      <c r="R30" s="87"/>
      <c r="S30" s="142"/>
      <c r="T30" s="142"/>
      <c r="U30" s="87"/>
      <c r="V30" s="87"/>
      <c r="W30" s="87"/>
      <c r="X30" s="87"/>
      <c r="Y30" s="87"/>
      <c r="Z30" s="87"/>
      <c r="AA30" s="87"/>
      <c r="AB30" s="87"/>
      <c r="AM30" s="92"/>
      <c r="AN30" s="92"/>
      <c r="AO30" s="92"/>
      <c r="AP30" s="92"/>
      <c r="AQ30" s="92"/>
      <c r="AR30" s="87"/>
      <c r="AS30" s="87"/>
      <c r="AT30" s="87"/>
      <c r="AU30" s="87"/>
      <c r="AV30" s="87"/>
    </row>
    <row r="31" spans="1:50" ht="19.5" customHeight="1" x14ac:dyDescent="0.25">
      <c r="B31" s="87"/>
      <c r="C31" s="87"/>
      <c r="D31" s="87"/>
      <c r="G31" s="87"/>
      <c r="I31" s="87"/>
      <c r="L31" s="87"/>
      <c r="M31" s="87"/>
      <c r="N31" s="87"/>
      <c r="O31" s="87"/>
      <c r="P31" s="87"/>
      <c r="Q31" s="87"/>
      <c r="R31" s="87"/>
      <c r="S31" s="142"/>
      <c r="T31" s="142"/>
      <c r="U31" s="87"/>
      <c r="V31" s="87"/>
      <c r="W31" s="87"/>
      <c r="X31" s="87"/>
      <c r="Y31" s="87"/>
      <c r="Z31" s="87"/>
      <c r="AA31" s="87"/>
      <c r="AB31" s="87"/>
      <c r="AM31" s="92"/>
      <c r="AN31" s="92"/>
      <c r="AO31" s="92"/>
      <c r="AP31" s="92"/>
      <c r="AQ31" s="92"/>
      <c r="AR31" s="87"/>
      <c r="AS31" s="87"/>
      <c r="AT31" s="87"/>
      <c r="AU31" s="87"/>
      <c r="AV31" s="87"/>
    </row>
    <row r="32" spans="1:50" ht="19.5" customHeight="1" x14ac:dyDescent="0.25">
      <c r="B32" s="87"/>
      <c r="C32" s="87"/>
      <c r="D32" s="87"/>
      <c r="G32" s="87"/>
      <c r="I32" s="87"/>
      <c r="L32" s="87"/>
      <c r="M32" s="87"/>
      <c r="N32" s="87"/>
      <c r="O32" s="87"/>
      <c r="P32" s="87"/>
      <c r="Q32" s="87"/>
      <c r="R32" s="87"/>
      <c r="S32" s="142"/>
      <c r="T32" s="142"/>
      <c r="U32" s="87"/>
      <c r="V32" s="87"/>
      <c r="W32" s="87"/>
      <c r="X32" s="87"/>
      <c r="Y32" s="87"/>
      <c r="Z32" s="87"/>
      <c r="AA32" s="87"/>
      <c r="AB32" s="87"/>
      <c r="AM32" s="92"/>
      <c r="AN32" s="92"/>
      <c r="AO32" s="92"/>
      <c r="AP32" s="92"/>
      <c r="AQ32" s="92"/>
      <c r="AR32" s="87"/>
      <c r="AS32" s="87"/>
      <c r="AT32" s="87"/>
      <c r="AU32" s="87"/>
      <c r="AV32" s="87"/>
    </row>
    <row r="33" spans="5:43" s="87" customFormat="1" ht="19.5" customHeight="1" x14ac:dyDescent="0.25">
      <c r="E33" s="137"/>
      <c r="F33" s="137"/>
      <c r="H33" s="92"/>
      <c r="J33" s="137"/>
      <c r="K33" s="137"/>
      <c r="S33" s="142"/>
      <c r="T33" s="142"/>
      <c r="AM33" s="92"/>
      <c r="AN33" s="92"/>
      <c r="AO33" s="92"/>
      <c r="AP33" s="92"/>
      <c r="AQ33" s="92"/>
    </row>
    <row r="34" spans="5:43" s="87" customFormat="1" ht="19.5" customHeight="1" x14ac:dyDescent="0.25">
      <c r="E34" s="137"/>
      <c r="F34" s="137"/>
      <c r="H34" s="92"/>
      <c r="J34" s="137"/>
      <c r="K34" s="137"/>
      <c r="S34" s="142"/>
      <c r="T34" s="142"/>
      <c r="AM34" s="92"/>
      <c r="AN34" s="92"/>
      <c r="AO34" s="92"/>
      <c r="AP34" s="92"/>
      <c r="AQ34" s="92"/>
    </row>
    <row r="35" spans="5:43" s="87" customFormat="1" ht="19.5" customHeight="1" x14ac:dyDescent="0.25">
      <c r="E35" s="137"/>
      <c r="F35" s="137"/>
      <c r="H35" s="92"/>
      <c r="J35" s="137"/>
      <c r="K35" s="137"/>
      <c r="S35" s="142"/>
      <c r="T35" s="142"/>
      <c r="AM35" s="92"/>
      <c r="AN35" s="92"/>
      <c r="AO35" s="92"/>
      <c r="AP35" s="92"/>
      <c r="AQ35" s="92"/>
    </row>
  </sheetData>
  <sheetProtection sheet="1" formatCells="0" formatColumns="0" formatRows="0" sort="0" autoFilter="0" pivotTables="0"/>
  <autoFilter ref="A8:AX8" xr:uid="{00000000-0009-0000-0000-000007000000}">
    <filterColumn colId="41" showButton="0"/>
    <filterColumn colId="42" showButton="0"/>
    <filterColumn colId="43" showButton="0"/>
    <filterColumn colId="44" showButton="0"/>
    <filterColumn colId="45" showButton="0"/>
    <filterColumn colId="46" showButton="0"/>
  </autoFilter>
  <dataConsolidate/>
  <mergeCells count="10">
    <mergeCell ref="AC9:AC13"/>
    <mergeCell ref="E7:G7"/>
    <mergeCell ref="AF5:AJ5"/>
    <mergeCell ref="A1:A2"/>
    <mergeCell ref="B1:B2"/>
    <mergeCell ref="J7:L7"/>
    <mergeCell ref="U7:W7"/>
    <mergeCell ref="Q7:T7"/>
    <mergeCell ref="B4:D4"/>
    <mergeCell ref="B5:D5"/>
  </mergeCells>
  <conditionalFormatting sqref="E9:E28">
    <cfRule type="cellIs" dxfId="31" priority="6" operator="equal">
      <formula>$AE$13</formula>
    </cfRule>
    <cfRule type="cellIs" dxfId="30" priority="7" operator="equal">
      <formula>$AE$12</formula>
    </cfRule>
    <cfRule type="cellIs" dxfId="29" priority="8" operator="equal">
      <formula>$AE$11</formula>
    </cfRule>
    <cfRule type="cellIs" dxfId="28" priority="9" operator="equal">
      <formula>$AE$10</formula>
    </cfRule>
    <cfRule type="cellIs" dxfId="27" priority="10" operator="equal">
      <formula>$AE$9</formula>
    </cfRule>
  </conditionalFormatting>
  <conditionalFormatting sqref="F9:F28">
    <cfRule type="cellIs" dxfId="26" priority="1" operator="equal">
      <formula>$AF$8</formula>
    </cfRule>
    <cfRule type="cellIs" dxfId="25" priority="2" operator="equal">
      <formula>$AG$8</formula>
    </cfRule>
    <cfRule type="cellIs" dxfId="24" priority="3" operator="equal">
      <formula>$AH$8</formula>
    </cfRule>
    <cfRule type="cellIs" dxfId="23" priority="4" operator="equal">
      <formula>$AI$8</formula>
    </cfRule>
    <cfRule type="cellIs" dxfId="22" priority="5" operator="equal">
      <formula>$AJ$8</formula>
    </cfRule>
  </conditionalFormatting>
  <conditionalFormatting sqref="G9:G28">
    <cfRule type="cellIs" dxfId="21" priority="11" operator="equal">
      <formula>$AF$16</formula>
    </cfRule>
    <cfRule type="cellIs" dxfId="20" priority="12" operator="equal">
      <formula>$AF$17</formula>
    </cfRule>
    <cfRule type="cellIs" dxfId="19" priority="13" operator="equal">
      <formula>$AF$18</formula>
    </cfRule>
    <cfRule type="cellIs" dxfId="18" priority="14" operator="equal">
      <formula>$AF$19</formula>
    </cfRule>
  </conditionalFormatting>
  <conditionalFormatting sqref="I9:J28">
    <cfRule type="cellIs" dxfId="17" priority="15" operator="equal">
      <formula>$AE$13</formula>
    </cfRule>
    <cfRule type="cellIs" dxfId="16" priority="16" operator="equal">
      <formula>$AE$12</formula>
    </cfRule>
    <cfRule type="cellIs" dxfId="15" priority="17" operator="equal">
      <formula>$AE$11</formula>
    </cfRule>
    <cfRule type="cellIs" dxfId="14" priority="18" operator="equal">
      <formula>$AE$10</formula>
    </cfRule>
    <cfRule type="cellIs" dxfId="13" priority="19" operator="equal">
      <formula>$AE$9</formula>
    </cfRule>
  </conditionalFormatting>
  <conditionalFormatting sqref="K9:K28">
    <cfRule type="cellIs" dxfId="12" priority="20" operator="equal">
      <formula>$AF$8</formula>
    </cfRule>
    <cfRule type="cellIs" dxfId="11" priority="21" operator="equal">
      <formula>$AG$8</formula>
    </cfRule>
    <cfRule type="cellIs" dxfId="10" priority="22" operator="equal">
      <formula>$AH$8</formula>
    </cfRule>
    <cfRule type="cellIs" dxfId="9" priority="23" operator="equal">
      <formula>$AI$8</formula>
    </cfRule>
    <cfRule type="cellIs" dxfId="8" priority="24" operator="equal">
      <formula>$AJ$8</formula>
    </cfRule>
  </conditionalFormatting>
  <conditionalFormatting sqref="L9:L28">
    <cfRule type="cellIs" dxfId="7" priority="30" operator="equal">
      <formula>$AF$16</formula>
    </cfRule>
    <cfRule type="cellIs" dxfId="6" priority="31" operator="equal">
      <formula>$AF$17</formula>
    </cfRule>
    <cfRule type="cellIs" dxfId="5" priority="32" operator="equal">
      <formula>$AF$18</formula>
    </cfRule>
    <cfRule type="cellIs" dxfId="4" priority="33" operator="equal">
      <formula>$AF$19</formula>
    </cfRule>
  </conditionalFormatting>
  <dataValidations count="4">
    <dataValidation type="list" allowBlank="1" showInputMessage="1" showErrorMessage="1" sqref="JP9:JV16" xr:uid="{00000000-0002-0000-0700-000000000000}">
      <formula1>#REF!</formula1>
    </dataValidation>
    <dataValidation allowBlank="1" showInputMessage="1" showErrorMessage="1" prompt="La probabilidad se encuentra determinada por una escala de 1 a 3, siendo 1 la menor probabilidad de ocurrencia del riesgo y 3 la mayor probabilidad de  ocurrencia." sqref="JO8" xr:uid="{00000000-0002-0000-0700-000001000000}"/>
    <dataValidation allowBlank="1" showInputMessage="1" showErrorMessage="1" prompt="Es la materialización del riesgo y las consecuencias de su aparición. Su escala es: 5 bajo impacto, 10 medio, 20 alto impacto._x000a_" sqref="JP8:JV8" xr:uid="{00000000-0002-0000-0700-000002000000}"/>
    <dataValidation type="list" allowBlank="1" showInputMessage="1" showErrorMessage="1" sqref="O9:O28" xr:uid="{00000000-0002-0000-0700-000003000000}">
      <formula1>INDIRECT($N9)</formula1>
    </dataValidation>
  </dataValidations>
  <printOptions horizontalCentered="1" verticalCentered="1"/>
  <pageMargins left="0.31496062992125984" right="0.27559055118110237" top="0.23622047244094491" bottom="0.15748031496062992" header="0" footer="0"/>
  <pageSetup paperSize="5" scale="65" orientation="landscape" r:id="rId1"/>
  <headerFooter alignWithMargins="0">
    <oddFooter>&amp;LMatriz de propiedad y autoría de: Olga Yaneth Aragón Sánchez</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'11 FORMULAS'!$V$3:$V$6</xm:f>
          </x14:formula1>
          <xm:sqref>Z9:Z28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26"/>
  <sheetViews>
    <sheetView zoomScale="70" zoomScaleNormal="70" workbookViewId="0">
      <selection activeCell="E10" sqref="E10"/>
    </sheetView>
  </sheetViews>
  <sheetFormatPr baseColWidth="10" defaultColWidth="10.85546875" defaultRowHeight="12.75" x14ac:dyDescent="0.2"/>
  <cols>
    <col min="1" max="1" width="32.140625" style="155" customWidth="1"/>
    <col min="2" max="2" width="38.42578125" style="155" bestFit="1" customWidth="1"/>
    <col min="3" max="3" width="21.7109375" style="155" customWidth="1"/>
    <col min="4" max="4" width="10.85546875" style="155"/>
    <col min="5" max="5" width="20.42578125" style="155" customWidth="1"/>
    <col min="6" max="6" width="16.5703125" style="155" customWidth="1"/>
    <col min="7" max="7" width="10.85546875" style="155"/>
    <col min="8" max="8" width="16" style="155" customWidth="1"/>
    <col min="9" max="9" width="21" style="155" customWidth="1"/>
    <col min="10" max="10" width="10.85546875" style="155"/>
    <col min="11" max="11" width="20.85546875" style="155" customWidth="1"/>
    <col min="12" max="12" width="10.85546875" style="155"/>
    <col min="13" max="13" width="21" style="155" customWidth="1"/>
    <col min="14" max="15" width="10.85546875" style="155"/>
    <col min="16" max="16" width="14.85546875" style="155" customWidth="1"/>
    <col min="17" max="17" width="10.85546875" style="155"/>
    <col min="18" max="18" width="16.42578125" style="155" customWidth="1"/>
    <col min="19" max="19" width="10.85546875" style="155"/>
    <col min="20" max="20" width="30.140625" style="155" customWidth="1"/>
    <col min="21" max="16384" width="10.85546875" style="155"/>
  </cols>
  <sheetData>
    <row r="1" spans="1:22" ht="25.5" customHeight="1" x14ac:dyDescent="0.2">
      <c r="A1" s="476" t="s">
        <v>281</v>
      </c>
      <c r="B1" s="476"/>
      <c r="E1" s="475" t="s">
        <v>135</v>
      </c>
      <c r="F1" s="475"/>
      <c r="G1" s="475"/>
      <c r="H1" s="475"/>
    </row>
    <row r="2" spans="1:22" ht="48.95" customHeight="1" x14ac:dyDescent="0.2">
      <c r="B2" s="170" t="s">
        <v>51</v>
      </c>
      <c r="C2" s="170"/>
      <c r="E2" s="474" t="s">
        <v>105</v>
      </c>
      <c r="F2" s="474"/>
      <c r="G2" s="474"/>
      <c r="H2" s="474"/>
      <c r="I2" s="474"/>
      <c r="K2" s="474" t="s">
        <v>96</v>
      </c>
      <c r="L2" s="474"/>
      <c r="M2" s="474"/>
      <c r="O2" s="474" t="s">
        <v>114</v>
      </c>
      <c r="P2" s="474"/>
      <c r="R2" s="156" t="s">
        <v>125</v>
      </c>
      <c r="T2" s="156" t="s">
        <v>156</v>
      </c>
      <c r="V2" s="95" t="s">
        <v>132</v>
      </c>
    </row>
    <row r="3" spans="1:22" ht="29.25" thickBot="1" x14ac:dyDescent="0.25">
      <c r="A3" s="157" t="s">
        <v>8</v>
      </c>
      <c r="B3" s="170" t="s">
        <v>8</v>
      </c>
      <c r="C3" s="170" t="s">
        <v>51</v>
      </c>
      <c r="E3" s="158" t="s">
        <v>90</v>
      </c>
      <c r="F3" s="158" t="s">
        <v>91</v>
      </c>
      <c r="H3" s="158" t="s">
        <v>92</v>
      </c>
      <c r="I3" s="158" t="s">
        <v>93</v>
      </c>
      <c r="K3" s="156" t="s">
        <v>97</v>
      </c>
      <c r="L3" s="156" t="s">
        <v>3</v>
      </c>
      <c r="M3" s="156" t="s">
        <v>102</v>
      </c>
      <c r="O3" s="162" t="s">
        <v>90</v>
      </c>
      <c r="P3" s="162" t="s">
        <v>204</v>
      </c>
      <c r="R3" s="157" t="s">
        <v>126</v>
      </c>
      <c r="T3" s="18" t="s">
        <v>140</v>
      </c>
      <c r="V3" s="72" t="s">
        <v>145</v>
      </c>
    </row>
    <row r="4" spans="1:22" ht="28.5" x14ac:dyDescent="0.2">
      <c r="A4" s="169" t="s">
        <v>160</v>
      </c>
      <c r="B4" s="172" t="s">
        <v>160</v>
      </c>
      <c r="C4" s="184" t="s">
        <v>136</v>
      </c>
      <c r="E4" s="157" t="s">
        <v>106</v>
      </c>
      <c r="F4" s="159">
        <v>0.25</v>
      </c>
      <c r="H4" s="157" t="s">
        <v>94</v>
      </c>
      <c r="I4" s="159">
        <v>0.25</v>
      </c>
      <c r="K4" s="157" t="s">
        <v>98</v>
      </c>
      <c r="L4" s="157" t="s">
        <v>100</v>
      </c>
      <c r="M4" s="157" t="s">
        <v>103</v>
      </c>
      <c r="O4" s="157" t="s">
        <v>106</v>
      </c>
      <c r="P4" s="208" t="s">
        <v>54</v>
      </c>
      <c r="R4" s="157" t="s">
        <v>127</v>
      </c>
      <c r="T4" s="18" t="s">
        <v>141</v>
      </c>
      <c r="V4" s="72" t="s">
        <v>147</v>
      </c>
    </row>
    <row r="5" spans="1:22" ht="29.25" thickBot="1" x14ac:dyDescent="0.25">
      <c r="A5" s="169" t="s">
        <v>161</v>
      </c>
      <c r="B5" s="176"/>
      <c r="C5" s="185"/>
      <c r="E5" s="157" t="s">
        <v>107</v>
      </c>
      <c r="F5" s="159">
        <v>0.15</v>
      </c>
      <c r="H5" s="157" t="s">
        <v>95</v>
      </c>
      <c r="I5" s="159">
        <v>0.15</v>
      </c>
      <c r="K5" s="157" t="s">
        <v>99</v>
      </c>
      <c r="L5" s="157" t="s">
        <v>101</v>
      </c>
      <c r="M5" s="157" t="s">
        <v>104</v>
      </c>
      <c r="O5" s="157" t="s">
        <v>107</v>
      </c>
      <c r="P5" s="208" t="s">
        <v>54</v>
      </c>
      <c r="R5" s="157" t="s">
        <v>128</v>
      </c>
      <c r="T5" s="18" t="s">
        <v>142</v>
      </c>
      <c r="V5" s="72" t="s">
        <v>146</v>
      </c>
    </row>
    <row r="6" spans="1:22" ht="28.5" x14ac:dyDescent="0.2">
      <c r="A6" s="169" t="s">
        <v>162</v>
      </c>
      <c r="B6" s="178" t="s">
        <v>161</v>
      </c>
      <c r="C6" s="186" t="s">
        <v>143</v>
      </c>
      <c r="E6" s="157" t="s">
        <v>108</v>
      </c>
      <c r="F6" s="159">
        <v>0.1</v>
      </c>
      <c r="H6" s="157"/>
      <c r="I6" s="157"/>
      <c r="K6" s="157"/>
      <c r="L6" s="157"/>
      <c r="M6" s="157"/>
      <c r="O6" s="157" t="s">
        <v>108</v>
      </c>
      <c r="P6" s="208" t="s">
        <v>87</v>
      </c>
      <c r="R6" s="157" t="s">
        <v>129</v>
      </c>
      <c r="T6" s="18" t="s">
        <v>267</v>
      </c>
      <c r="V6" s="157"/>
    </row>
    <row r="7" spans="1:22" ht="13.5" thickBot="1" x14ac:dyDescent="0.25">
      <c r="A7" s="169" t="s">
        <v>163</v>
      </c>
      <c r="B7" s="176"/>
      <c r="C7" s="185"/>
      <c r="E7" s="157"/>
      <c r="F7" s="159"/>
      <c r="O7" s="160"/>
      <c r="R7" s="157" t="s">
        <v>130</v>
      </c>
    </row>
    <row r="8" spans="1:22" x14ac:dyDescent="0.2">
      <c r="A8" s="169" t="s">
        <v>164</v>
      </c>
      <c r="B8" s="178" t="s">
        <v>162</v>
      </c>
      <c r="C8" s="186" t="s">
        <v>77</v>
      </c>
      <c r="R8" s="157"/>
    </row>
    <row r="9" spans="1:22" ht="26.25" thickBot="1" x14ac:dyDescent="0.25">
      <c r="A9" s="169" t="s">
        <v>165</v>
      </c>
      <c r="B9" s="180"/>
      <c r="C9" s="185"/>
    </row>
    <row r="10" spans="1:22" x14ac:dyDescent="0.2">
      <c r="A10" s="169" t="s">
        <v>166</v>
      </c>
      <c r="B10" s="178" t="s">
        <v>163</v>
      </c>
      <c r="C10" s="186" t="s">
        <v>137</v>
      </c>
    </row>
    <row r="11" spans="1:22" ht="14.1" customHeight="1" thickBot="1" x14ac:dyDescent="0.25">
      <c r="A11" s="171"/>
      <c r="B11" s="176"/>
      <c r="C11" s="185"/>
    </row>
    <row r="12" spans="1:22" ht="14.1" customHeight="1" x14ac:dyDescent="0.2">
      <c r="B12" s="178" t="s">
        <v>164</v>
      </c>
      <c r="C12" s="179" t="s">
        <v>136</v>
      </c>
    </row>
    <row r="13" spans="1:22" ht="14.1" customHeight="1" x14ac:dyDescent="0.2">
      <c r="B13" s="175"/>
      <c r="C13" s="174" t="s">
        <v>143</v>
      </c>
    </row>
    <row r="14" spans="1:22" ht="14.1" customHeight="1" x14ac:dyDescent="0.2">
      <c r="B14" s="173"/>
      <c r="C14" s="174" t="s">
        <v>77</v>
      </c>
    </row>
    <row r="15" spans="1:22" ht="14.1" customHeight="1" x14ac:dyDescent="0.2">
      <c r="B15" s="173"/>
      <c r="C15" s="174" t="s">
        <v>137</v>
      </c>
    </row>
    <row r="16" spans="1:22" ht="14.1" customHeight="1" x14ac:dyDescent="0.2">
      <c r="B16" s="173"/>
      <c r="C16" s="174" t="s">
        <v>49</v>
      </c>
    </row>
    <row r="17" spans="2:3" ht="14.1" customHeight="1" thickBot="1" x14ac:dyDescent="0.25">
      <c r="B17" s="176"/>
      <c r="C17" s="177"/>
    </row>
    <row r="18" spans="2:3" ht="25.5" x14ac:dyDescent="0.2">
      <c r="B18" s="178" t="s">
        <v>165</v>
      </c>
      <c r="C18" s="179" t="s">
        <v>136</v>
      </c>
    </row>
    <row r="19" spans="2:3" ht="14.1" customHeight="1" x14ac:dyDescent="0.2">
      <c r="B19" s="173"/>
      <c r="C19" s="174" t="s">
        <v>143</v>
      </c>
    </row>
    <row r="20" spans="2:3" ht="14.1" customHeight="1" x14ac:dyDescent="0.2">
      <c r="B20" s="173"/>
      <c r="C20" s="174" t="s">
        <v>77</v>
      </c>
    </row>
    <row r="21" spans="2:3" ht="14.1" customHeight="1" x14ac:dyDescent="0.2">
      <c r="B21" s="173"/>
      <c r="C21" s="174" t="s">
        <v>137</v>
      </c>
    </row>
    <row r="22" spans="2:3" ht="14.1" customHeight="1" x14ac:dyDescent="0.2">
      <c r="B22" s="173"/>
      <c r="C22" s="174" t="s">
        <v>49</v>
      </c>
    </row>
    <row r="23" spans="2:3" ht="14.1" customHeight="1" thickBot="1" x14ac:dyDescent="0.25">
      <c r="B23" s="180"/>
      <c r="C23" s="181"/>
    </row>
    <row r="24" spans="2:3" ht="14.1" customHeight="1" x14ac:dyDescent="0.2">
      <c r="B24" s="178" t="s">
        <v>166</v>
      </c>
      <c r="C24" s="179" t="s">
        <v>49</v>
      </c>
    </row>
    <row r="25" spans="2:3" ht="14.1" customHeight="1" x14ac:dyDescent="0.2">
      <c r="B25" s="173"/>
      <c r="C25" s="174" t="s">
        <v>143</v>
      </c>
    </row>
    <row r="26" spans="2:3" ht="14.1" customHeight="1" thickBot="1" x14ac:dyDescent="0.25">
      <c r="B26" s="176"/>
      <c r="C26" s="177"/>
    </row>
  </sheetData>
  <sheetProtection sheet="1" formatCells="0" formatColumns="0" formatRows="0"/>
  <mergeCells count="5">
    <mergeCell ref="E2:I2"/>
    <mergeCell ref="K2:M2"/>
    <mergeCell ref="O2:P2"/>
    <mergeCell ref="E1:H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13</vt:i4>
      </vt:variant>
    </vt:vector>
  </HeadingPairs>
  <TitlesOfParts>
    <vt:vector size="24" baseType="lpstr">
      <vt:lpstr>1 INSTRUCTIVO</vt:lpstr>
      <vt:lpstr>2 CONTEXTO E IDENTIFICACIÓN</vt:lpstr>
      <vt:lpstr>3 PROBABIL E IMPACTO INHERENTE</vt:lpstr>
      <vt:lpstr>4 MAPA CALOR INHERENTE</vt:lpstr>
      <vt:lpstr>5 VALORACIÓN DEL CONTROL</vt:lpstr>
      <vt:lpstr>6 MAPA CALOR RESIDUAL</vt:lpstr>
      <vt:lpstr>7 MAPA CALOR INHEREN Y RESIDUAL</vt:lpstr>
      <vt:lpstr>8 MAPA RIESGOS</vt:lpstr>
      <vt:lpstr>11 FORMULAS</vt:lpstr>
      <vt:lpstr>9 RIESGO DEL PROCESO</vt:lpstr>
      <vt:lpstr>10 CONTROL DE CAMBIOS</vt:lpstr>
      <vt:lpstr>Afectación_Económica</vt:lpstr>
      <vt:lpstr>'10 CONTROL DE CAMBIOS'!Área_de_impresión</vt:lpstr>
      <vt:lpstr>'3 PROBABIL E IMPACTO INHERENTE'!Área_de_impresión</vt:lpstr>
      <vt:lpstr>E_Relaciones_Laborales</vt:lpstr>
      <vt:lpstr>F_Usuarios_Productos_y_Prácticas_Organizacionales</vt:lpstr>
      <vt:lpstr>G_Daños_Activos_Físicos</vt:lpstr>
      <vt:lpstr>Reducir_mitigar_Transferir_Evitar</vt:lpstr>
      <vt:lpstr>Reputacional</vt:lpstr>
      <vt:lpstr>Requiere_Plan_de_Acción</vt:lpstr>
      <vt:lpstr>Tipo</vt:lpstr>
      <vt:lpstr>'2 CONTEXTO E IDENTIFICACIÓN'!Títulos_a_imprimir</vt:lpstr>
      <vt:lpstr>'3 PROBABIL E IMPACTO INHERENTE'!Títulos_a_imprimir</vt:lpstr>
      <vt:lpstr>'5 VALORACIÓN DEL CONTROL'!Títulos_a_imprimir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BENAVIDES SALAS</dc:creator>
  <cp:lastModifiedBy>USUARIO</cp:lastModifiedBy>
  <cp:lastPrinted>2021-05-20T21:19:24Z</cp:lastPrinted>
  <dcterms:created xsi:type="dcterms:W3CDTF">2006-09-16T00:00:00Z</dcterms:created>
  <dcterms:modified xsi:type="dcterms:W3CDTF">2024-01-26T19:30:43Z</dcterms:modified>
</cp:coreProperties>
</file>