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showInkAnnotation="0" codeName="ThisWorkbook" defaultThemeVersion="124226"/>
  <mc:AlternateContent xmlns:mc="http://schemas.openxmlformats.org/markup-compatibility/2006">
    <mc:Choice Requires="x15">
      <x15ac:absPath xmlns:x15ac="http://schemas.microsoft.com/office/spreadsheetml/2010/11/ac" url="D:\01-ARCHIVOS\RIESGOS\1.1. INFORMES DE SEGUIMIENTOS GIR POR PROCESO\1. RIESGOS DE PROCESO\SEGUIMIENTO GESTIÓN INTEGRAL DEL RIESGO POR PROCESO\"/>
    </mc:Choice>
  </mc:AlternateContent>
  <xr:revisionPtr revIDLastSave="0" documentId="13_ncr:1_{1961E12A-8949-4C67-990E-2EBD5F884C20}" xr6:coauthVersionLast="47" xr6:coauthVersionMax="47" xr10:uidLastSave="{00000000-0000-0000-0000-000000000000}"/>
  <bookViews>
    <workbookView xWindow="10245" yWindow="0" windowWidth="10245" windowHeight="10920" firstSheet="7" activeTab="7" xr2:uid="{00000000-000D-0000-FFFF-FFFF00000000}"/>
  </bookViews>
  <sheets>
    <sheet name="1 INSTRUCTIVO" sheetId="38" r:id="rId1"/>
    <sheet name="2 CONTEXTO E IDENTIFICACIÓN" sheetId="30" r:id="rId2"/>
    <sheet name="3 PROBABIL E IMPACTO INHERENTE" sheetId="15" r:id="rId3"/>
    <sheet name="4 MAPA CALOR INHERENTE" sheetId="31" r:id="rId4"/>
    <sheet name="5 VALORACIÓN DEL CONTROL" sheetId="9" r:id="rId5"/>
    <sheet name="6 MAPA CALOR RESIDUAL" sheetId="35" r:id="rId6"/>
    <sheet name="7 MAPA CALOR INHEREN Y RESIDUAL" sheetId="37" r:id="rId7"/>
    <sheet name="8 MAPA RIESGOS" sheetId="36" r:id="rId8"/>
    <sheet name="11 FORMULAS" sheetId="34" r:id="rId9"/>
    <sheet name="9 RIESGO DEL PROCESO" sheetId="33" r:id="rId10"/>
    <sheet name="10 CONTROL DE CAMBIOS" sheetId="20" r:id="rId11"/>
  </sheets>
  <externalReferences>
    <externalReference r:id="rId12"/>
    <externalReference r:id="rId13"/>
  </externalReferences>
  <definedNames>
    <definedName name="_xlnm._FilterDatabase" localSheetId="0" hidden="1">'1 INSTRUCTIVO'!$B$85:$H$119</definedName>
    <definedName name="_xlnm._FilterDatabase" localSheetId="1" hidden="1">'2 CONTEXTO E IDENTIFICACIÓN'!$A$7:$I$8</definedName>
    <definedName name="_xlnm._FilterDatabase" localSheetId="2" hidden="1">'3 PROBABIL E IMPACTO INHERENTE'!$A$8:$N$8</definedName>
    <definedName name="_xlnm._FilterDatabase" localSheetId="3" hidden="1">'4 MAPA CALOR INHERENTE'!$A$8:$AJ$8</definedName>
    <definedName name="_xlnm._FilterDatabase" localSheetId="4" hidden="1">'5 VALORACIÓN DEL CONTROL'!$A$7:$W$87</definedName>
    <definedName name="_xlnm._FilterDatabase" localSheetId="5" hidden="1">'6 MAPA CALOR RESIDUAL'!$A$8:$AL$8</definedName>
    <definedName name="_xlnm._FilterDatabase" localSheetId="6" hidden="1">'7 MAPA CALOR INHEREN Y RESIDUAL'!$A$9:$AL$9</definedName>
    <definedName name="_xlnm._FilterDatabase" localSheetId="7" hidden="1">'8 MAPA RIESGOS'!$A$8:$AX$8</definedName>
    <definedName name="Afectación_Económica">'3 PROBABIL E IMPACTO INHERENTE'!$X$9:$X$14</definedName>
    <definedName name="_xlnm.Print_Area" localSheetId="10">'10 CONTROL DE CAMBIOS'!$A$1:$D$9</definedName>
    <definedName name="_xlnm.Print_Area" localSheetId="2">'3 PROBABIL E IMPACTO INHERENTE'!$A$1:$Y$28</definedName>
    <definedName name="Definicion_tratamiento">'11 FORMULAS'!#REF!</definedName>
    <definedName name="E_Relaciones_Laborales">'11 FORMULAS'!$C$12:$C$17</definedName>
    <definedName name="F_Usuarios_Productos_y_Prácticas_Organizacionales">'11 FORMULAS'!$C$18:$C$23</definedName>
    <definedName name="G_Daños_Activos_Físicos">'11 FORMULAS'!$C$24:$C$26</definedName>
    <definedName name="IMPACTO_PROCESOS" localSheetId="1">'[1]LISTAS FORMULAS'!$C$3:$C$7</definedName>
    <definedName name="IMPACTO_PROCESOS" localSheetId="3">'[1]LISTAS FORMULAS'!$C$3:$C$7</definedName>
    <definedName name="IMPACTO_PROCESOS" localSheetId="5">'[1]LISTAS FORMULAS'!$C$3:$C$7</definedName>
    <definedName name="IMPACTO_PROCESOS" localSheetId="6">'[1]LISTAS FORMULAS'!$C$3:$C$7</definedName>
    <definedName name="IMPACTO_PROCESOS" localSheetId="7">'[1]LISTAS FORMULAS'!$C$3:$C$7</definedName>
    <definedName name="IMPACTO_PROCESOS" localSheetId="9">'[1]LISTAS FORMULAS'!$C$3:$C$7</definedName>
    <definedName name="opciones" localSheetId="1">'[1]LISTAS FORMULAS'!$F$3:$F$4</definedName>
    <definedName name="opciones" localSheetId="3">'[1]LISTAS FORMULAS'!$F$3:$F$4</definedName>
    <definedName name="opciones" localSheetId="5">'[1]LISTAS FORMULAS'!$F$3:$F$4</definedName>
    <definedName name="opciones" localSheetId="6">'[1]LISTAS FORMULAS'!$F$3:$F$4</definedName>
    <definedName name="opciones" localSheetId="7">'[1]LISTAS FORMULAS'!$F$3:$F$4</definedName>
    <definedName name="opciones" localSheetId="9">'[1]LISTAS FORMULAS'!$F$3:$F$4</definedName>
    <definedName name="opciones2" localSheetId="1">'[1]LISTAS FORMULAS'!$G$3:$G$5</definedName>
    <definedName name="opciones2" localSheetId="3">'[1]LISTAS FORMULAS'!$G$3:$G$5</definedName>
    <definedName name="opciones2" localSheetId="5">'[1]LISTAS FORMULAS'!$G$3:$G$5</definedName>
    <definedName name="opciones2" localSheetId="6">'[1]LISTAS FORMULAS'!$G$3:$G$5</definedName>
    <definedName name="opciones2" localSheetId="7">'[1]LISTAS FORMULAS'!$G$3:$G$5</definedName>
    <definedName name="opciones2" localSheetId="9">'[1]LISTAS FORMULAS'!$G$3:$G$5</definedName>
    <definedName name="Plan_accion">'11 FORMULAS'!#REF!</definedName>
    <definedName name="Plan_acción">'11 FORMULAS'!#REF!</definedName>
    <definedName name="Plan_de_acción">'11 FORMULAS'!#REF!</definedName>
    <definedName name="Quince_Cero" localSheetId="1">'[1]LISTAS FORMULAS'!$F$14:$F$15</definedName>
    <definedName name="Quince_Cero" localSheetId="3">'[1]LISTAS FORMULAS'!$F$14:$F$15</definedName>
    <definedName name="Quince_Cero" localSheetId="5">'[1]LISTAS FORMULAS'!$F$14:$F$15</definedName>
    <definedName name="Quince_Cero" localSheetId="6">'[1]LISTAS FORMULAS'!$F$14:$F$15</definedName>
    <definedName name="Quince_Cero" localSheetId="7">'[1]LISTAS FORMULAS'!$F$14:$F$15</definedName>
    <definedName name="Quince_Cero" localSheetId="9">'[1]LISTAS FORMULAS'!$F$14:$F$15</definedName>
    <definedName name="Rango_Calificacion_Ejecucion" localSheetId="1">'[1]LISTAS FORMULAS'!$H$3:$H$5</definedName>
    <definedName name="Rango_Calificacion_Ejecucion" localSheetId="3">'[1]LISTAS FORMULAS'!$H$3:$H$5</definedName>
    <definedName name="Rango_Calificacion_Ejecucion" localSheetId="5">'[1]LISTAS FORMULAS'!$H$3:$H$5</definedName>
    <definedName name="Rango_Calificacion_Ejecucion" localSheetId="6">'[1]LISTAS FORMULAS'!$H$3:$H$5</definedName>
    <definedName name="Rango_Calificacion_Ejecucion" localSheetId="7">'[1]LISTAS FORMULAS'!$H$3:$H$5</definedName>
    <definedName name="Rango_Calificacion_Ejecucion" localSheetId="9">'[1]LISTAS FORMULAS'!$H$3:$H$5</definedName>
    <definedName name="Reducir_mitigar_Transferir_Evitar">'8 MAPA RIESGOS'!$AJ$16:$AJ$18</definedName>
    <definedName name="Reputacional">'3 PROBABIL E IMPACTO INHERENTE'!$Y$9:$Y$14</definedName>
    <definedName name="Requiere_Plan_de_Acción">'8 MAPA RIESGOS'!$AJ$16:$AJ$18</definedName>
    <definedName name="Tipo" localSheetId="10">'[2]CONTEXTO E IDENTIFICACIÓN'!$C$21:$C$24</definedName>
    <definedName name="TIPO" localSheetId="3">'[1]CONTEXTO E IDENTIFICACIÓN'!$E$29:$E$32</definedName>
    <definedName name="TIPO" localSheetId="5">'[1]CONTEXTO E IDENTIFICACIÓN'!$E$29:$E$32</definedName>
    <definedName name="TIPO" localSheetId="6">'[1]CONTEXTO E IDENTIFICACIÓN'!$E$29:$E$32</definedName>
    <definedName name="TIPO" localSheetId="7">'[1]CONTEXTO E IDENTIFICACIÓN'!$E$29:$E$32</definedName>
    <definedName name="TIPO" localSheetId="9">'[1]CONTEXTO E IDENTIFICACIÓN'!$E$29:$E$32</definedName>
    <definedName name="Tipo">'11 FORMULAS'!$A$4:$A$11</definedName>
    <definedName name="_xlnm.Print_Titles" localSheetId="1">'2 CONTEXTO E IDENTIFICACIÓN'!$7:$8</definedName>
    <definedName name="_xlnm.Print_Titles" localSheetId="2">'3 PROBABIL E IMPACTO INHERENTE'!$5:$8</definedName>
    <definedName name="_xlnm.Print_Titles" localSheetId="4">'5 VALORACIÓN DEL CONTROL'!$3:$7</definedName>
  </definedNames>
  <calcPr calcId="191029"/>
  <fileRecoveryPr autoRecover="0"/>
</workbook>
</file>

<file path=xl/calcChain.xml><?xml version="1.0" encoding="utf-8"?>
<calcChain xmlns="http://schemas.openxmlformats.org/spreadsheetml/2006/main">
  <c r="E2" i="37" l="1"/>
  <c r="E1" i="37"/>
  <c r="C2" i="20"/>
  <c r="C1" i="20"/>
  <c r="C2" i="33"/>
  <c r="C1" i="33"/>
  <c r="C2" i="36"/>
  <c r="C1" i="36"/>
  <c r="C2" i="35"/>
  <c r="C1" i="35"/>
  <c r="C2" i="9"/>
  <c r="C1" i="9"/>
  <c r="C2" i="31"/>
  <c r="C1" i="31"/>
  <c r="C2" i="15"/>
  <c r="C1" i="15"/>
  <c r="B1" i="20"/>
  <c r="B1" i="33"/>
  <c r="B1" i="36"/>
  <c r="B1" i="37"/>
  <c r="B1" i="35"/>
  <c r="B1" i="9"/>
  <c r="B1" i="31"/>
  <c r="B1" i="15"/>
  <c r="H2" i="15"/>
  <c r="D1" i="15"/>
  <c r="H9" i="30"/>
  <c r="I9" i="30"/>
  <c r="B5" i="33"/>
  <c r="B4" i="33"/>
  <c r="B5" i="37"/>
  <c r="B4" i="37"/>
  <c r="B5" i="36"/>
  <c r="B4" i="36"/>
  <c r="B5" i="35"/>
  <c r="B4" i="35"/>
  <c r="I2" i="33"/>
  <c r="G2" i="33"/>
  <c r="F2" i="33"/>
  <c r="G1" i="33"/>
  <c r="F1" i="33"/>
  <c r="M2" i="37"/>
  <c r="K2" i="37"/>
  <c r="J2" i="37"/>
  <c r="K1" i="37"/>
  <c r="J1" i="37"/>
  <c r="I2" i="36"/>
  <c r="G2" i="36"/>
  <c r="F2" i="36"/>
  <c r="G1" i="36"/>
  <c r="F1" i="36"/>
  <c r="J2" i="35"/>
  <c r="H2" i="35"/>
  <c r="G2" i="35"/>
  <c r="H1" i="35"/>
  <c r="G1" i="35"/>
  <c r="J2" i="9"/>
  <c r="H2" i="9"/>
  <c r="G2" i="9"/>
  <c r="H1" i="9"/>
  <c r="G1" i="9"/>
  <c r="B4" i="9"/>
  <c r="B3" i="9"/>
  <c r="L3" i="31"/>
  <c r="J3" i="31"/>
  <c r="J2" i="31"/>
  <c r="B5" i="31"/>
  <c r="B4" i="31"/>
  <c r="J4" i="15"/>
  <c r="H4" i="15"/>
  <c r="B5" i="15"/>
  <c r="B4" i="15"/>
  <c r="A84" i="9"/>
  <c r="A80" i="9"/>
  <c r="A76" i="9"/>
  <c r="A72" i="9"/>
  <c r="A68" i="9"/>
  <c r="A64" i="9"/>
  <c r="A60" i="9"/>
  <c r="A56" i="9"/>
  <c r="A52" i="9"/>
  <c r="A48" i="9"/>
  <c r="A44" i="9"/>
  <c r="A40" i="9"/>
  <c r="A36" i="9"/>
  <c r="A32" i="9"/>
  <c r="A28" i="9"/>
  <c r="A24" i="9"/>
  <c r="A20" i="9"/>
  <c r="A16" i="9"/>
  <c r="N87" i="9"/>
  <c r="R87" i="9" s="1"/>
  <c r="L87" i="9"/>
  <c r="K87" i="9"/>
  <c r="I87" i="9"/>
  <c r="N86" i="9"/>
  <c r="R86" i="9" s="1"/>
  <c r="L86" i="9"/>
  <c r="K86" i="9"/>
  <c r="I86" i="9"/>
  <c r="N85" i="9"/>
  <c r="R85" i="9" s="1"/>
  <c r="L85" i="9"/>
  <c r="K85" i="9"/>
  <c r="I85" i="9"/>
  <c r="N84" i="9"/>
  <c r="L84" i="9"/>
  <c r="K84" i="9"/>
  <c r="I84" i="9"/>
  <c r="N83" i="9"/>
  <c r="R83" i="9" s="1"/>
  <c r="L83" i="9"/>
  <c r="K83" i="9"/>
  <c r="I83" i="9"/>
  <c r="N82" i="9"/>
  <c r="R82" i="9" s="1"/>
  <c r="L82" i="9"/>
  <c r="K82" i="9"/>
  <c r="I82" i="9"/>
  <c r="N81" i="9"/>
  <c r="R81" i="9" s="1"/>
  <c r="L81" i="9"/>
  <c r="K81" i="9"/>
  <c r="I81" i="9"/>
  <c r="N80" i="9"/>
  <c r="R80" i="9" s="1"/>
  <c r="L80" i="9"/>
  <c r="K80" i="9"/>
  <c r="I80" i="9"/>
  <c r="N79" i="9"/>
  <c r="R79" i="9" s="1"/>
  <c r="L79" i="9"/>
  <c r="K79" i="9"/>
  <c r="I79" i="9"/>
  <c r="N78" i="9"/>
  <c r="L78" i="9"/>
  <c r="K78" i="9"/>
  <c r="I78" i="9"/>
  <c r="N77" i="9"/>
  <c r="R77" i="9" s="1"/>
  <c r="L77" i="9"/>
  <c r="K77" i="9"/>
  <c r="I77" i="9"/>
  <c r="N76" i="9"/>
  <c r="R76" i="9" s="1"/>
  <c r="L76" i="9"/>
  <c r="T76" i="9" s="1"/>
  <c r="K76" i="9"/>
  <c r="I76" i="9"/>
  <c r="N75" i="9"/>
  <c r="R75" i="9" s="1"/>
  <c r="L75" i="9"/>
  <c r="K75" i="9"/>
  <c r="I75" i="9"/>
  <c r="N74" i="9"/>
  <c r="R74" i="9" s="1"/>
  <c r="L74" i="9"/>
  <c r="K74" i="9"/>
  <c r="I74" i="9"/>
  <c r="N73" i="9"/>
  <c r="R73" i="9" s="1"/>
  <c r="L73" i="9"/>
  <c r="K73" i="9"/>
  <c r="I73" i="9"/>
  <c r="N72" i="9"/>
  <c r="R72" i="9" s="1"/>
  <c r="L72" i="9"/>
  <c r="K72" i="9"/>
  <c r="I72" i="9"/>
  <c r="N71" i="9"/>
  <c r="L71" i="9"/>
  <c r="K71" i="9"/>
  <c r="R71" i="9"/>
  <c r="I71" i="9"/>
  <c r="N70" i="9"/>
  <c r="L70" i="9"/>
  <c r="K70" i="9"/>
  <c r="R70" i="9" s="1"/>
  <c r="I70" i="9"/>
  <c r="N69" i="9"/>
  <c r="R69" i="9" s="1"/>
  <c r="L69" i="9"/>
  <c r="K69" i="9"/>
  <c r="I69" i="9"/>
  <c r="N68" i="9"/>
  <c r="L68" i="9"/>
  <c r="K68" i="9"/>
  <c r="R68" i="9"/>
  <c r="I68" i="9"/>
  <c r="N67" i="9"/>
  <c r="L67" i="9"/>
  <c r="K67" i="9"/>
  <c r="R67" i="9" s="1"/>
  <c r="I67" i="9"/>
  <c r="N66" i="9"/>
  <c r="L66" i="9"/>
  <c r="K66" i="9"/>
  <c r="R66" i="9" s="1"/>
  <c r="I66" i="9"/>
  <c r="N65" i="9"/>
  <c r="R65" i="9" s="1"/>
  <c r="L65" i="9"/>
  <c r="K65" i="9"/>
  <c r="I65" i="9"/>
  <c r="N64" i="9"/>
  <c r="R64" i="9" s="1"/>
  <c r="L64" i="9"/>
  <c r="K64" i="9"/>
  <c r="I64" i="9"/>
  <c r="N63" i="9"/>
  <c r="L63" i="9"/>
  <c r="K63" i="9"/>
  <c r="R63" i="9"/>
  <c r="I63" i="9"/>
  <c r="N62" i="9"/>
  <c r="L62" i="9"/>
  <c r="K62" i="9"/>
  <c r="R62" i="9" s="1"/>
  <c r="I62" i="9"/>
  <c r="N61" i="9"/>
  <c r="R61" i="9" s="1"/>
  <c r="L61" i="9"/>
  <c r="K61" i="9"/>
  <c r="I61" i="9"/>
  <c r="N60" i="9"/>
  <c r="L60" i="9"/>
  <c r="K60" i="9"/>
  <c r="R60" i="9"/>
  <c r="I60" i="9"/>
  <c r="N59" i="9"/>
  <c r="L59" i="9"/>
  <c r="K59" i="9"/>
  <c r="R59" i="9" s="1"/>
  <c r="I59" i="9"/>
  <c r="N58" i="9"/>
  <c r="L58" i="9"/>
  <c r="K58" i="9"/>
  <c r="R58" i="9" s="1"/>
  <c r="I58" i="9"/>
  <c r="N57" i="9"/>
  <c r="R57" i="9" s="1"/>
  <c r="L57" i="9"/>
  <c r="S57" i="9" s="1"/>
  <c r="K57" i="9"/>
  <c r="I57" i="9"/>
  <c r="N56" i="9"/>
  <c r="R56" i="9" s="1"/>
  <c r="L56" i="9"/>
  <c r="K56" i="9"/>
  <c r="I56" i="9"/>
  <c r="N55" i="9"/>
  <c r="L55" i="9"/>
  <c r="K55" i="9"/>
  <c r="R55" i="9"/>
  <c r="I55" i="9"/>
  <c r="N54" i="9"/>
  <c r="L54" i="9"/>
  <c r="K54" i="9"/>
  <c r="R54" i="9" s="1"/>
  <c r="I54" i="9"/>
  <c r="N53" i="9"/>
  <c r="R53" i="9" s="1"/>
  <c r="L53" i="9"/>
  <c r="K53" i="9"/>
  <c r="I53" i="9"/>
  <c r="N52" i="9"/>
  <c r="L52" i="9"/>
  <c r="K52" i="9"/>
  <c r="R52" i="9"/>
  <c r="I52" i="9"/>
  <c r="N51" i="9"/>
  <c r="L51" i="9"/>
  <c r="K51" i="9"/>
  <c r="R51" i="9" s="1"/>
  <c r="I51" i="9"/>
  <c r="N50" i="9"/>
  <c r="L50" i="9"/>
  <c r="K50" i="9"/>
  <c r="R50" i="9" s="1"/>
  <c r="I50" i="9"/>
  <c r="N49" i="9"/>
  <c r="R49" i="9" s="1"/>
  <c r="L49" i="9"/>
  <c r="K49" i="9"/>
  <c r="I49" i="9"/>
  <c r="N48" i="9"/>
  <c r="R48" i="9" s="1"/>
  <c r="L48" i="9"/>
  <c r="K48" i="9"/>
  <c r="I48" i="9"/>
  <c r="N47" i="9"/>
  <c r="L47" i="9"/>
  <c r="K47" i="9"/>
  <c r="R47" i="9"/>
  <c r="I47" i="9"/>
  <c r="N46" i="9"/>
  <c r="L46" i="9"/>
  <c r="K46" i="9"/>
  <c r="R46" i="9" s="1"/>
  <c r="I46" i="9"/>
  <c r="N45" i="9"/>
  <c r="R45" i="9" s="1"/>
  <c r="L45" i="9"/>
  <c r="K45" i="9"/>
  <c r="I45" i="9"/>
  <c r="N44" i="9"/>
  <c r="L44" i="9"/>
  <c r="K44" i="9"/>
  <c r="R44" i="9"/>
  <c r="I44" i="9"/>
  <c r="N43" i="9"/>
  <c r="L43" i="9"/>
  <c r="K43" i="9"/>
  <c r="R43" i="9" s="1"/>
  <c r="I43" i="9"/>
  <c r="N42" i="9"/>
  <c r="L42" i="9"/>
  <c r="K42" i="9"/>
  <c r="R42" i="9" s="1"/>
  <c r="I42" i="9"/>
  <c r="N41" i="9"/>
  <c r="R41" i="9" s="1"/>
  <c r="L41" i="9"/>
  <c r="K41" i="9"/>
  <c r="I41" i="9"/>
  <c r="N40" i="9"/>
  <c r="R40" i="9" s="1"/>
  <c r="L40" i="9"/>
  <c r="K40" i="9"/>
  <c r="I40" i="9"/>
  <c r="N39" i="9"/>
  <c r="L39" i="9"/>
  <c r="K39" i="9"/>
  <c r="R39" i="9"/>
  <c r="I39" i="9"/>
  <c r="N38" i="9"/>
  <c r="L38" i="9"/>
  <c r="K38" i="9"/>
  <c r="R38" i="9" s="1"/>
  <c r="I38" i="9"/>
  <c r="N37" i="9"/>
  <c r="R37" i="9" s="1"/>
  <c r="L37" i="9"/>
  <c r="K37" i="9"/>
  <c r="I37" i="9"/>
  <c r="N36" i="9"/>
  <c r="L36" i="9"/>
  <c r="K36" i="9"/>
  <c r="R36" i="9"/>
  <c r="I36" i="9"/>
  <c r="N35" i="9"/>
  <c r="L35" i="9"/>
  <c r="K35" i="9"/>
  <c r="R35" i="9" s="1"/>
  <c r="I35" i="9"/>
  <c r="N34" i="9"/>
  <c r="L34" i="9"/>
  <c r="K34" i="9"/>
  <c r="R34" i="9" s="1"/>
  <c r="I34" i="9"/>
  <c r="N33" i="9"/>
  <c r="R33" i="9" s="1"/>
  <c r="L33" i="9"/>
  <c r="K33" i="9"/>
  <c r="I33" i="9"/>
  <c r="N32" i="9"/>
  <c r="R32" i="9" s="1"/>
  <c r="L32" i="9"/>
  <c r="K32" i="9"/>
  <c r="I32" i="9"/>
  <c r="N31" i="9"/>
  <c r="L31" i="9"/>
  <c r="K31" i="9"/>
  <c r="R31" i="9"/>
  <c r="I31" i="9"/>
  <c r="N30" i="9"/>
  <c r="L30" i="9"/>
  <c r="K30" i="9"/>
  <c r="R30" i="9" s="1"/>
  <c r="I30" i="9"/>
  <c r="N29" i="9"/>
  <c r="R29" i="9" s="1"/>
  <c r="L29" i="9"/>
  <c r="K29" i="9"/>
  <c r="I29" i="9"/>
  <c r="N28" i="9"/>
  <c r="L28" i="9"/>
  <c r="K28" i="9"/>
  <c r="I28" i="9"/>
  <c r="N27" i="9"/>
  <c r="L27" i="9"/>
  <c r="K27" i="9"/>
  <c r="R27" i="9"/>
  <c r="I27" i="9"/>
  <c r="N26" i="9"/>
  <c r="L26" i="9"/>
  <c r="K26" i="9"/>
  <c r="R26" i="9" s="1"/>
  <c r="I26" i="9"/>
  <c r="N25" i="9"/>
  <c r="L25" i="9"/>
  <c r="K25" i="9"/>
  <c r="R25" i="9" s="1"/>
  <c r="I25" i="9"/>
  <c r="N24" i="9"/>
  <c r="L24" i="9"/>
  <c r="K24" i="9"/>
  <c r="I24" i="9"/>
  <c r="N23" i="9"/>
  <c r="L23" i="9"/>
  <c r="K23" i="9"/>
  <c r="I23" i="9"/>
  <c r="N22" i="9"/>
  <c r="R22" i="9" s="1"/>
  <c r="L22" i="9"/>
  <c r="K22" i="9"/>
  <c r="I22" i="9"/>
  <c r="N21" i="9"/>
  <c r="L21" i="9"/>
  <c r="K21" i="9"/>
  <c r="I21" i="9"/>
  <c r="N20" i="9"/>
  <c r="L20" i="9"/>
  <c r="K20" i="9"/>
  <c r="R20" i="9"/>
  <c r="I20" i="9"/>
  <c r="N19" i="9"/>
  <c r="L19" i="9"/>
  <c r="K19" i="9"/>
  <c r="R19" i="9" s="1"/>
  <c r="I19" i="9"/>
  <c r="N18" i="9"/>
  <c r="R18" i="9" s="1"/>
  <c r="L18" i="9"/>
  <c r="K18" i="9"/>
  <c r="I18" i="9"/>
  <c r="N17" i="9"/>
  <c r="R17" i="9" s="1"/>
  <c r="L17" i="9"/>
  <c r="K17" i="9"/>
  <c r="I17" i="9"/>
  <c r="N16" i="9"/>
  <c r="L16" i="9"/>
  <c r="K16" i="9"/>
  <c r="R16" i="9" s="1"/>
  <c r="I16" i="9"/>
  <c r="A12" i="9"/>
  <c r="N15" i="9"/>
  <c r="L15" i="9"/>
  <c r="K15" i="9"/>
  <c r="R15" i="9" s="1"/>
  <c r="I15" i="9"/>
  <c r="N14" i="9"/>
  <c r="L14" i="9"/>
  <c r="K14" i="9"/>
  <c r="R14" i="9" s="1"/>
  <c r="I14" i="9"/>
  <c r="N13" i="9"/>
  <c r="L13" i="9"/>
  <c r="K13" i="9"/>
  <c r="R13" i="9" s="1"/>
  <c r="I13" i="9"/>
  <c r="N12" i="9"/>
  <c r="L12" i="9"/>
  <c r="K12" i="9"/>
  <c r="R12" i="9" s="1"/>
  <c r="I12" i="9"/>
  <c r="N10" i="9"/>
  <c r="L10" i="9"/>
  <c r="K10" i="9"/>
  <c r="R10" i="9" s="1"/>
  <c r="I10" i="9"/>
  <c r="I11" i="9"/>
  <c r="I9" i="9"/>
  <c r="I8" i="9"/>
  <c r="R78" i="9"/>
  <c r="R84" i="9"/>
  <c r="R21" i="9"/>
  <c r="I3" i="31"/>
  <c r="I2" i="31"/>
  <c r="G4" i="15"/>
  <c r="G2" i="15"/>
  <c r="L9" i="9"/>
  <c r="L11" i="9"/>
  <c r="L8" i="9"/>
  <c r="H10" i="30"/>
  <c r="I10" i="30"/>
  <c r="H11" i="30"/>
  <c r="I11" i="30" s="1"/>
  <c r="H12" i="30"/>
  <c r="I12" i="30" s="1"/>
  <c r="H13" i="30"/>
  <c r="I13" i="30" s="1"/>
  <c r="H14" i="30"/>
  <c r="I14" i="30" s="1"/>
  <c r="H15" i="30"/>
  <c r="I15" i="30" s="1"/>
  <c r="H16" i="30"/>
  <c r="I16" i="30"/>
  <c r="H17" i="30"/>
  <c r="I17" i="30" s="1"/>
  <c r="H18" i="30"/>
  <c r="I18" i="30"/>
  <c r="H19" i="30"/>
  <c r="I19" i="30" s="1"/>
  <c r="H20" i="30"/>
  <c r="I20" i="30"/>
  <c r="H21" i="30"/>
  <c r="I21" i="30" s="1"/>
  <c r="H22" i="30"/>
  <c r="I22" i="30"/>
  <c r="H23" i="30"/>
  <c r="I23" i="30" s="1"/>
  <c r="H24" i="30"/>
  <c r="I24" i="30"/>
  <c r="H25" i="30"/>
  <c r="I25" i="30" s="1"/>
  <c r="H26" i="30"/>
  <c r="I26" i="30"/>
  <c r="H27" i="30"/>
  <c r="I27" i="30" s="1"/>
  <c r="H28" i="30"/>
  <c r="I28" i="30"/>
  <c r="F2" i="37"/>
  <c r="F1" i="37"/>
  <c r="H9" i="15"/>
  <c r="H10" i="15"/>
  <c r="H11" i="15"/>
  <c r="H12" i="15"/>
  <c r="H13" i="15"/>
  <c r="H14" i="15"/>
  <c r="H15" i="15"/>
  <c r="M15" i="15" s="1"/>
  <c r="H16" i="15"/>
  <c r="M16" i="15" s="1"/>
  <c r="H17" i="15"/>
  <c r="H18" i="15"/>
  <c r="H19" i="15"/>
  <c r="M19" i="15" s="1"/>
  <c r="H20" i="15"/>
  <c r="M20" i="15" s="1"/>
  <c r="H21" i="15"/>
  <c r="H22" i="15"/>
  <c r="H23" i="15"/>
  <c r="M23" i="15" s="1"/>
  <c r="N23" i="15" s="1"/>
  <c r="D23" i="31" s="1"/>
  <c r="F23" i="36" s="1"/>
  <c r="H24" i="15"/>
  <c r="M24" i="15" s="1"/>
  <c r="H25" i="15"/>
  <c r="H26" i="15"/>
  <c r="H27" i="15"/>
  <c r="M27" i="15" s="1"/>
  <c r="D27" i="36" s="1"/>
  <c r="H28" i="15"/>
  <c r="L9" i="15"/>
  <c r="K10" i="15"/>
  <c r="L10" i="15"/>
  <c r="K11" i="15"/>
  <c r="L11" i="15"/>
  <c r="K12" i="15"/>
  <c r="L12" i="15"/>
  <c r="K13" i="15"/>
  <c r="L13" i="15"/>
  <c r="K14" i="15"/>
  <c r="L14" i="15"/>
  <c r="K15" i="15"/>
  <c r="L15" i="15"/>
  <c r="K16" i="15"/>
  <c r="L16" i="15"/>
  <c r="K17" i="15"/>
  <c r="M17" i="15" s="1"/>
  <c r="D17" i="36" s="1"/>
  <c r="L17" i="15"/>
  <c r="K18" i="15"/>
  <c r="L18" i="15"/>
  <c r="K19" i="15"/>
  <c r="L19" i="15"/>
  <c r="K20" i="15"/>
  <c r="L20" i="15"/>
  <c r="K21" i="15"/>
  <c r="L21" i="15"/>
  <c r="K22" i="15"/>
  <c r="L22" i="15"/>
  <c r="K23" i="15"/>
  <c r="L23" i="15"/>
  <c r="K24" i="15"/>
  <c r="L24" i="15"/>
  <c r="K25" i="15"/>
  <c r="L25" i="15"/>
  <c r="K26" i="15"/>
  <c r="L26" i="15"/>
  <c r="K27" i="15"/>
  <c r="L27" i="15"/>
  <c r="K28" i="15"/>
  <c r="L28" i="15"/>
  <c r="K9" i="15"/>
  <c r="M9" i="15" s="1"/>
  <c r="D9" i="36" s="1"/>
  <c r="I10" i="15"/>
  <c r="I11" i="15"/>
  <c r="I12" i="15"/>
  <c r="I13" i="15"/>
  <c r="I14" i="15"/>
  <c r="I15" i="15"/>
  <c r="I16" i="15"/>
  <c r="I17" i="15"/>
  <c r="I18" i="15"/>
  <c r="I19" i="15"/>
  <c r="I20" i="15"/>
  <c r="I21" i="15"/>
  <c r="I22" i="15"/>
  <c r="I23" i="15"/>
  <c r="I24" i="15"/>
  <c r="I25" i="15"/>
  <c r="I26" i="15"/>
  <c r="I27" i="15"/>
  <c r="I28" i="15"/>
  <c r="I9" i="15"/>
  <c r="D9" i="15"/>
  <c r="E9" i="15" s="1"/>
  <c r="C9" i="36" s="1"/>
  <c r="D10" i="15"/>
  <c r="D11" i="15"/>
  <c r="E11" i="15" s="1"/>
  <c r="D12" i="15"/>
  <c r="E12" i="15" s="1"/>
  <c r="D13" i="15"/>
  <c r="E13" i="15" s="1"/>
  <c r="D14" i="15"/>
  <c r="E14" i="15" s="1"/>
  <c r="D15" i="15"/>
  <c r="E15" i="15" s="1"/>
  <c r="D16" i="15"/>
  <c r="F16" i="15" s="1"/>
  <c r="C16" i="31" s="1"/>
  <c r="E16" i="31" s="1"/>
  <c r="D17" i="15"/>
  <c r="D18" i="15"/>
  <c r="D19" i="15"/>
  <c r="E19" i="15" s="1"/>
  <c r="C19" i="36" s="1"/>
  <c r="D20" i="15"/>
  <c r="F20" i="15" s="1"/>
  <c r="C20" i="31" s="1"/>
  <c r="E20" i="31" s="1"/>
  <c r="G20" i="36" s="1"/>
  <c r="D21" i="15"/>
  <c r="D22" i="15"/>
  <c r="E22" i="15" s="1"/>
  <c r="D23" i="15"/>
  <c r="D24" i="15"/>
  <c r="E24" i="15" s="1"/>
  <c r="C24" i="36" s="1"/>
  <c r="D25" i="15"/>
  <c r="D26" i="15"/>
  <c r="D27" i="15"/>
  <c r="D28" i="15"/>
  <c r="E28" i="15" s="1"/>
  <c r="C28" i="36" s="1"/>
  <c r="E21" i="15"/>
  <c r="C56" i="9"/>
  <c r="S56" i="9"/>
  <c r="E25" i="15"/>
  <c r="C72" i="9" s="1"/>
  <c r="S72" i="9" s="1"/>
  <c r="E17" i="15"/>
  <c r="C40" i="9"/>
  <c r="S40" i="9" s="1"/>
  <c r="E20" i="15"/>
  <c r="C52" i="9" s="1"/>
  <c r="S52" i="9" s="1"/>
  <c r="S53" i="9" s="1"/>
  <c r="E16" i="15"/>
  <c r="E26" i="15"/>
  <c r="C26" i="36" s="1"/>
  <c r="C60" i="9"/>
  <c r="S60" i="9"/>
  <c r="S61" i="9" s="1"/>
  <c r="E18" i="15"/>
  <c r="C17" i="36"/>
  <c r="C22" i="36"/>
  <c r="E10" i="15"/>
  <c r="C12" i="9" s="1"/>
  <c r="M21" i="15"/>
  <c r="F9" i="15"/>
  <c r="C9" i="31" s="1"/>
  <c r="E9" i="36" s="1"/>
  <c r="M25" i="15"/>
  <c r="D72" i="9" s="1"/>
  <c r="M28" i="15"/>
  <c r="M26" i="15"/>
  <c r="M18" i="15"/>
  <c r="D44" i="9" s="1"/>
  <c r="T44" i="9" s="1"/>
  <c r="T45" i="9" s="1"/>
  <c r="E10" i="30"/>
  <c r="B12" i="9" s="1"/>
  <c r="E11" i="30"/>
  <c r="B16" i="9" s="1"/>
  <c r="E12" i="30"/>
  <c r="B20" i="9" s="1"/>
  <c r="E13" i="30"/>
  <c r="B24" i="9"/>
  <c r="E14" i="30"/>
  <c r="B28" i="9" s="1"/>
  <c r="E15" i="30"/>
  <c r="B32" i="9" s="1"/>
  <c r="E16" i="30"/>
  <c r="B16" i="35" s="1"/>
  <c r="B36" i="9"/>
  <c r="E17" i="30"/>
  <c r="B40" i="9" s="1"/>
  <c r="E18" i="30"/>
  <c r="B44" i="9"/>
  <c r="E19" i="30"/>
  <c r="E20" i="30"/>
  <c r="B52" i="9" s="1"/>
  <c r="E21" i="30"/>
  <c r="E22" i="30"/>
  <c r="B60" i="9" s="1"/>
  <c r="E23" i="30"/>
  <c r="B64" i="9" s="1"/>
  <c r="E24" i="30"/>
  <c r="B68" i="9" s="1"/>
  <c r="E25" i="30"/>
  <c r="B72" i="9" s="1"/>
  <c r="E26" i="30"/>
  <c r="B76" i="9"/>
  <c r="E27" i="30"/>
  <c r="E28" i="30"/>
  <c r="B84" i="9" s="1"/>
  <c r="E9" i="30"/>
  <c r="B9" i="15" s="1"/>
  <c r="D18" i="36"/>
  <c r="T46" i="9"/>
  <c r="T47" i="9" s="1"/>
  <c r="C68" i="9"/>
  <c r="S68" i="9" s="1"/>
  <c r="S69" i="9" s="1"/>
  <c r="C25" i="36"/>
  <c r="D76" i="9"/>
  <c r="D40" i="9"/>
  <c r="T40" i="9" s="1"/>
  <c r="D64" i="9"/>
  <c r="T64" i="9" s="1"/>
  <c r="C48" i="9"/>
  <c r="S48" i="9" s="1"/>
  <c r="D25" i="36"/>
  <c r="T72" i="9"/>
  <c r="S54" i="9"/>
  <c r="S55" i="9"/>
  <c r="U52" i="9" s="1"/>
  <c r="C84" i="9"/>
  <c r="S84" i="9"/>
  <c r="B28" i="15"/>
  <c r="C21" i="36"/>
  <c r="N21" i="15"/>
  <c r="D21" i="31" s="1"/>
  <c r="F21" i="36" s="1"/>
  <c r="N20" i="15"/>
  <c r="D20" i="31"/>
  <c r="F20" i="36" s="1"/>
  <c r="N17" i="15"/>
  <c r="D17" i="31" s="1"/>
  <c r="F17" i="36" s="1"/>
  <c r="N18" i="15"/>
  <c r="D18" i="31" s="1"/>
  <c r="F18" i="36" s="1"/>
  <c r="D2" i="33"/>
  <c r="D1" i="33"/>
  <c r="D2" i="36"/>
  <c r="D1" i="36"/>
  <c r="D2" i="35"/>
  <c r="D1" i="35"/>
  <c r="D2" i="9"/>
  <c r="D1" i="9"/>
  <c r="D2" i="31"/>
  <c r="D1" i="31"/>
  <c r="D2" i="15"/>
  <c r="D2" i="20"/>
  <c r="D1" i="20"/>
  <c r="B28" i="36"/>
  <c r="A28" i="36"/>
  <c r="A27" i="36"/>
  <c r="B26" i="36"/>
  <c r="A26" i="36"/>
  <c r="B25" i="36"/>
  <c r="A25" i="36"/>
  <c r="A24" i="36"/>
  <c r="B23" i="36"/>
  <c r="A23" i="36"/>
  <c r="A22" i="36"/>
  <c r="A21" i="36"/>
  <c r="B20" i="36"/>
  <c r="A20" i="36"/>
  <c r="A19" i="36"/>
  <c r="B18" i="36"/>
  <c r="A18" i="36"/>
  <c r="B17" i="36"/>
  <c r="A17" i="36"/>
  <c r="B16" i="36"/>
  <c r="A16" i="36"/>
  <c r="B15" i="36"/>
  <c r="A15" i="36"/>
  <c r="B14" i="36"/>
  <c r="A14" i="36"/>
  <c r="B13" i="36"/>
  <c r="A13" i="36"/>
  <c r="A12" i="36"/>
  <c r="A11" i="36"/>
  <c r="A10" i="36"/>
  <c r="A9" i="36"/>
  <c r="B28" i="35"/>
  <c r="A28" i="35"/>
  <c r="A27" i="35"/>
  <c r="B26" i="35"/>
  <c r="A26" i="35"/>
  <c r="B25" i="35"/>
  <c r="A25" i="35"/>
  <c r="B24" i="35"/>
  <c r="A24" i="35"/>
  <c r="B23" i="35"/>
  <c r="A23" i="35"/>
  <c r="B22" i="35"/>
  <c r="A22" i="35"/>
  <c r="A21" i="35"/>
  <c r="B20" i="35"/>
  <c r="A20" i="35"/>
  <c r="A19" i="35"/>
  <c r="B18" i="35"/>
  <c r="A18" i="35"/>
  <c r="B17" i="35"/>
  <c r="A17" i="35"/>
  <c r="A16" i="35"/>
  <c r="B15" i="35"/>
  <c r="A15" i="35"/>
  <c r="B14" i="35"/>
  <c r="A14" i="35"/>
  <c r="B13" i="35"/>
  <c r="A13" i="35"/>
  <c r="A12" i="35"/>
  <c r="A11" i="35"/>
  <c r="A10" i="35"/>
  <c r="A9" i="35"/>
  <c r="N8" i="9"/>
  <c r="N9" i="9"/>
  <c r="N11" i="9"/>
  <c r="A8" i="9"/>
  <c r="K9" i="9"/>
  <c r="K11" i="9"/>
  <c r="K8" i="9"/>
  <c r="R11" i="9"/>
  <c r="F10" i="15"/>
  <c r="C10" i="31" s="1"/>
  <c r="F13" i="15"/>
  <c r="C13" i="31" s="1"/>
  <c r="F14" i="15"/>
  <c r="C14" i="31" s="1"/>
  <c r="F17" i="15"/>
  <c r="C17" i="31"/>
  <c r="E17" i="36" s="1"/>
  <c r="F18" i="15"/>
  <c r="C18" i="31"/>
  <c r="F21" i="15"/>
  <c r="C21" i="31"/>
  <c r="E21" i="31" s="1"/>
  <c r="G21" i="36" s="1"/>
  <c r="F22" i="15"/>
  <c r="C22" i="31" s="1"/>
  <c r="E22" i="36" s="1"/>
  <c r="F24" i="15"/>
  <c r="C24" i="31" s="1"/>
  <c r="E24" i="36" s="1"/>
  <c r="F25" i="15"/>
  <c r="C25" i="31"/>
  <c r="E25" i="31" s="1"/>
  <c r="G25" i="36" s="1"/>
  <c r="F26" i="15"/>
  <c r="C26" i="31" s="1"/>
  <c r="E26" i="31" s="1"/>
  <c r="G26" i="36" s="1"/>
  <c r="E20" i="36"/>
  <c r="E18" i="31"/>
  <c r="G18" i="36"/>
  <c r="E18" i="36"/>
  <c r="E25" i="36"/>
  <c r="E21" i="36"/>
  <c r="G16" i="36"/>
  <c r="E16" i="36"/>
  <c r="A10" i="31"/>
  <c r="H20" i="36"/>
  <c r="J20" i="36" s="1"/>
  <c r="L20" i="36" s="1"/>
  <c r="N20" i="36" s="1"/>
  <c r="M20" i="36" s="1"/>
  <c r="P20" i="36" s="1"/>
  <c r="B13" i="15"/>
  <c r="A11" i="31"/>
  <c r="A9" i="31"/>
  <c r="B11" i="31"/>
  <c r="A12" i="31"/>
  <c r="B12" i="31"/>
  <c r="A13" i="31"/>
  <c r="B13" i="31"/>
  <c r="A14" i="31"/>
  <c r="B14" i="31"/>
  <c r="A15" i="31"/>
  <c r="B15" i="31"/>
  <c r="A16" i="31"/>
  <c r="B16" i="31"/>
  <c r="A17" i="31"/>
  <c r="B17" i="31"/>
  <c r="A18" i="31"/>
  <c r="B18" i="31"/>
  <c r="A19" i="31"/>
  <c r="A20" i="31"/>
  <c r="B20" i="31"/>
  <c r="A21" i="31"/>
  <c r="B21" i="31"/>
  <c r="A22" i="31"/>
  <c r="B22" i="31"/>
  <c r="A23" i="31"/>
  <c r="B23" i="31"/>
  <c r="A24" i="31"/>
  <c r="B24" i="31"/>
  <c r="A25" i="31"/>
  <c r="B25" i="31"/>
  <c r="A26" i="31"/>
  <c r="B26" i="31"/>
  <c r="A27" i="31"/>
  <c r="B27" i="31"/>
  <c r="A28" i="31"/>
  <c r="B28" i="31"/>
  <c r="A17" i="15"/>
  <c r="B17" i="15"/>
  <c r="A18" i="15"/>
  <c r="B18" i="15"/>
  <c r="A19" i="15"/>
  <c r="A20" i="15"/>
  <c r="B20" i="15"/>
  <c r="A21" i="15"/>
  <c r="B21" i="15"/>
  <c r="A22" i="15"/>
  <c r="B22" i="15"/>
  <c r="A23" i="15"/>
  <c r="B23" i="15"/>
  <c r="A24" i="15"/>
  <c r="B24" i="15"/>
  <c r="A25" i="15"/>
  <c r="B25" i="15"/>
  <c r="A26" i="15"/>
  <c r="B26" i="15"/>
  <c r="A27" i="15"/>
  <c r="B27" i="15"/>
  <c r="A28" i="15"/>
  <c r="B16" i="15"/>
  <c r="A16" i="15"/>
  <c r="B15" i="15"/>
  <c r="A15" i="15"/>
  <c r="B14" i="15"/>
  <c r="A14" i="15"/>
  <c r="A13" i="15"/>
  <c r="A12" i="15"/>
  <c r="A11" i="15"/>
  <c r="A10" i="15"/>
  <c r="A9" i="15"/>
  <c r="V44" i="9" l="1"/>
  <c r="D18" i="35"/>
  <c r="F18" i="35" s="1"/>
  <c r="I18" i="36"/>
  <c r="K18" i="36" s="1"/>
  <c r="C32" i="9"/>
  <c r="S32" i="9" s="1"/>
  <c r="S33" i="9" s="1"/>
  <c r="S34" i="9" s="1"/>
  <c r="S35" i="9" s="1"/>
  <c r="C15" i="36"/>
  <c r="D32" i="9"/>
  <c r="T32" i="9" s="1"/>
  <c r="T33" i="9" s="1"/>
  <c r="T34" i="9" s="1"/>
  <c r="T35" i="9" s="1"/>
  <c r="N15" i="15"/>
  <c r="D15" i="31" s="1"/>
  <c r="F15" i="36" s="1"/>
  <c r="D15" i="36"/>
  <c r="N28" i="15"/>
  <c r="D28" i="31" s="1"/>
  <c r="F28" i="36" s="1"/>
  <c r="D28" i="36"/>
  <c r="D84" i="9"/>
  <c r="T84" i="9" s="1"/>
  <c r="T85" i="9" s="1"/>
  <c r="T86" i="9" s="1"/>
  <c r="T87" i="9" s="1"/>
  <c r="T73" i="9"/>
  <c r="S73" i="9"/>
  <c r="S74" i="9" s="1"/>
  <c r="S75" i="9" s="1"/>
  <c r="D23" i="36"/>
  <c r="C20" i="35"/>
  <c r="E20" i="35" s="1"/>
  <c r="G20" i="35" s="1"/>
  <c r="E24" i="31"/>
  <c r="G24" i="36" s="1"/>
  <c r="E22" i="31"/>
  <c r="G22" i="36" s="1"/>
  <c r="F28" i="15"/>
  <c r="C28" i="31" s="1"/>
  <c r="F12" i="15"/>
  <c r="C12" i="31" s="1"/>
  <c r="E12" i="36" s="1"/>
  <c r="B22" i="36"/>
  <c r="B24" i="36"/>
  <c r="N25" i="15"/>
  <c r="D25" i="31" s="1"/>
  <c r="F25" i="36" s="1"/>
  <c r="C20" i="36"/>
  <c r="B80" i="9"/>
  <c r="B27" i="36"/>
  <c r="B27" i="35"/>
  <c r="B56" i="9"/>
  <c r="B21" i="36"/>
  <c r="B21" i="35"/>
  <c r="S49" i="9"/>
  <c r="S50" i="9"/>
  <c r="S51" i="9" s="1"/>
  <c r="T65" i="9"/>
  <c r="T66" i="9"/>
  <c r="T67" i="9" s="1"/>
  <c r="B48" i="9"/>
  <c r="B19" i="36"/>
  <c r="B19" i="35"/>
  <c r="C16" i="36"/>
  <c r="C36" i="9"/>
  <c r="S36" i="9" s="1"/>
  <c r="S37" i="9" s="1"/>
  <c r="S38" i="9" s="1"/>
  <c r="S39" i="9" s="1"/>
  <c r="E27" i="15"/>
  <c r="F27" i="15"/>
  <c r="C27" i="31" s="1"/>
  <c r="E23" i="15"/>
  <c r="F23" i="15"/>
  <c r="C23" i="31" s="1"/>
  <c r="D80" i="9"/>
  <c r="N27" i="15"/>
  <c r="D27" i="31" s="1"/>
  <c r="F27" i="36" s="1"/>
  <c r="D19" i="36"/>
  <c r="N19" i="15"/>
  <c r="D19" i="31" s="1"/>
  <c r="F19" i="36" s="1"/>
  <c r="D48" i="9"/>
  <c r="T48" i="9" s="1"/>
  <c r="T49" i="9" s="1"/>
  <c r="T50" i="9" s="1"/>
  <c r="T51" i="9" s="1"/>
  <c r="T41" i="9"/>
  <c r="T42" i="9" s="1"/>
  <c r="T43" i="9" s="1"/>
  <c r="S42" i="9"/>
  <c r="S43" i="9" s="1"/>
  <c r="S58" i="9"/>
  <c r="S59" i="9" s="1"/>
  <c r="T74" i="9"/>
  <c r="T75" i="9" s="1"/>
  <c r="T77" i="9"/>
  <c r="T78" i="9" s="1"/>
  <c r="T79" i="9" s="1"/>
  <c r="T80" i="9"/>
  <c r="T81" i="9" s="1"/>
  <c r="T82" i="9" s="1"/>
  <c r="T83" i="9" s="1"/>
  <c r="S85" i="9"/>
  <c r="S86" i="9" s="1"/>
  <c r="S87" i="9" s="1"/>
  <c r="F19" i="15"/>
  <c r="C19" i="31" s="1"/>
  <c r="B19" i="15"/>
  <c r="B19" i="31"/>
  <c r="E17" i="31"/>
  <c r="G17" i="36" s="1"/>
  <c r="E26" i="36"/>
  <c r="F15" i="15"/>
  <c r="C15" i="31" s="1"/>
  <c r="F11" i="15"/>
  <c r="C11" i="31" s="1"/>
  <c r="N26" i="15"/>
  <c r="D26" i="31" s="1"/>
  <c r="F26" i="36" s="1"/>
  <c r="D26" i="36"/>
  <c r="D56" i="9"/>
  <c r="T56" i="9" s="1"/>
  <c r="T57" i="9" s="1"/>
  <c r="T58" i="9" s="1"/>
  <c r="T59" i="9" s="1"/>
  <c r="D21" i="36"/>
  <c r="C44" i="9"/>
  <c r="S44" i="9" s="1"/>
  <c r="S45" i="9" s="1"/>
  <c r="S46" i="9" s="1"/>
  <c r="S47" i="9" s="1"/>
  <c r="C18" i="36"/>
  <c r="S41" i="9"/>
  <c r="D24" i="36"/>
  <c r="N24" i="15"/>
  <c r="D24" i="31" s="1"/>
  <c r="F24" i="36" s="1"/>
  <c r="D68" i="9"/>
  <c r="T68" i="9" s="1"/>
  <c r="D20" i="36"/>
  <c r="D52" i="9"/>
  <c r="T52" i="9" s="1"/>
  <c r="T53" i="9" s="1"/>
  <c r="D16" i="36"/>
  <c r="N16" i="15"/>
  <c r="D16" i="31" s="1"/>
  <c r="F16" i="36" s="1"/>
  <c r="D36" i="9"/>
  <c r="T36" i="9" s="1"/>
  <c r="T37" i="9" s="1"/>
  <c r="R8" i="9"/>
  <c r="C76" i="9"/>
  <c r="S76" i="9" s="1"/>
  <c r="S77" i="9" s="1"/>
  <c r="S78" i="9" s="1"/>
  <c r="S79" i="9" s="1"/>
  <c r="M22" i="15"/>
  <c r="T38" i="9"/>
  <c r="T39" i="9" s="1"/>
  <c r="T54" i="9"/>
  <c r="T55" i="9" s="1"/>
  <c r="S62" i="9"/>
  <c r="S63" i="9" s="1"/>
  <c r="T69" i="9"/>
  <c r="T70" i="9" s="1"/>
  <c r="T71" i="9" s="1"/>
  <c r="S70" i="9"/>
  <c r="S71" i="9" s="1"/>
  <c r="R23" i="9"/>
  <c r="M13" i="15"/>
  <c r="D13" i="36" s="1"/>
  <c r="R28" i="9"/>
  <c r="R24" i="9"/>
  <c r="R9" i="9"/>
  <c r="M14" i="15"/>
  <c r="N14" i="15" s="1"/>
  <c r="D14" i="31" s="1"/>
  <c r="F14" i="36" s="1"/>
  <c r="E14" i="36"/>
  <c r="C14" i="36"/>
  <c r="C28" i="9"/>
  <c r="N13" i="15"/>
  <c r="D13" i="31" s="1"/>
  <c r="F13" i="36" s="1"/>
  <c r="E13" i="36"/>
  <c r="C24" i="9"/>
  <c r="S24" i="9" s="1"/>
  <c r="S25" i="9" s="1"/>
  <c r="S26" i="9" s="1"/>
  <c r="S27" i="9" s="1"/>
  <c r="C13" i="36"/>
  <c r="M12" i="15"/>
  <c r="D12" i="36" s="1"/>
  <c r="N12" i="15"/>
  <c r="D12" i="31" s="1"/>
  <c r="F12" i="36" s="1"/>
  <c r="D20" i="9"/>
  <c r="T20" i="9" s="1"/>
  <c r="T21" i="9" s="1"/>
  <c r="T22" i="9" s="1"/>
  <c r="T23" i="9" s="1"/>
  <c r="C20" i="9"/>
  <c r="S20" i="9" s="1"/>
  <c r="S21" i="9" s="1"/>
  <c r="S22" i="9" s="1"/>
  <c r="S23" i="9" s="1"/>
  <c r="C12" i="36"/>
  <c r="E12" i="31"/>
  <c r="G12" i="36" s="1"/>
  <c r="M11" i="15"/>
  <c r="D16" i="9" s="1"/>
  <c r="T16" i="9" s="1"/>
  <c r="T17" i="9" s="1"/>
  <c r="T18" i="9" s="1"/>
  <c r="T19" i="9" s="1"/>
  <c r="B12" i="36"/>
  <c r="B12" i="15"/>
  <c r="B12" i="35"/>
  <c r="S12" i="9"/>
  <c r="S13" i="9" s="1"/>
  <c r="S14" i="9" s="1"/>
  <c r="S15" i="9" s="1"/>
  <c r="U12" i="9" s="1"/>
  <c r="M10" i="15"/>
  <c r="D10" i="36" s="1"/>
  <c r="B10" i="31"/>
  <c r="B10" i="35"/>
  <c r="B10" i="36"/>
  <c r="D11" i="36"/>
  <c r="C10" i="36"/>
  <c r="B10" i="15"/>
  <c r="B11" i="15"/>
  <c r="B9" i="31"/>
  <c r="B8" i="9"/>
  <c r="N11" i="15"/>
  <c r="D11" i="31" s="1"/>
  <c r="F11" i="36" s="1"/>
  <c r="E11" i="36"/>
  <c r="E11" i="31"/>
  <c r="G11" i="36" s="1"/>
  <c r="C11" i="36"/>
  <c r="C16" i="9"/>
  <c r="S16" i="9" s="1"/>
  <c r="S17" i="9" s="1"/>
  <c r="S18" i="9" s="1"/>
  <c r="S19" i="9" s="1"/>
  <c r="D12" i="9"/>
  <c r="T12" i="9" s="1"/>
  <c r="T13" i="9" s="1"/>
  <c r="T14" i="9" s="1"/>
  <c r="T15" i="9" s="1"/>
  <c r="V12" i="9" s="1"/>
  <c r="N10" i="15"/>
  <c r="D10" i="31" s="1"/>
  <c r="F10" i="36" s="1"/>
  <c r="E10" i="36"/>
  <c r="D8" i="9"/>
  <c r="T8" i="9" s="1"/>
  <c r="T9" i="9" s="1"/>
  <c r="T10" i="9" s="1"/>
  <c r="T11" i="9" s="1"/>
  <c r="N9" i="15"/>
  <c r="D9" i="31" s="1"/>
  <c r="C8" i="9"/>
  <c r="S8" i="9" s="1"/>
  <c r="S9" i="9" s="1"/>
  <c r="S10" i="9" s="1"/>
  <c r="S11" i="9" s="1"/>
  <c r="B9" i="35"/>
  <c r="B9" i="36"/>
  <c r="B11" i="35"/>
  <c r="B11" i="36"/>
  <c r="V56" i="9" l="1"/>
  <c r="D21" i="35"/>
  <c r="F21" i="35" s="1"/>
  <c r="I21" i="36"/>
  <c r="K21" i="36" s="1"/>
  <c r="D26" i="35"/>
  <c r="F26" i="35" s="1"/>
  <c r="V76" i="9"/>
  <c r="I26" i="36"/>
  <c r="K26" i="36" s="1"/>
  <c r="V84" i="9"/>
  <c r="I28" i="36"/>
  <c r="K28" i="36" s="1"/>
  <c r="D28" i="35"/>
  <c r="F28" i="35" s="1"/>
  <c r="U76" i="9"/>
  <c r="C26" i="35"/>
  <c r="E26" i="35" s="1"/>
  <c r="G26" i="35" s="1"/>
  <c r="H26" i="36"/>
  <c r="J26" i="36" s="1"/>
  <c r="L26" i="36" s="1"/>
  <c r="N26" i="36" s="1"/>
  <c r="M26" i="36" s="1"/>
  <c r="P26" i="36" s="1"/>
  <c r="D17" i="35"/>
  <c r="F17" i="35" s="1"/>
  <c r="V40" i="9"/>
  <c r="I17" i="36"/>
  <c r="K17" i="36" s="1"/>
  <c r="V72" i="9"/>
  <c r="I25" i="36"/>
  <c r="K25" i="36" s="1"/>
  <c r="D25" i="35"/>
  <c r="F25" i="35" s="1"/>
  <c r="U84" i="9"/>
  <c r="H28" i="36"/>
  <c r="J28" i="36" s="1"/>
  <c r="L28" i="36" s="1"/>
  <c r="N28" i="36" s="1"/>
  <c r="M28" i="36" s="1"/>
  <c r="P28" i="36" s="1"/>
  <c r="C28" i="35"/>
  <c r="E28" i="35" s="1"/>
  <c r="G28" i="35" s="1"/>
  <c r="I15" i="36"/>
  <c r="K15" i="36" s="1"/>
  <c r="V32" i="9"/>
  <c r="D15" i="35"/>
  <c r="F15" i="35" s="1"/>
  <c r="V80" i="9"/>
  <c r="D27" i="35"/>
  <c r="F27" i="35" s="1"/>
  <c r="I27" i="36"/>
  <c r="K27" i="36" s="1"/>
  <c r="H25" i="36"/>
  <c r="J25" i="36" s="1"/>
  <c r="L25" i="36" s="1"/>
  <c r="N25" i="36" s="1"/>
  <c r="M25" i="36" s="1"/>
  <c r="P25" i="36" s="1"/>
  <c r="U72" i="9"/>
  <c r="C25" i="35"/>
  <c r="E25" i="35" s="1"/>
  <c r="G25" i="35" s="1"/>
  <c r="E15" i="36"/>
  <c r="E15" i="31"/>
  <c r="G15" i="36" s="1"/>
  <c r="C23" i="36"/>
  <c r="C64" i="9"/>
  <c r="S64" i="9" s="1"/>
  <c r="S65" i="9" s="1"/>
  <c r="S66" i="9" s="1"/>
  <c r="S67" i="9" s="1"/>
  <c r="D28" i="9"/>
  <c r="T28" i="9" s="1"/>
  <c r="T29" i="9" s="1"/>
  <c r="T30" i="9" s="1"/>
  <c r="T31" i="9" s="1"/>
  <c r="D14" i="35" s="1"/>
  <c r="F14" i="35" s="1"/>
  <c r="V52" i="9"/>
  <c r="D20" i="35"/>
  <c r="F20" i="35" s="1"/>
  <c r="I20" i="36"/>
  <c r="K20" i="36" s="1"/>
  <c r="E27" i="36"/>
  <c r="E27" i="31"/>
  <c r="G27" i="36" s="1"/>
  <c r="E28" i="31"/>
  <c r="G28" i="36" s="1"/>
  <c r="E28" i="36"/>
  <c r="S28" i="9"/>
  <c r="S29" i="9" s="1"/>
  <c r="S30" i="9" s="1"/>
  <c r="S31" i="9" s="1"/>
  <c r="C14" i="35" s="1"/>
  <c r="E14" i="35" s="1"/>
  <c r="G14" i="35" s="1"/>
  <c r="D14" i="36"/>
  <c r="U68" i="9"/>
  <c r="H24" i="36"/>
  <c r="J24" i="36" s="1"/>
  <c r="L24" i="36" s="1"/>
  <c r="N24" i="36" s="1"/>
  <c r="M24" i="36" s="1"/>
  <c r="P24" i="36" s="1"/>
  <c r="C24" i="35"/>
  <c r="E24" i="35" s="1"/>
  <c r="G24" i="35" s="1"/>
  <c r="V36" i="9"/>
  <c r="D16" i="35"/>
  <c r="F16" i="35" s="1"/>
  <c r="I16" i="36"/>
  <c r="K16" i="36" s="1"/>
  <c r="E19" i="31"/>
  <c r="G19" i="36" s="1"/>
  <c r="E19" i="36"/>
  <c r="U56" i="9"/>
  <c r="C21" i="35"/>
  <c r="E21" i="35" s="1"/>
  <c r="G21" i="35" s="1"/>
  <c r="H21" i="36"/>
  <c r="J21" i="36" s="1"/>
  <c r="L21" i="36" s="1"/>
  <c r="N21" i="36" s="1"/>
  <c r="M21" i="36" s="1"/>
  <c r="P21" i="36" s="1"/>
  <c r="V48" i="9"/>
  <c r="D19" i="35"/>
  <c r="F19" i="35" s="1"/>
  <c r="I19" i="36"/>
  <c r="K19" i="36" s="1"/>
  <c r="C80" i="9"/>
  <c r="S80" i="9" s="1"/>
  <c r="S81" i="9" s="1"/>
  <c r="S82" i="9" s="1"/>
  <c r="S83" i="9" s="1"/>
  <c r="C27" i="36"/>
  <c r="U32" i="9"/>
  <c r="H15" i="36"/>
  <c r="J15" i="36" s="1"/>
  <c r="L15" i="36" s="1"/>
  <c r="N15" i="36" s="1"/>
  <c r="M15" i="36" s="1"/>
  <c r="P15" i="36" s="1"/>
  <c r="C15" i="35"/>
  <c r="E15" i="35" s="1"/>
  <c r="G15" i="35" s="1"/>
  <c r="H22" i="36"/>
  <c r="J22" i="36" s="1"/>
  <c r="L22" i="36" s="1"/>
  <c r="N22" i="36" s="1"/>
  <c r="M22" i="36" s="1"/>
  <c r="P22" i="36" s="1"/>
  <c r="C22" i="35"/>
  <c r="E22" i="35" s="1"/>
  <c r="G22" i="35" s="1"/>
  <c r="U60" i="9"/>
  <c r="U40" i="9"/>
  <c r="C17" i="35"/>
  <c r="E17" i="35" s="1"/>
  <c r="G17" i="35" s="1"/>
  <c r="H17" i="36"/>
  <c r="J17" i="36" s="1"/>
  <c r="L17" i="36" s="1"/>
  <c r="N17" i="36" s="1"/>
  <c r="M17" i="36" s="1"/>
  <c r="P17" i="36" s="1"/>
  <c r="D23" i="35"/>
  <c r="F23" i="35" s="1"/>
  <c r="V64" i="9"/>
  <c r="I23" i="36"/>
  <c r="K23" i="36" s="1"/>
  <c r="U48" i="9"/>
  <c r="C19" i="35"/>
  <c r="E19" i="35" s="1"/>
  <c r="G19" i="35" s="1"/>
  <c r="H19" i="36"/>
  <c r="J19" i="36" s="1"/>
  <c r="L19" i="36" s="1"/>
  <c r="N19" i="36" s="1"/>
  <c r="M19" i="36" s="1"/>
  <c r="P19" i="36" s="1"/>
  <c r="D24" i="9"/>
  <c r="T24" i="9" s="1"/>
  <c r="T25" i="9" s="1"/>
  <c r="T26" i="9" s="1"/>
  <c r="T27" i="9" s="1"/>
  <c r="V24" i="9" s="1"/>
  <c r="H18" i="36"/>
  <c r="J18" i="36" s="1"/>
  <c r="L18" i="36" s="1"/>
  <c r="N18" i="36" s="1"/>
  <c r="M18" i="36" s="1"/>
  <c r="P18" i="36" s="1"/>
  <c r="C18" i="35"/>
  <c r="E18" i="35" s="1"/>
  <c r="G18" i="35" s="1"/>
  <c r="U44" i="9"/>
  <c r="V68" i="9"/>
  <c r="D24" i="35"/>
  <c r="F24" i="35" s="1"/>
  <c r="I24" i="36"/>
  <c r="K24" i="36" s="1"/>
  <c r="N22" i="15"/>
  <c r="D22" i="31" s="1"/>
  <c r="F22" i="36" s="1"/>
  <c r="D22" i="36"/>
  <c r="D60" i="9"/>
  <c r="T60" i="9" s="1"/>
  <c r="T61" i="9" s="1"/>
  <c r="T62" i="9" s="1"/>
  <c r="T63" i="9" s="1"/>
  <c r="E23" i="36"/>
  <c r="E23" i="31"/>
  <c r="G23" i="36" s="1"/>
  <c r="U36" i="9"/>
  <c r="H16" i="36"/>
  <c r="J16" i="36" s="1"/>
  <c r="L16" i="36" s="1"/>
  <c r="N16" i="36" s="1"/>
  <c r="M16" i="36" s="1"/>
  <c r="P16" i="36" s="1"/>
  <c r="C16" i="35"/>
  <c r="E16" i="35" s="1"/>
  <c r="G16" i="35" s="1"/>
  <c r="V28" i="9"/>
  <c r="I14" i="36"/>
  <c r="K14" i="36" s="1"/>
  <c r="E14" i="31"/>
  <c r="G14" i="36" s="1"/>
  <c r="U28" i="9"/>
  <c r="H14" i="36"/>
  <c r="J14" i="36" s="1"/>
  <c r="L14" i="36" s="1"/>
  <c r="N14" i="36" s="1"/>
  <c r="M14" i="36" s="1"/>
  <c r="P14" i="36" s="1"/>
  <c r="E13" i="31"/>
  <c r="G13" i="36" s="1"/>
  <c r="D13" i="35"/>
  <c r="F13" i="35" s="1"/>
  <c r="H13" i="36"/>
  <c r="J13" i="36" s="1"/>
  <c r="C13" i="35"/>
  <c r="E13" i="35" s="1"/>
  <c r="U24" i="9"/>
  <c r="V20" i="9"/>
  <c r="I12" i="36"/>
  <c r="K12" i="36" s="1"/>
  <c r="D12" i="35"/>
  <c r="F12" i="35" s="1"/>
  <c r="H12" i="36"/>
  <c r="J12" i="36" s="1"/>
  <c r="L12" i="36" s="1"/>
  <c r="N12" i="36" s="1"/>
  <c r="M12" i="36" s="1"/>
  <c r="P12" i="36" s="1"/>
  <c r="C12" i="35"/>
  <c r="E12" i="35" s="1"/>
  <c r="U20" i="9"/>
  <c r="E10" i="31"/>
  <c r="G10" i="36" s="1"/>
  <c r="V16" i="9"/>
  <c r="D11" i="35"/>
  <c r="F11" i="35" s="1"/>
  <c r="H10" i="36"/>
  <c r="J10" i="36" s="1"/>
  <c r="C10" i="35"/>
  <c r="E10" i="35" s="1"/>
  <c r="K12" i="31"/>
  <c r="E13" i="37" s="1"/>
  <c r="I10" i="36"/>
  <c r="K10" i="36" s="1"/>
  <c r="D10" i="35"/>
  <c r="F10" i="35" s="1"/>
  <c r="I11" i="31"/>
  <c r="C12" i="37" s="1"/>
  <c r="I11" i="36"/>
  <c r="K11" i="36" s="1"/>
  <c r="U16" i="9"/>
  <c r="H11" i="36"/>
  <c r="J11" i="36" s="1"/>
  <c r="L11" i="36" s="1"/>
  <c r="N11" i="36" s="1"/>
  <c r="M11" i="36" s="1"/>
  <c r="P11" i="36" s="1"/>
  <c r="C11" i="35"/>
  <c r="E11" i="35" s="1"/>
  <c r="G11" i="35" s="1"/>
  <c r="L12" i="31"/>
  <c r="F13" i="37" s="1"/>
  <c r="M9" i="31"/>
  <c r="G10" i="37" s="1"/>
  <c r="L13" i="31"/>
  <c r="F14" i="37" s="1"/>
  <c r="I12" i="31"/>
  <c r="C13" i="37" s="1"/>
  <c r="F9" i="36"/>
  <c r="L11" i="31"/>
  <c r="F12" i="37" s="1"/>
  <c r="M12" i="31"/>
  <c r="G13" i="37" s="1"/>
  <c r="E9" i="31"/>
  <c r="G9" i="36" s="1"/>
  <c r="L10" i="31"/>
  <c r="F11" i="37" s="1"/>
  <c r="I10" i="31"/>
  <c r="C11" i="37" s="1"/>
  <c r="I9" i="31"/>
  <c r="C10" i="37" s="1"/>
  <c r="M11" i="31"/>
  <c r="G12" i="37" s="1"/>
  <c r="V8" i="9"/>
  <c r="D9" i="35"/>
  <c r="C9" i="35"/>
  <c r="U8" i="9"/>
  <c r="I13" i="36" l="1"/>
  <c r="K13" i="36" s="1"/>
  <c r="K13" i="31"/>
  <c r="E14" i="37" s="1"/>
  <c r="L9" i="31"/>
  <c r="F10" i="37" s="1"/>
  <c r="M10" i="31"/>
  <c r="G11" i="37" s="1"/>
  <c r="J10" i="31"/>
  <c r="D11" i="37" s="1"/>
  <c r="J11" i="31"/>
  <c r="D12" i="37" s="1"/>
  <c r="K11" i="31"/>
  <c r="E12" i="37" s="1"/>
  <c r="H23" i="36"/>
  <c r="J23" i="36" s="1"/>
  <c r="L23" i="36" s="1"/>
  <c r="N23" i="36" s="1"/>
  <c r="M23" i="36" s="1"/>
  <c r="P23" i="36" s="1"/>
  <c r="U64" i="9"/>
  <c r="C23" i="35"/>
  <c r="E23" i="35" s="1"/>
  <c r="G23" i="35" s="1"/>
  <c r="U80" i="9"/>
  <c r="H27" i="36"/>
  <c r="J27" i="36" s="1"/>
  <c r="L27" i="36" s="1"/>
  <c r="N27" i="36" s="1"/>
  <c r="M27" i="36" s="1"/>
  <c r="P27" i="36" s="1"/>
  <c r="C27" i="35"/>
  <c r="E27" i="35" s="1"/>
  <c r="G27" i="35" s="1"/>
  <c r="J13" i="31"/>
  <c r="D14" i="37" s="1"/>
  <c r="J12" i="31"/>
  <c r="D13" i="37" s="1"/>
  <c r="I13" i="31"/>
  <c r="C14" i="37" s="1"/>
  <c r="K10" i="31"/>
  <c r="E11" i="37" s="1"/>
  <c r="J9" i="31"/>
  <c r="D10" i="37" s="1"/>
  <c r="M13" i="31"/>
  <c r="G14" i="37" s="1"/>
  <c r="K9" i="31"/>
  <c r="E10" i="37" s="1"/>
  <c r="G12" i="35"/>
  <c r="V60" i="9"/>
  <c r="D22" i="35"/>
  <c r="F22" i="35" s="1"/>
  <c r="I22" i="36"/>
  <c r="K22" i="36" s="1"/>
  <c r="G13" i="35"/>
  <c r="L13" i="36"/>
  <c r="N13" i="36" s="1"/>
  <c r="M13" i="36" s="1"/>
  <c r="P13" i="36" s="1"/>
  <c r="B17" i="33"/>
  <c r="L10" i="36"/>
  <c r="N10" i="36" s="1"/>
  <c r="M10" i="36" s="1"/>
  <c r="P10" i="36" s="1"/>
  <c r="G10" i="35"/>
  <c r="B15" i="33"/>
  <c r="B16" i="33"/>
  <c r="B14" i="33"/>
  <c r="F9" i="35"/>
  <c r="K9" i="36" s="1"/>
  <c r="I9" i="36"/>
  <c r="E9" i="35"/>
  <c r="H9" i="36"/>
  <c r="B18" i="33" l="1"/>
  <c r="C18" i="33" s="1"/>
  <c r="J9" i="36"/>
  <c r="G9" i="35"/>
  <c r="L9" i="36" s="1"/>
  <c r="K10" i="35"/>
  <c r="K11" i="37" s="1"/>
  <c r="M12" i="35"/>
  <c r="M13" i="37" s="1"/>
  <c r="N12" i="35"/>
  <c r="N13" i="37" s="1"/>
  <c r="O9" i="35"/>
  <c r="O10" i="37" s="1"/>
  <c r="M9" i="35"/>
  <c r="M10" i="37" s="1"/>
  <c r="N10" i="35"/>
  <c r="N11" i="37" s="1"/>
  <c r="K13" i="35"/>
  <c r="K14" i="37" s="1"/>
  <c r="L9" i="35"/>
  <c r="L10" i="37" s="1"/>
  <c r="O11" i="35"/>
  <c r="O12" i="37" s="1"/>
  <c r="L10" i="35"/>
  <c r="L11" i="37" s="1"/>
  <c r="O10" i="35"/>
  <c r="O11" i="37" s="1"/>
  <c r="N13" i="35"/>
  <c r="N14" i="37" s="1"/>
  <c r="K9" i="35"/>
  <c r="K10" i="37" s="1"/>
  <c r="N9" i="35"/>
  <c r="N10" i="37" s="1"/>
  <c r="L12" i="35"/>
  <c r="L13" i="37" s="1"/>
  <c r="N11" i="35"/>
  <c r="N12" i="37" s="1"/>
  <c r="M10" i="35"/>
  <c r="M11" i="37" s="1"/>
  <c r="O13" i="35"/>
  <c r="O14" i="37" s="1"/>
  <c r="K11" i="35"/>
  <c r="K12" i="37" s="1"/>
  <c r="O12" i="35"/>
  <c r="O13" i="37" s="1"/>
  <c r="L13" i="35"/>
  <c r="L14" i="37" s="1"/>
  <c r="K12" i="35"/>
  <c r="K13" i="37" s="1"/>
  <c r="L11" i="35"/>
  <c r="L12" i="37" s="1"/>
  <c r="M13" i="35"/>
  <c r="M14" i="37" s="1"/>
  <c r="M11" i="35"/>
  <c r="M12" i="37" s="1"/>
  <c r="C15" i="33" l="1"/>
  <c r="C16" i="33"/>
  <c r="C17" i="33"/>
  <c r="B21" i="33"/>
  <c r="C14" i="33"/>
  <c r="D14" i="33"/>
  <c r="D17" i="33"/>
  <c r="N9" i="36"/>
  <c r="M9" i="36" s="1"/>
  <c r="P9" i="36" s="1"/>
  <c r="D15" i="33"/>
  <c r="D16" i="33"/>
  <c r="D18" i="33" l="1"/>
  <c r="E18" i="33" s="1"/>
  <c r="E14" i="33" l="1"/>
  <c r="E17" i="33"/>
  <c r="D21" i="33"/>
  <c r="E16" i="33"/>
  <c r="E15" i="33"/>
</calcChain>
</file>

<file path=xl/sharedStrings.xml><?xml version="1.0" encoding="utf-8"?>
<sst xmlns="http://schemas.openxmlformats.org/spreadsheetml/2006/main" count="845" uniqueCount="339">
  <si>
    <t>No. DEL RIESGO</t>
  </si>
  <si>
    <t>RIESGO</t>
  </si>
  <si>
    <t>PROBABILIDAD</t>
  </si>
  <si>
    <t>Frecuencia</t>
  </si>
  <si>
    <t>IMPACTO</t>
  </si>
  <si>
    <t>Moderado</t>
  </si>
  <si>
    <t>Mayor</t>
  </si>
  <si>
    <t>Menor</t>
  </si>
  <si>
    <t>TIPO</t>
  </si>
  <si>
    <t>Probabilidad Residual</t>
  </si>
  <si>
    <t>Impacto Residual</t>
  </si>
  <si>
    <t>MAPA DE RIESGOS</t>
  </si>
  <si>
    <t>Fecha</t>
  </si>
  <si>
    <t>R1</t>
  </si>
  <si>
    <t>R2</t>
  </si>
  <si>
    <t>R3</t>
  </si>
  <si>
    <t>R4</t>
  </si>
  <si>
    <t>R5</t>
  </si>
  <si>
    <t>R6</t>
  </si>
  <si>
    <t>R7</t>
  </si>
  <si>
    <t>R8</t>
  </si>
  <si>
    <t>R9</t>
  </si>
  <si>
    <t>MAPA DE CALOR RIESGO INHERENTE</t>
  </si>
  <si>
    <t>MAPA DE CALOR RIESGO RESIDUAL</t>
  </si>
  <si>
    <t>2. Si en la sumatoria de los riesgos Extermos y altos representan mas o igual al 30% de los Riesgos Calificados, y menos del 20% de los Riesgos Extremos la calificación del Proceso será ALTO.</t>
  </si>
  <si>
    <t>3. Si en la sumatoria de los riesgos Extremos, altos y moderados representan mas o igual al  40% de los Riesgos Calificados, y menos del 30% de los Riesgos Extremos y Altos, y Menos del 20% de los Riesgos Extremos, la calificación del Proceso será MODERADO.</t>
  </si>
  <si>
    <t>Sumatoria de riesgos Extremos</t>
  </si>
  <si>
    <t>Sumatoria de riesgos altos</t>
  </si>
  <si>
    <t>Sumatoria de riesgos moderados</t>
  </si>
  <si>
    <t>Sumatoria de Riesgos bajos</t>
  </si>
  <si>
    <t>Total</t>
  </si>
  <si>
    <t>RIESGO INHERENTE DEL PROCESO</t>
  </si>
  <si>
    <t>RIESGO RESIDUAL DEL PROCESO</t>
  </si>
  <si>
    <t>R10</t>
  </si>
  <si>
    <t>R11</t>
  </si>
  <si>
    <t>R12</t>
  </si>
  <si>
    <t>R13</t>
  </si>
  <si>
    <t>R14</t>
  </si>
  <si>
    <t>R15</t>
  </si>
  <si>
    <t>R16</t>
  </si>
  <si>
    <t>R17</t>
  </si>
  <si>
    <t>R18</t>
  </si>
  <si>
    <t>R19</t>
  </si>
  <si>
    <t>R20</t>
  </si>
  <si>
    <t xml:space="preserve"> </t>
  </si>
  <si>
    <t>VALORACIÓN DEL CONTROL</t>
  </si>
  <si>
    <t>RIESGO INHERENTE Y RESIDUAL DEL PROCESO</t>
  </si>
  <si>
    <r>
      <rPr>
        <b/>
        <sz val="11"/>
        <color theme="1"/>
        <rFont val="Calibri"/>
        <family val="2"/>
        <scheme val="minor"/>
      </rPr>
      <t>Explicaciones Para realizar la ponderación de Riesgos.</t>
    </r>
    <r>
      <rPr>
        <sz val="11"/>
        <color theme="1"/>
        <rFont val="Calibri"/>
        <family val="2"/>
        <scheme val="minor"/>
      </rPr>
      <t xml:space="preserve">
1. Si en la sumatoria de los riesgos los Extremos representan mas o igual al 20% de los Riesgos, la calificación del Proceso será EXTREMO.</t>
    </r>
  </si>
  <si>
    <t>Control de Cambios</t>
  </si>
  <si>
    <t>Infraestructura</t>
  </si>
  <si>
    <t>DESCRIPCIÓN DEL RIESGO</t>
  </si>
  <si>
    <t>FACTOR DEL RIESGO</t>
  </si>
  <si>
    <t>Nivel</t>
  </si>
  <si>
    <t>Frecuencia de la Actividad</t>
  </si>
  <si>
    <t>Probabilidad</t>
  </si>
  <si>
    <t>Muy Baja</t>
  </si>
  <si>
    <t>La actividad que conlleva el riesgo se ejecuta como máximos 2 veces por año</t>
  </si>
  <si>
    <t>Baja</t>
  </si>
  <si>
    <t>La actividad que conlleva el riesgo se ejecuta de 3 a 24 veces por año</t>
  </si>
  <si>
    <t>Media</t>
  </si>
  <si>
    <t>La actividad que conlleva el riesgo se ejecuta de 24 a 500 veces por año</t>
  </si>
  <si>
    <t>Alta</t>
  </si>
  <si>
    <t>Muy Alta</t>
  </si>
  <si>
    <t>% Impacto</t>
  </si>
  <si>
    <t>Reputacional</t>
  </si>
  <si>
    <t>Leve</t>
  </si>
  <si>
    <t>El riesgo afecta la imagen de algún área de la organización.</t>
  </si>
  <si>
    <t>Entre 10 y 50 SMLMV</t>
  </si>
  <si>
    <t>El riesgo afecta la imagen de la entidad internamente, de conocimiento general nivel interno, de junta directiva y accionistas y/o de proveedores.</t>
  </si>
  <si>
    <t>Entre 50 y 100 SMLMV</t>
  </si>
  <si>
    <t>El riesgo afecta la imagen de la entidad con algunos usuarios de relevancia frente al logro de los objetivos.</t>
  </si>
  <si>
    <t>Entre 100 y 500 SMLMV</t>
  </si>
  <si>
    <t>El riesgo afecta la imagen de la entidad con efecto publicitario sostenido a nivel de sector administrativo, nivel departamental o municipal.</t>
  </si>
  <si>
    <t>Catastrófico</t>
  </si>
  <si>
    <t>Mayor a 500 SMLMV</t>
  </si>
  <si>
    <t>El riesgo afecta la imagen de la entidad a nivel nacional, con efecto publicitario sostenido a nivel país</t>
  </si>
  <si>
    <t>IMPACTO INHERENTE</t>
  </si>
  <si>
    <t>Talento_Humano</t>
  </si>
  <si>
    <t>¿QUÉ? 
IMPACTO</t>
  </si>
  <si>
    <t>La actividad que conlleva el riesgo se ejecuta mínimo 500 veces al año y máximo 5.000 veces por año</t>
  </si>
  <si>
    <t>La actividad que conlleva el riesgo se ejecuta más de 5.000 veces por año</t>
  </si>
  <si>
    <t>Afectación_Económica</t>
  </si>
  <si>
    <t>PROBABILIDAD INHERENTE</t>
  </si>
  <si>
    <t>Menor a 10 SMLMV</t>
  </si>
  <si>
    <t>Extremo</t>
  </si>
  <si>
    <t>Alto</t>
  </si>
  <si>
    <t>Bajo</t>
  </si>
  <si>
    <t>Impacto</t>
  </si>
  <si>
    <t>NIVELES DE RIESGO</t>
  </si>
  <si>
    <t>CALIFICACIÓN RIESGO INHERENTE</t>
  </si>
  <si>
    <t>Tipo de control</t>
  </si>
  <si>
    <t>Peso del Control</t>
  </si>
  <si>
    <t>Implementación</t>
  </si>
  <si>
    <t>Peso de la implementación</t>
  </si>
  <si>
    <t>Automático</t>
  </si>
  <si>
    <t>Manual</t>
  </si>
  <si>
    <t>Atributos Informativos</t>
  </si>
  <si>
    <t>Documentación</t>
  </si>
  <si>
    <t>Documentado</t>
  </si>
  <si>
    <t>Sin Documentar</t>
  </si>
  <si>
    <t>Continua</t>
  </si>
  <si>
    <t>Aleatoria</t>
  </si>
  <si>
    <t>Evidencia</t>
  </si>
  <si>
    <t>Con Registro</t>
  </si>
  <si>
    <t>Sin Registro</t>
  </si>
  <si>
    <t>Eficiencia</t>
  </si>
  <si>
    <t>Preventivo</t>
  </si>
  <si>
    <t>Detectivo</t>
  </si>
  <si>
    <t>Correctivo</t>
  </si>
  <si>
    <t>Informativos</t>
  </si>
  <si>
    <t>Atributos del control</t>
  </si>
  <si>
    <t>Al</t>
  </si>
  <si>
    <t>No. Control</t>
  </si>
  <si>
    <t>Valor Total del Control</t>
  </si>
  <si>
    <t>Afectación o Desplazamiento en la Matriz</t>
  </si>
  <si>
    <t>% Probabilidad Riesgo Inherente</t>
  </si>
  <si>
    <t>% Impacto Riesgo Inherente</t>
  </si>
  <si>
    <t>Probabilidad residual</t>
  </si>
  <si>
    <t>CALIFICACIÓN RIESGO RESIDUAL</t>
  </si>
  <si>
    <r>
      <t xml:space="preserve">4. Si en la sumatoria de los riesgos Extremos, altos,  moderados y bajos representan mas o igual al  50% de los Riesgos Calificados, y menos del 40% de los riesgos Extremos, altos y moderados, y menos del 30% de los riesgos calificados en Extremos y Altos, y menos del 20% de los riesgos Extremos, la calificación del proceso sera BAJO.
</t>
    </r>
    <r>
      <rPr>
        <b/>
        <sz val="11"/>
        <color theme="1"/>
        <rFont val="Calibri"/>
        <family val="2"/>
        <scheme val="minor"/>
      </rPr>
      <t xml:space="preserve">Nota: </t>
    </r>
    <r>
      <rPr>
        <sz val="11"/>
        <color theme="1"/>
        <rFont val="Calibri"/>
        <family val="2"/>
        <scheme val="minor"/>
      </rPr>
      <t>Adapatado de Instituto de Auditores Internos</t>
    </r>
    <r>
      <rPr>
        <b/>
        <sz val="11"/>
        <color theme="1"/>
        <rFont val="Calibri"/>
        <family val="2"/>
        <scheme val="minor"/>
      </rPr>
      <t xml:space="preserve"> COSO ERM </t>
    </r>
    <r>
      <rPr>
        <sz val="11"/>
        <color theme="1"/>
        <rFont val="Calibri"/>
        <family val="2"/>
        <scheme val="minor"/>
      </rPr>
      <t>Agosto 2014</t>
    </r>
  </si>
  <si>
    <t>% Probabilidad Residual</t>
  </si>
  <si>
    <t>% Impacto Residual</t>
  </si>
  <si>
    <t>% Probabilidad Inherente</t>
  </si>
  <si>
    <t>% Impacto Inherente</t>
  </si>
  <si>
    <t>SEVERIDAD (NIVEL DE RIESGO)</t>
  </si>
  <si>
    <t>Tratamiento</t>
  </si>
  <si>
    <t>Reducir</t>
  </si>
  <si>
    <t>Mitigar</t>
  </si>
  <si>
    <t>Transferir</t>
  </si>
  <si>
    <t>Aceptar</t>
  </si>
  <si>
    <t>Evitar</t>
  </si>
  <si>
    <t>Plan de Acción</t>
  </si>
  <si>
    <t>Estado</t>
  </si>
  <si>
    <t>CÓDIGO:</t>
  </si>
  <si>
    <t>VERSIÓN:</t>
  </si>
  <si>
    <t>NO REQUIERE CLAVE PARA DESBLOQUEAR LAS HOJAS</t>
  </si>
  <si>
    <t>Procesos</t>
  </si>
  <si>
    <t>Tecnologías</t>
  </si>
  <si>
    <r>
      <t>¿PORQUÉ?
CAUSA RAÍZ
(</t>
    </r>
    <r>
      <rPr>
        <sz val="11"/>
        <rFont val="Arial"/>
        <family val="2"/>
      </rPr>
      <t xml:space="preserve">Iniciar con 
</t>
    </r>
    <r>
      <rPr>
        <b/>
        <sz val="11"/>
        <rFont val="Arial"/>
        <family val="2"/>
      </rPr>
      <t>debido a)</t>
    </r>
  </si>
  <si>
    <r>
      <t>¿CÓMO?
CAUSA INMEDIATA 
(</t>
    </r>
    <r>
      <rPr>
        <sz val="11"/>
        <rFont val="Arial"/>
        <family val="2"/>
      </rPr>
      <t xml:space="preserve">Iniciar con la palabra 
</t>
    </r>
    <r>
      <rPr>
        <b/>
        <sz val="11"/>
        <rFont val="Arial"/>
        <family val="2"/>
      </rPr>
      <t>por)</t>
    </r>
  </si>
  <si>
    <t>Posibilidad de pérdida Económica</t>
  </si>
  <si>
    <t>Posibilidad de pérdida Reputacional</t>
  </si>
  <si>
    <t>Posibilidad de pérdida Económica y Reputacional</t>
  </si>
  <si>
    <t>Evento_Externo</t>
  </si>
  <si>
    <t>N/A</t>
  </si>
  <si>
    <t>Sin Iniciar</t>
  </si>
  <si>
    <t>Cerrado</t>
  </si>
  <si>
    <t>En proceso</t>
  </si>
  <si>
    <t>Seguimiento 1 (Fecha y avance)</t>
  </si>
  <si>
    <t>Seguimiento 2 (Fecha y avance)</t>
  </si>
  <si>
    <t>Seguimientos por parte del Líder del Proceso</t>
  </si>
  <si>
    <t>Seguimiento 3 ... (Fecha y avance)</t>
  </si>
  <si>
    <t>Fecha de Inicio</t>
  </si>
  <si>
    <t>Fecha de Finalización</t>
  </si>
  <si>
    <t>Verificación por parte de segunda línea de defensa o quien haga sus veces 
(Fecha y Descripción)</t>
  </si>
  <si>
    <t>Verificación por parte de la Oficina de Control Interno o quien haga sus veces 
(Fecha y Descripción)</t>
  </si>
  <si>
    <t>¿QUÉ? IMPACTO</t>
  </si>
  <si>
    <t>PROCESO:</t>
  </si>
  <si>
    <t>OBJETIVO DEL PROCESO:</t>
  </si>
  <si>
    <t>ENTIDAD:</t>
  </si>
  <si>
    <t>A_Ejecución_y_Administración_de_procesos</t>
  </si>
  <si>
    <t>B_Fraude_Externo</t>
  </si>
  <si>
    <t>C_Fraude_Interno</t>
  </si>
  <si>
    <t>D_Fallas_Tecnológicas</t>
  </si>
  <si>
    <t>E_Relaciones_Laborales</t>
  </si>
  <si>
    <t>F_Usuarios_Productos_y_Prácticas_Organizacionales</t>
  </si>
  <si>
    <t>G_Daños_Activos_Físicos</t>
  </si>
  <si>
    <t>RESULTADO FUENTE GENERADORA DEL EVENTO</t>
  </si>
  <si>
    <t>SELECCIONE FUENTE GENERADORA DEL EVENTO PARA TIPO E,F,G</t>
  </si>
  <si>
    <t>VALIDACIÓN FUENTE GENERADORA DEL EVENTO PARA TIPO A,B,C,D</t>
  </si>
  <si>
    <t>Máximo</t>
  </si>
  <si>
    <t>Mínimo</t>
  </si>
  <si>
    <t>Afectación Económica</t>
  </si>
  <si>
    <t>Nivel de Impacto</t>
  </si>
  <si>
    <t>Porcentaje de Impacto</t>
  </si>
  <si>
    <t>Descripción del Control</t>
  </si>
  <si>
    <t>Acción
(Inicia con un verbo)</t>
  </si>
  <si>
    <t>Complemento (Periodicidad - Observaciones o Desviaciones)</t>
  </si>
  <si>
    <t>¿Requiere Plan de Acción?</t>
  </si>
  <si>
    <t>Requiere Plan de Acción</t>
  </si>
  <si>
    <t>No requiere Plan de Acción</t>
  </si>
  <si>
    <t>Responsable 
(Cargo)</t>
  </si>
  <si>
    <t>Descripción de la Acción, basado en el análisis de causas</t>
  </si>
  <si>
    <t>Matriz Mapa de Riesgos</t>
  </si>
  <si>
    <t>Orientaciones Generales</t>
  </si>
  <si>
    <t>Columna</t>
  </si>
  <si>
    <t>Descripción - Lineamientos para el diligenciamiento</t>
  </si>
  <si>
    <t>Proceso</t>
  </si>
  <si>
    <t>Diligencie el nombre del proceso al cual se le identificarán y valorarán los riesgos.</t>
  </si>
  <si>
    <t>Diligencie el objetivo del proceso.</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</si>
  <si>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</si>
  <si>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</si>
  <si>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</si>
  <si>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r>
      <t xml:space="preserve">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9"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</si>
  <si>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adelantar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t>
    </r>
  </si>
  <si>
    <t>% Probabilidad</t>
  </si>
  <si>
    <t>Riesgo</t>
  </si>
  <si>
    <t>No. Riesgo</t>
  </si>
  <si>
    <t>Nivel Probabilidad</t>
  </si>
  <si>
    <t>Resultado</t>
  </si>
  <si>
    <t>No. veces que realiza la actividad al año</t>
  </si>
  <si>
    <t xml:space="preserve">Peso del Control + Peso de la implementación </t>
  </si>
  <si>
    <t>% Probabilidad Riesgo Inherente-(% Probabilidad Riesgo Inherente*Valor Total del Control)</t>
  </si>
  <si>
    <t>% Impacto Riesgo Inherente-(% Impacto Riesgo Inherente*Valor Total del Control)</t>
  </si>
  <si>
    <t>Afecta</t>
  </si>
  <si>
    <t>Severidad 
(Nivel de Riesgo)</t>
  </si>
  <si>
    <t>Vigencia del:</t>
  </si>
  <si>
    <t>Elaboración o Actualización:</t>
  </si>
  <si>
    <t>El archivo contiene las siguientes hojas:</t>
  </si>
  <si>
    <t>El formato de fecha es: DD/MM/AAAA</t>
  </si>
  <si>
    <r>
      <t>1 INSTRUCTIVO:</t>
    </r>
    <r>
      <rPr>
        <sz val="11"/>
        <rFont val="Arial Narrow"/>
        <family val="2"/>
      </rPr>
      <t xml:space="preserve"> Identifica el contenido del archivo y su funcionalidad</t>
    </r>
  </si>
  <si>
    <t>Las hojas se encuentran protegidas para evidar dañar las formulas, para desprotegerlas no se requiere contraseña</t>
  </si>
  <si>
    <t>Se debe ingresar información solo en las celdas identificadas con color NARANJA CLARO, las demás contienen formulas de autollenado</t>
  </si>
  <si>
    <r>
      <t>2 CONTEXTO E IDENTIFICACIÓN:</t>
    </r>
    <r>
      <rPr>
        <sz val="11"/>
        <rFont val="Arial Narrow"/>
        <family val="2"/>
      </rPr>
      <t xml:space="preserve"> Se establece el Número, Descripción y Factor del riesgo</t>
    </r>
  </si>
  <si>
    <r>
      <t>5 VALORACIÓN DEL CONTROL:</t>
    </r>
    <r>
      <rPr>
        <sz val="11"/>
        <rFont val="Arial Narrow"/>
        <family val="2"/>
      </rPr>
      <t xml:space="preserve"> Se realiza la descripción y atributos del control, calcula automáticamente el Valor Total del Control, Probabilidad residual e Impacto Residual</t>
    </r>
  </si>
  <si>
    <r>
      <t>7 MAPA CALOR INHEREN Y RESIDUAL:</t>
    </r>
    <r>
      <rPr>
        <sz val="11"/>
        <rFont val="Arial Narrow"/>
        <family val="2"/>
      </rPr>
      <t xml:space="preserve"> Comparación gráfica de la ubicación de cada riesgo inherente y residual en el mapa de calor (En esta hoja no se ingresan dados)</t>
    </r>
  </si>
  <si>
    <r>
      <t>8 MAPA RIESGOS:</t>
    </r>
    <r>
      <rPr>
        <sz val="11"/>
        <rFont val="Arial Narrow"/>
        <family val="2"/>
      </rPr>
      <t xml:space="preserve"> Establece el Tratamiento, Plan de Acción, Seguimientos por parte del Líder del Proceso, Verificación por parte de segunda línea de defensa o quien haga sus veces, Verificación por parte de la Oficina de Control Interno o quien haga sus veces y el estado de la acción.</t>
    </r>
  </si>
  <si>
    <r>
      <t>6 MAPA CALOR RESIDUAL:</t>
    </r>
    <r>
      <rPr>
        <sz val="11"/>
        <rFont val="Arial Narrow"/>
        <family val="2"/>
      </rPr>
      <t xml:space="preserve"> Representación gráfica de la ubicación de cada riesgo residual en el mapa de calor (En esta hoja no se ingresan datos)</t>
    </r>
  </si>
  <si>
    <r>
      <t>4 MAPA CALOR INHERENTE:</t>
    </r>
    <r>
      <rPr>
        <sz val="11"/>
        <rFont val="Arial Narrow"/>
        <family val="2"/>
      </rPr>
      <t xml:space="preserve"> Representación gráfica de la ubicación de cada riesgo inherente en el mapa de calor (En esta hoja no se ingresan datos)</t>
    </r>
  </si>
  <si>
    <r>
      <t>9 RIESGO DEL PROCESO:</t>
    </r>
    <r>
      <rPr>
        <sz val="11"/>
        <rFont val="Arial Narrow"/>
        <family val="2"/>
      </rPr>
      <t xml:space="preserve"> Calcula el nivel de riesgo del proceso (En esta hoja no se ingresan datos)</t>
    </r>
  </si>
  <si>
    <r>
      <t>10 CONTROL DE CAMBIOS:</t>
    </r>
    <r>
      <rPr>
        <sz val="11"/>
        <rFont val="Arial Narrow"/>
        <family val="2"/>
      </rPr>
      <t xml:space="preserve"> En ella se debe registrar los cambios al formato y al contenido del mismo</t>
    </r>
  </si>
  <si>
    <r>
      <t>11 FORMULAS:</t>
    </r>
    <r>
      <rPr>
        <sz val="11"/>
        <rFont val="Arial Narrow"/>
        <family val="2"/>
      </rPr>
      <t xml:space="preserve"> La información que contiene se utiliza para realizar operaciones en las demás hojas (En esta hoja no se ingresan datos)</t>
    </r>
  </si>
  <si>
    <t>Objetivo del Proceso</t>
  </si>
  <si>
    <t>No. de Riesgo
(Mismo consecutivo para toda la entidad)</t>
  </si>
  <si>
    <t>No. de Riesgo</t>
  </si>
  <si>
    <t xml:space="preserve">¿CÓMO?
CAUSA INMEDIATA </t>
  </si>
  <si>
    <r>
      <t xml:space="preserve">Circunstancias bajo las cuales se presenta el riesgo, es la situación más evidente frente al riesgo, redacte de la forma más concreta posible.
(Iniciar con la palabra </t>
    </r>
    <r>
      <rPr>
        <b/>
        <sz val="9"/>
        <rFont val="Arial Narrow"/>
        <family val="2"/>
      </rPr>
      <t>por</t>
    </r>
    <r>
      <rPr>
        <sz val="9"/>
        <rFont val="Arial Narrow"/>
        <family val="2"/>
      </rPr>
      <t>)</t>
    </r>
  </si>
  <si>
    <t>¿PORQUÉ?
CAUSA RAÍZ</t>
  </si>
  <si>
    <r>
      <t xml:space="preserve">Causa  principal  o básica, corresponde a las razones por la cuales se puede presentar  el riesgo, redacte de la forma más concreta posible.
(Iniciar </t>
    </r>
    <r>
      <rPr>
        <b/>
        <sz val="9"/>
        <rFont val="Arial Narrow"/>
        <family val="2"/>
      </rPr>
      <t>con debido a</t>
    </r>
    <r>
      <rPr>
        <sz val="9"/>
        <rFont val="Arial Narrow"/>
        <family val="2"/>
      </rPr>
      <t>)</t>
    </r>
  </si>
  <si>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r>
      <rPr>
        <sz val="9"/>
        <rFont val="Arial Narrow"/>
        <family val="2"/>
      </rPr>
      <t xml:space="preserve"> 
(Se genera automáticamente)</t>
    </r>
  </si>
  <si>
    <t>FACTOR DEL RIESGO / TIPO</t>
  </si>
  <si>
    <t>Seleccione de la lista desplegable entre las opiciones:
A_Ejecución_y_Administración_de_procesos
B_Fraude_Externo
C_Fraude_Interno
D_Fallas_Tecnológicas
E_Relaciones_Laborales
F_Usuarios_Productos_y_Prácticas_Organizacionales
G_Daños_Activos_Físicos</t>
  </si>
  <si>
    <t>FACTOR DEL RIESGO / SELECCIONE FUENTE GENERADORA DEL EVENTO PARA TIPO E,F,G</t>
  </si>
  <si>
    <r>
      <rPr>
        <b/>
        <sz val="9"/>
        <rFont val="Arial Narrow"/>
        <family val="2"/>
      </rPr>
      <t>Si en TIPO seleccioneó las opiciones:</t>
    </r>
    <r>
      <rPr>
        <sz val="9"/>
        <rFont val="Arial Narrow"/>
        <family val="2"/>
      </rPr>
      <t xml:space="preserve">
E_Relaciones_Laborales
F_Usuarios_Productos_y_Prácticas_Organizacionales
G_Daños_Activos_Físicos
</t>
    </r>
    <r>
      <rPr>
        <b/>
        <sz val="9"/>
        <rFont val="Arial Narrow"/>
        <family val="2"/>
      </rPr>
      <t>Debe definir la fuente generadora de la lista desplegable</t>
    </r>
  </si>
  <si>
    <t>Se rellena automáticamente según lo seleccinado de FACTOR DEL RIESGO</t>
  </si>
  <si>
    <t>Analice las consecuencias que puede ocasionar a la organización la materialización del riesgo, Seleccione de la lista desplegable entre: 
Posibilidad de pérdida Económica
Posibilidad de pérdida Reputacional
Posibilidad de pérdida Económica y Reputacional</t>
  </si>
  <si>
    <t>Fecha en la que realiza el diligenciamiento o actualización del mapa de riesgos, formato (DD/MM/AAAA)</t>
  </si>
  <si>
    <t>Vigencia del Al:</t>
  </si>
  <si>
    <t>Vigencia que tiene el mapa de riesgos fecha inicio fecha final, formato (DD/MM/AAAA)</t>
  </si>
  <si>
    <t xml:space="preserve">3 PROBABIL E IMPACTO INHERENTE: </t>
  </si>
  <si>
    <r>
      <t xml:space="preserve">Defina el número de veces que se ejecuta la actividad durante el año, (Recuerde la probabilidad e ocurrencia del riesgo se define como el No. de veces que se pasa por el punto de riesgo en el periodo de 1 año). La matriz automáticamente hará el cálculo para el nivel de probabilidad inherente.
</t>
    </r>
    <r>
      <rPr>
        <b/>
        <sz val="9"/>
        <rFont val="Arial Narrow"/>
        <family val="2"/>
      </rPr>
      <t>La matriz calcula automáticamente:</t>
    </r>
    <r>
      <rPr>
        <sz val="9"/>
        <rFont val="Arial Narrow"/>
        <family val="2"/>
      </rPr>
      <t xml:space="preserve">
Frecuencia de la Actividad
% Probabilidad
Nivel Probabilidad
</t>
    </r>
  </si>
  <si>
    <t>Resultado / Porcentaje de Impacto / Nivel de Impacto</t>
  </si>
  <si>
    <t>Se calcula automáticamente según la información de afectación económica y reputacional</t>
  </si>
  <si>
    <t>Debe seleccionar de lista desplegable entre:
Preventivo
Detectivo
Correctivo</t>
  </si>
  <si>
    <t>Se calcula automáticamente según lo seleccionado en Implementación
Manual
Automático</t>
  </si>
  <si>
    <t>Se calcula automáticamente según lo seleccionado en Tipo de Control
Preventivo: 25 %
Detectivo: 15 %
Correctivo: 10 %</t>
  </si>
  <si>
    <t>Debe seleccionar de lista desplegable entre:
Automático: 25 %
Manual: 15 %</t>
  </si>
  <si>
    <t>Se calcula automáticamente:
Peso del Control + Peso de la implementación</t>
  </si>
  <si>
    <t>Se calcula automáticamente:
% Probabilidad Riesgo Inherente-(% Probabilidad Riesgo Inherente*Valor Total del Control)</t>
  </si>
  <si>
    <t>Debe seleccionar de listas desplegables
Documentación: Documentado - Sin Documentar
Frecuencia: Continua - Aleatoria
Evidencia: Con registro - Sin registro</t>
  </si>
  <si>
    <t>Se calcula automáticamente según CALIFICACIÓN RIESGO RESIDUAL / PROBABILIDAD E IMPACTO</t>
  </si>
  <si>
    <t>Se calcula automáticamente según SEVERIDAD (NIVEL DE RIESGO):
Extremo, Alto, Moderado: Reducir, mitigar, Transferir, Evitar
Bajo: Aceptar</t>
  </si>
  <si>
    <t>Se calcula automáticamente según Tratamiento
Reducir, mitigar, Transferir, Evitar: Requiere plan de acción
Aceptar: No requiere plan de acción</t>
  </si>
  <si>
    <t xml:space="preserve">Plan de Acción
Descripción de la Acción, basado en el análisis de causas
Responsable (Cargo)
Fecha de Inicio
Fecha de Finalización
</t>
  </si>
  <si>
    <t>Utilice la lista de despligue que se encuentra parametrizada, le aparecerán las opciones:
Sin Iniciar, En proceso, Cerrado,
la selección en este caso dependerá de las acciones del plan que se hayan establecido en cada caso.</t>
  </si>
  <si>
    <t>Realizar descripción de los seguimientos por parte del proceso</t>
  </si>
  <si>
    <t>Verificación por parte de segunda línea de defensa o quien haga sus veces (Fecha y Descripción)</t>
  </si>
  <si>
    <t>Realizar descripción de las verificaciones de la segunda línea de defensa</t>
  </si>
  <si>
    <t>Verificación por parte de la Oficina de Control Interno o quien haga sus veces (Fecha y Descripción)</t>
  </si>
  <si>
    <t>Realizar descripción de las verificaciones que realiza Control Interno o quien haga sus veces.</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</si>
  <si>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rFont val="Arial Narrow"/>
        <family val="2"/>
      </rPr>
      <t>POSIBILIDAD DE + Impacto para la entidad (Qué) + Causa Inmediata (Cómo) + Causa Raíz (Por qué)</t>
    </r>
    <r>
      <rPr>
        <sz val="9"/>
        <rFont val="Arial Narrow"/>
        <family val="2"/>
      </rPr>
      <t xml:space="preserve"> 
(Se genera automáticamente)</t>
    </r>
  </si>
  <si>
    <r>
      <t xml:space="preserve">Recuerde que el control se define como la medida que permite reducir o mitigar un riesgo. Defina el control (es) que atacan la causa raíz del riesgo, considere la estructura explicada en la guía: </t>
    </r>
    <r>
      <rPr>
        <b/>
        <sz val="9"/>
        <rFont val="Arial Narrow"/>
        <family val="2"/>
      </rPr>
      <t>Responsable de ejecutar el control + Acción + Complemento</t>
    </r>
  </si>
  <si>
    <t>Lista de datos de la matriz:</t>
  </si>
  <si>
    <t>Hoja</t>
  </si>
  <si>
    <t>%</t>
  </si>
  <si>
    <t>Selecciona de la lista desplegable el rango de afectación económica y la matriz calcula:
%
Nivel</t>
  </si>
  <si>
    <t>Selecciona de la lista desplegable el rango de afectación reputacional y la matriz calcula:
%
Nivel</t>
  </si>
  <si>
    <t>Posibilidad de pérdida Reputacional y Económica</t>
  </si>
  <si>
    <t>Descripción del control</t>
  </si>
  <si>
    <t>Probabilidad residual Final</t>
  </si>
  <si>
    <t>Impacto Residual Final</t>
  </si>
  <si>
    <t>NIVEL</t>
  </si>
  <si>
    <t>% MIN</t>
  </si>
  <si>
    <t>% MAX</t>
  </si>
  <si>
    <t>Responsable
(Cargo y/o Aplicativo)</t>
  </si>
  <si>
    <t>Archivo creado por:</t>
  </si>
  <si>
    <t>Gobernación del Meta - 
Secretaría Administrativa - 
Gerencia de Desarrollo Organizacional</t>
  </si>
  <si>
    <t>Definición del Tratamiento</t>
  </si>
  <si>
    <t>Reducir_Mitigar</t>
  </si>
  <si>
    <t>Redicir_Transferir</t>
  </si>
  <si>
    <t>Reducir_mitigar_Transferir_Evitar</t>
  </si>
  <si>
    <t>Esta hoja se utiliza para realizar cálculos en las demás, en ella no se ingresan datos</t>
  </si>
  <si>
    <t xml:space="preserve">Determine el tratamiento a seguir 
</t>
  </si>
  <si>
    <t>HOSPITAL UNIVERSITARIO DEPARTAMENTAL DE NARIÑO</t>
  </si>
  <si>
    <t>Mantener controles que se vienen trabajando</t>
  </si>
  <si>
    <t>BANCO DE LECHE HUMANA</t>
  </si>
  <si>
    <t xml:space="preserve">por deficiente oferta de leche humana cruda, </t>
  </si>
  <si>
    <t>debido a que no hay disponibilidad de vehículo y conductor exclusivo de BLH  para recolección y transporte de leche humana cruda.</t>
  </si>
  <si>
    <t xml:space="preserve">por contaminación de la leche humana cruda recolectada extra e intrahospitalaria, </t>
  </si>
  <si>
    <t>debido a desapego a la norma de bioseguridad por parte de las madres donantes durante el proceso de extracción y almacenamiento de leche humana cruda, y también incumplimiento de las normas de bioseguridad en los nuevos ingresos de usuarias al programa de donación de leche.</t>
  </si>
  <si>
    <t>por interrupción o suspensión del proceso de Pasteurización de leche humana,</t>
  </si>
  <si>
    <t>debido a las fallas en el funcionamiento de los equipos del área de procesamiento de LH por des calibración, vida útil o mantenimiento inoportuno y también por las características inapropiadas del agua para el funcionamiento de algunos equipos.</t>
  </si>
  <si>
    <t>por deficiencia en procesos de limpieza y desinfección del área física e insumos de vidrio del BLH,</t>
  </si>
  <si>
    <t>debido a Carencia de insumos para la limpieza de frascos de vidrio, Rotación frecuente del personal de limpieza del hospital, Ausencia de protocolo de limpieza y desinfección de áreas físicas actualizado a la normatividad vigente, Déficit de personal auxiliar con capacidad para realizar las tareas de limpieza y desinfección de material de vidrio (por restricciones laborales</t>
  </si>
  <si>
    <t xml:space="preserve">por daños estructurales en áreas criticas de BLH, </t>
  </si>
  <si>
    <t>debido a la ausencia de intervención definitiva de las causales que dan origen a estos daños estructurales</t>
  </si>
  <si>
    <t xml:space="preserve">por ausencia de infraestructura para centro de preparación de fórmulas infantiles y leche materna (Lactario), </t>
  </si>
  <si>
    <t>debido a la combinación de espacios entre el lactario y área de porcionamiento y distribución de leche humana, generando mayor riesgo de contaminación por cruce de sustancias.</t>
  </si>
  <si>
    <t>Jefe del servicio de BLH,</t>
  </si>
  <si>
    <t xml:space="preserve">entrega a apoyo logístico una ruta mensual de salidas </t>
  </si>
  <si>
    <t>para la recolección y transporte de leche humana cruda</t>
  </si>
  <si>
    <t xml:space="preserve">Coordinadora de BLH, </t>
  </si>
  <si>
    <t xml:space="preserve"> gestiona convenio interadministrativo con el IDSN en un promedio de 8 meses, </t>
  </si>
  <si>
    <t xml:space="preserve"> que garantiza el transporte por ese rango de tiempo.</t>
  </si>
  <si>
    <t xml:space="preserve">Jefe encargada del proceso de pasteurización de LH, </t>
  </si>
  <si>
    <t xml:space="preserve">ealiza control de calidad a la LH recolectada, de manera permanente, </t>
  </si>
  <si>
    <t>con el fin de verificar criterios de selección y clasificación, desechando la que no cumple con estos criterios (libre de impurezas, embalaje, acides)</t>
  </si>
  <si>
    <t>Equipo de BLH,</t>
  </si>
  <si>
    <t xml:space="preserve">realiza ejecución de planes de mejora enfocadas en sesiones educativas individuales, grupales y visitas domiciliarias </t>
  </si>
  <si>
    <t>para verificación de condiciones de vivienda y sistema de refrigeración.</t>
  </si>
  <si>
    <t xml:space="preserve">Jefe del servicio con aprobación del coordinador del BLH, </t>
  </si>
  <si>
    <t xml:space="preserve">define un cronograma mensual de procesamiento y control de calidad de la LH, además un cronograma de mantenimiento preventivo, correctivo y calibración de equipos. </t>
  </si>
  <si>
    <t>Esto está sujeto al cumplimiento que del área de mantenimiento y en ocasiones se presentan contingencias. 
Evidencias: cronograma de mantenimiento, cuadro de turnos, correos electrónicos.</t>
  </si>
  <si>
    <t xml:space="preserve">Coordinadora del BLH, </t>
  </si>
  <si>
    <t xml:space="preserve">gestiona recursos internos y externos </t>
  </si>
  <si>
    <t>para la adquisición de nuevos equipos.</t>
  </si>
  <si>
    <t>Coordinadora del BLH,</t>
  </si>
  <si>
    <t xml:space="preserve">adelanta el proceso de implementación de los protocolos de limpieza y desinfección de áreas físicas y de los materiales de vidrio </t>
  </si>
  <si>
    <t>para ser implementados en el BLH.</t>
  </si>
  <si>
    <t xml:space="preserve">solicita de manera permanente la solución definitiva de las fallas estructurales, realizando listas de chequeo </t>
  </si>
  <si>
    <t>para verificación de daños y llamado a mejora continua con evidencia fotográfica</t>
  </si>
  <si>
    <t>Auxiliar de enfermería,</t>
  </si>
  <si>
    <t xml:space="preserve">encargada de separar la dosificación por horarios entre leche materna y formula infantil con un cronograma mensual, </t>
  </si>
  <si>
    <t>con el fin de reducir el cruce de flora y contaminación de producto</t>
  </si>
  <si>
    <t xml:space="preserve">Coordinadora de BLH </t>
  </si>
  <si>
    <t>Solicitar en el plan anual de compras de manera oportuna los insumos especiales para limpieza y desinfección de material de vidrio y capacitación continua de protocolos</t>
  </si>
  <si>
    <t>Solicitar a coordinadora de recursos fisicos la intervención definitiva de los daños.</t>
  </si>
  <si>
    <t>Solicitar a la parte gerencial y administrativa del hospital la separación de espacios para funcionamiento independiente de cada área</t>
  </si>
  <si>
    <t>SEGUIMIENTO CTRL 1.
Se cumple con el control descrito, a inicio de mes realizan un cronograma de salida, y llevan a cabo la respectiva ruta, los días lunes, miércoles y viernes, para recolección de LH. 
SEGUIMIENTO CTRL 2.
Coordinadora de BLH, en el mes de mayo realizo la alianza interadministrativa con el IDSN,  en el momento se está dando tramite a la contratación con el proveedor para el transporte, se tiene previsto iniciar para el mes de junio del presente año.</t>
  </si>
  <si>
    <t>SEGUIMIENTO CTRL 1.
Cumplen con el control de calidad a la LH recolectada, para detectar en que paso se contamina la leche, también realizan reuniones mensuales con el equipo que atienden a las mamás, para fortalecer la atención e influir la minimización de impurezas de la LH
Además, cuentan con un indicador identificado en el POA, denominado "% de impurezas", cumple con su debido análisis y ficha técnica.
SEGUIMIENTO CTRL 2. 
Cuentan con un cronograma de capacitaciones para usuarias y donantes externas del BLH, con el fin de fortalecer la recolección y conservación de LH en el domicilio y esta sirva para pasteurización
También el profesional encargado verifica en las rutas si las madres cumplen con la normatividad de lineamientos para donación de leche</t>
  </si>
  <si>
    <t xml:space="preserve">SEGUIMIENTO CTRL 1.
Cuentan con un cronograma de proceso de pasteurización para previamente pasar lista de chequeo y verificar que los equipos estén funcionando para el debido proceso. 
Además, notifican a mantenimiento siempre y cuando tengan un requerimiento o seguimiento preventivo y están al tanto de mantenimiento correctivo y calibración de equipos 
SEGUIMIENTO CTRL 2.
Teniendo en cuenta que la adquisición de nuevos equipos se puede generar con caja menor, alianzas, plan de compra directo con el HUDN, teniendo en cuenta las necesidades del servicio.
En el momento se tiene alianza con el IDSN y Gobernación de Nariño, los cuales han apoyado al BLH con sus necesidades. teniendo en cuenta que el BLH es una estrategia de Responsabilidad Social.  </t>
  </si>
  <si>
    <t>En BLH se creó el proceso de revisión y se solicitó colaboración al área de Apoyo Logístico y Gestión Ambiental, con el fin de ser socializado con tercerizados para su debida limpieza y desinfección.</t>
  </si>
  <si>
    <t>Desde BLH se envió requerimiento a mantenimiento, con el fin de dar solución a fallas estructurales previstas, el cual tuvo respuesta y solución oportuna. 
En cuanto al plan de acción se le notificó a la coordinadora de Recursos Físicos y dio el debido cumplimiento a las fallas presentadas en el servicio. 
Evidencia: Correos electrónicos de solicitud y reportes de mantenimiento.</t>
  </si>
  <si>
    <t>Se tiene un cronograma de turnos y se cuenta con un protocolo en el centro de preparación, el cual especifica que las preparaciones de leche materna, leche humana pasteurizadas y formula infantil se deben hacer en horarios separados para evitar la contaminación
Evidencia: capacitación en el mes de mayo de protocolos: "centro de preparación de fórmulas infantiles y leche materia" y "distribución de leche a UCI" al personal de BLH, UCI neonatal y personal de centro de preparación formulas infantiles y leche materna. 
En cuanto al plan de acción, se adelantó reunión con los lideres de los procesos involucrados para tratar el tema de separación de espacios y se está en espera de solución por parte de gerencia.
Evidencia: acta de reunión.</t>
  </si>
  <si>
    <t>SEGUIMIENTO CTRL 1.
En el mes de julio se inicio convenio con el IDSN para transporte de LH, a fin de mes realizan un cronograma de salida, y llevan a cabo la respectiva ruta asi: de lunes a vienes en la mañana y martes y jueves doble jornada (mañana y tarde), esto continuara hasta diciembre del presente año.
Evidencia: cronograma de turnos con asignación al personal - rutas de salida
SEGUIMIENTO CTRL 2.
En el mes de Julio del presente año, se realizo alianza interadministrativa entre el HUDN y el IDSN, el aporte evidenciado es que se ha recolectado mayor cantidad de LH
Evidencia: contrato interadministrativo</t>
  </si>
  <si>
    <t>SEGUIMIENTO CTRL 1.
Cumplen con el control de calidad a la LH recolectada, para detectar en que paso se contamina la leche, también realizan reuniones mensuales con el equipo que atienden a las mamás, para fortalecer la atención e influir la minimización de impurezas de la LH
Además, cuentan con un indicador identificado en el POA, denominado "% de leche humana extraí­da cruda  LHEC desechada por impurezas", el cual tiene como meta el 11%, para el segundo trimestre del año se obtiene un 21%, teniendo en cuenta que sobre pasa la meta establecida, cuenta con su analisis definido por la OAP y su respectiva ficha técnica.
Evidencias: Cronograma de capacitaciones (personal) y lista de asistencia, POA II trimestre, ficha tecnica del indicador "% de leche humana extraí­da cruda  LHEC desechada por impurezas"
SEGUIMIENTO CTRL 2. 
Cuentan con un cronograma de capacitaciones para usuarias y donantes externas del BLH, con el fin de fortalecer la recolección y conservación de LH en el domicilio y esta sirva para pasteurización
También el profesional encargado verifica en las rutas si las madres cumplen con la normatividad de lineamientos para donación de leche
Evidencias: Cronograma de capacitaciones (usuarias) y lista de asistencia, formato diligenciado de visitas domiciliarias.</t>
  </si>
  <si>
    <t>SEGUIMIENTO CTRL 1.
Cuentan con un cronograma de proceso de pasteurización para previamente pasar lista de chequeo y verificar que los equipos estén funcionando para el debido proceso. 
Además, notifican a mantenimiento siempre y cuando tengan un requerimiento o seguimiento preventivo y están al tanto de mantenimiento correctivo y calibración de equipos 
Evidencia: Formato diligenciado de calibración de equipos
SEGUIMIENTO CTRL 2.
Teniendo en cuenta que la adquisición de nuevos equipos se puede generar con caja menor, alianzas, plan de compra directo con el HUDN, teniendo en cuenta las necesidades del servicio.
En el momento se tiene alianza con el IDSN y Gobernación de Nariño, los cuales han apoyado al BLH con sus necesidades. teniendo en cuenta que el BLH es una estrategia de Responsabilidad Social Empresarial.
Evidencia: Contrato interadministrativo</t>
  </si>
  <si>
    <t>El manual de Buenas Practicas de Manufactura (BPM) creado en colaboración entre el BLH y Apoyo Logistico, se encuentra en proceso de correscción para posteriormente, validarlo.
Evidencia: Correo electrónico de solicitud de revisión - manual de BPM</t>
  </si>
  <si>
    <t xml:space="preserve">
Se tiene un cronograma de turnos y se cuenta con un protocolo en el centro de preparación, el cual especifica que las preparaciones de leche materna, leche humana pasteurizadas y formula infantil se deben hacer en horarios separados para evitar la contaminación
Evidencia: lista de asistencia de capacitación en el mes de mayo de protocolos: "centro de preparación de fórmulas infantiles y leche materia" y "distribución de leche a UCI" al personal de BLH, UCI neonatal y personal de centro de preparación formulas infantiles y leche materna. 
En cuanto al plan de acción, se adelantó reunión con los lideres de los procesos involucrados para tratar el tema de separación de espacios y se está en espera de solución por parte de gerencia.
Evidencia: acta de reunión - separación de espacios BLH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</si>
</sst>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1" x14ac:knownFonts="1">
    <font>
      <sz val="11"/>
      <color theme="1"/>
      <name val="Calibri"/>
      <family val="2"/>
      <scheme val="minor"/>
    </font>
    <font>
      <sz val="11"/>
      <color indexed="8"/>
      <name val="Calibri"/>
      <family val="2"/>
    </font>
    <font>
      <sz val="10"/>
      <name val="Arial"/>
      <family val="2"/>
    </font>
    <font>
      <sz val="10"/>
      <name val="Tahoma"/>
      <family val="2"/>
    </font>
    <font>
      <sz val="11"/>
      <name val="Tahoma"/>
      <family val="2"/>
    </font>
    <font>
      <b/>
      <sz val="11"/>
      <name val="Tahoma"/>
      <family val="2"/>
    </font>
    <font>
      <sz val="11"/>
      <name val="Arial"/>
      <family val="2"/>
    </font>
    <font>
      <b/>
      <sz val="12"/>
      <name val="Tahoma"/>
      <family val="2"/>
    </font>
    <font>
      <b/>
      <sz val="11"/>
      <color theme="1"/>
      <name val="Calibri"/>
      <family val="2"/>
      <scheme val="minor"/>
    </font>
    <font>
      <sz val="12"/>
      <name val="Tahoma"/>
      <family val="2"/>
    </font>
    <font>
      <sz val="10"/>
      <name val="Tahoma"/>
      <family val="2"/>
    </font>
    <font>
      <sz val="11"/>
      <name val="Tahoma"/>
      <family val="2"/>
    </font>
    <font>
      <b/>
      <sz val="11"/>
      <name val="Tahoma"/>
      <family val="2"/>
    </font>
    <font>
      <sz val="11"/>
      <name val="Arial"/>
      <family val="2"/>
    </font>
    <font>
      <b/>
      <sz val="11"/>
      <name val="Arial"/>
      <family val="2"/>
    </font>
    <font>
      <b/>
      <sz val="10"/>
      <name val="Arial"/>
      <family val="2"/>
    </font>
    <font>
      <sz val="11"/>
      <name val="Calibri"/>
      <family val="2"/>
      <scheme val="minor"/>
    </font>
    <font>
      <sz val="14"/>
      <name val="Arial"/>
      <family val="2"/>
    </font>
    <font>
      <sz val="8"/>
      <name val="Calibri"/>
      <family val="2"/>
      <scheme val="minor"/>
    </font>
    <font>
      <b/>
      <sz val="11"/>
      <name val="Calibri"/>
      <family val="2"/>
      <scheme val="minor"/>
    </font>
    <font>
      <sz val="11"/>
      <color rgb="FFFF0000"/>
      <name val="Calibri"/>
      <family val="2"/>
      <scheme val="minor"/>
    </font>
    <font>
      <sz val="16"/>
      <color theme="1"/>
      <name val="Calibri"/>
      <family val="2"/>
      <scheme val="minor"/>
    </font>
    <font>
      <b/>
      <sz val="12"/>
      <color theme="1"/>
      <name val="Arial"/>
      <family val="2"/>
    </font>
    <font>
      <sz val="12"/>
      <color theme="1"/>
      <name val="Arial"/>
      <family val="2"/>
    </font>
    <font>
      <sz val="10"/>
      <color theme="1"/>
      <name val="Arial"/>
      <family val="2"/>
    </font>
    <font>
      <sz val="10"/>
      <color rgb="FF202124"/>
      <name val="Arial"/>
      <family val="2"/>
    </font>
    <font>
      <b/>
      <sz val="10"/>
      <color theme="1"/>
      <name val="Arial"/>
      <family val="2"/>
    </font>
    <font>
      <sz val="10"/>
      <color rgb="FFFF0000"/>
      <name val="Arial"/>
      <family val="2"/>
    </font>
    <font>
      <b/>
      <sz val="10"/>
      <color rgb="FF000000"/>
      <name val="Arial"/>
      <family val="2"/>
    </font>
    <font>
      <sz val="10"/>
      <color indexed="8"/>
      <name val="Arial"/>
      <family val="2"/>
    </font>
    <font>
      <sz val="10"/>
      <color rgb="FF000000"/>
      <name val="Arial"/>
      <family val="2"/>
    </font>
    <font>
      <b/>
      <sz val="10"/>
      <color rgb="FF7030A0"/>
      <name val="Arial"/>
      <family val="2"/>
    </font>
    <font>
      <b/>
      <sz val="10"/>
      <color indexed="8"/>
      <name val="Arial"/>
      <family val="2"/>
    </font>
    <font>
      <sz val="10"/>
      <color rgb="FF7030A0"/>
      <name val="Arial"/>
      <family val="2"/>
    </font>
    <font>
      <b/>
      <sz val="10"/>
      <name val="Tahoma"/>
      <family val="2"/>
    </font>
    <font>
      <sz val="8"/>
      <name val="Arial"/>
      <family val="2"/>
    </font>
    <font>
      <b/>
      <sz val="14"/>
      <name val="Arial Narrow"/>
      <family val="2"/>
    </font>
    <font>
      <sz val="10"/>
      <name val="Arial Narrow"/>
      <family val="2"/>
    </font>
    <font>
      <b/>
      <sz val="10"/>
      <color theme="9" tint="-0.249977111117893"/>
      <name val="Arial Narrow"/>
      <family val="2"/>
    </font>
    <font>
      <b/>
      <u/>
      <sz val="11"/>
      <name val="Arial Narrow"/>
      <family val="2"/>
    </font>
    <font>
      <b/>
      <sz val="11"/>
      <name val="Arial Narrow"/>
      <family val="2"/>
    </font>
    <font>
      <sz val="11"/>
      <name val="Arial Narrow"/>
      <family val="2"/>
    </font>
    <font>
      <b/>
      <sz val="11"/>
      <color theme="9" tint="-0.249977111117893"/>
      <name val="Arial Narrow"/>
      <family val="2"/>
    </font>
    <font>
      <b/>
      <sz val="10"/>
      <name val="Arial Narrow"/>
      <family val="2"/>
    </font>
    <font>
      <sz val="12"/>
      <name val="Times New Roman"/>
      <family val="1"/>
    </font>
    <font>
      <b/>
      <sz val="9"/>
      <name val="Arial Narrow"/>
      <family val="2"/>
    </font>
    <font>
      <sz val="9"/>
      <name val="Arial Narrow"/>
      <family val="2"/>
    </font>
    <font>
      <b/>
      <sz val="9"/>
      <color theme="9" tint="-0.249977111117893"/>
      <name val="Arial Narrow"/>
      <family val="2"/>
    </font>
    <font>
      <b/>
      <sz val="8"/>
      <name val="Tahoma"/>
      <family val="2"/>
    </font>
    <font>
      <b/>
      <sz val="12"/>
      <color rgb="FFFF0000"/>
      <name val="Tahoma"/>
      <family val="2"/>
    </font>
    <font>
      <sz val="11"/>
      <color theme="1"/>
      <name val="Arial Narrow"/>
      <family val="2"/>
    </font>
  </fonts>
  <fills count="15">
    <fill>
      <patternFill patternType="none"/>
    </fill>
    <fill>
      <patternFill patternType="gray125"/>
    </fill>
    <fill>
      <patternFill patternType="solid">
        <fgColor indexed="9"/>
        <bgColor indexed="64"/>
      </patternFill>
    </fill>
    <fill>
      <patternFill patternType="solid">
        <fgColor rgb="FFFFFF00"/>
        <bgColor indexed="64"/>
      </patternFill>
    </fill>
    <fill>
      <patternFill patternType="solid">
        <fgColor theme="9"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rgb="FF00B050"/>
        <bgColor indexed="64"/>
      </patternFill>
    </fill>
    <fill>
      <patternFill patternType="solid">
        <fgColor rgb="FF92D050"/>
        <bgColor indexed="64"/>
      </patternFill>
    </fill>
    <fill>
      <patternFill patternType="solid">
        <fgColor rgb="FFFF0000"/>
        <bgColor indexed="64"/>
      </patternFill>
    </fill>
    <fill>
      <patternFill patternType="solid">
        <fgColor rgb="FFFFC000"/>
        <bgColor indexed="64"/>
      </patternFill>
    </fill>
    <fill>
      <patternFill patternType="solid">
        <fgColor rgb="FFFF6600"/>
        <bgColor indexed="64"/>
      </patternFill>
    </fill>
    <fill>
      <patternFill patternType="solid">
        <fgColor rgb="FFFFFF66"/>
        <bgColor indexed="64"/>
      </patternFill>
    </fill>
    <fill>
      <patternFill patternType="solid">
        <fgColor theme="9" tint="0.39997558519241921"/>
        <bgColor indexed="64"/>
      </patternFill>
    </fill>
    <fill>
      <patternFill patternType="solid">
        <fgColor rgb="FF00B0F0"/>
        <bgColor indexed="64"/>
      </patternFill>
    </fill>
  </fills>
  <borders count="74">
    <border>
      <left/>
      <right/>
      <top/>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top/>
      <bottom style="medium">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thin">
        <color indexed="64"/>
      </bottom>
      <diagonal/>
    </border>
    <border>
      <left/>
      <right/>
      <top style="double">
        <color indexed="64"/>
      </top>
      <bottom/>
      <diagonal/>
    </border>
    <border>
      <left/>
      <right style="hair">
        <color indexed="64"/>
      </right>
      <top style="thin">
        <color indexed="64"/>
      </top>
      <bottom style="hair">
        <color indexed="64"/>
      </bottom>
      <diagonal/>
    </border>
    <border>
      <left/>
      <right/>
      <top style="hair">
        <color indexed="64"/>
      </top>
      <bottom style="hair">
        <color indexed="64"/>
      </bottom>
      <diagonal/>
    </border>
    <border>
      <left style="thin">
        <color indexed="64"/>
      </left>
      <right/>
      <top style="thin">
        <color indexed="64"/>
      </top>
      <bottom/>
      <diagonal/>
    </border>
    <border>
      <left style="dashed">
        <color theme="9" tint="-0.24994659260841701"/>
      </left>
      <right style="dashed">
        <color theme="9" tint="-0.24994659260841701"/>
      </right>
      <top style="dashed">
        <color theme="9" tint="-0.24994659260841701"/>
      </top>
      <bottom style="dashed">
        <color theme="9" tint="-0.24994659260841701"/>
      </bottom>
      <diagonal/>
    </border>
  </borders>
  <cellStyleXfs count="6">
    <xf numFmtId="0" fontId="0" fillId="0" borderId="0"/>
    <xf numFmtId="0" fontId="2" fillId="0" borderId="0"/>
    <xf numFmtId="0" fontId="2" fillId="0" borderId="0"/>
    <xf numFmtId="0" fontId="1" fillId="0" borderId="0"/>
    <xf numFmtId="0" fontId="2" fillId="0" borderId="0"/>
    <xf numFmtId="0" fontId="44" fillId="0" borderId="0"/>
  </cellStyleXfs>
  <cellXfs count="500">
    <xf numFmtId="0" fontId="0" fillId="0" borderId="0" xfId="0"/>
    <xf numFmtId="0" fontId="11" fillId="4" borderId="1" xfId="0" applyFont="1" applyFill="1" applyBorder="1" applyAlignment="1" applyProtection="1">
      <alignment horizontal="center" vertical="center" wrapText="1"/>
      <protection locked="0"/>
    </xf>
    <xf numFmtId="0" fontId="6" fillId="4" borderId="1" xfId="2" applyFont="1" applyFill="1" applyBorder="1" applyAlignment="1" applyProtection="1">
      <alignment horizontal="center" vertical="center" wrapText="1"/>
      <protection locked="0"/>
    </xf>
    <xf numFmtId="0" fontId="6" fillId="4" borderId="1" xfId="2" applyFont="1" applyFill="1" applyBorder="1" applyAlignment="1" applyProtection="1">
      <alignment horizontal="left" vertical="center" wrapText="1"/>
      <protection locked="0"/>
    </xf>
    <xf numFmtId="9" fontId="11" fillId="4" borderId="1" xfId="0" applyNumberFormat="1" applyFont="1" applyFill="1" applyBorder="1" applyAlignment="1" applyProtection="1">
      <alignment horizontal="center" vertical="center" wrapText="1"/>
      <protection locked="0"/>
    </xf>
    <xf numFmtId="0" fontId="11" fillId="4" borderId="6" xfId="0" applyFont="1" applyFill="1" applyBorder="1" applyAlignment="1" applyProtection="1">
      <alignment horizontal="center" vertical="center" wrapText="1"/>
      <protection locked="0"/>
    </xf>
    <xf numFmtId="9" fontId="11" fillId="4" borderId="6" xfId="0" applyNumberFormat="1" applyFont="1" applyFill="1" applyBorder="1" applyAlignment="1" applyProtection="1">
      <alignment horizontal="center" vertical="center" wrapText="1"/>
      <protection locked="0"/>
    </xf>
    <xf numFmtId="0" fontId="11" fillId="4" borderId="28" xfId="0" applyFont="1" applyFill="1" applyBorder="1" applyAlignment="1" applyProtection="1">
      <alignment horizontal="center" vertical="center" wrapText="1"/>
      <protection locked="0"/>
    </xf>
    <xf numFmtId="9" fontId="11" fillId="4" borderId="28" xfId="0" applyNumberFormat="1" applyFont="1" applyFill="1" applyBorder="1" applyAlignment="1" applyProtection="1">
      <alignment horizontal="center" vertical="center" wrapText="1"/>
      <protection locked="0"/>
    </xf>
    <xf numFmtId="0" fontId="3" fillId="2" borderId="0" xfId="2" applyFont="1" applyFill="1"/>
    <xf numFmtId="0" fontId="4" fillId="0" borderId="0" xfId="2" applyFont="1" applyAlignment="1">
      <alignment vertical="center" wrapText="1"/>
    </xf>
    <xf numFmtId="0" fontId="4" fillId="0" borderId="0" xfId="2" applyFont="1" applyAlignment="1">
      <alignment horizontal="justify" vertical="top" wrapText="1"/>
    </xf>
    <xf numFmtId="0" fontId="9" fillId="0" borderId="0" xfId="2" applyFont="1" applyAlignment="1">
      <alignment vertical="center" wrapText="1"/>
    </xf>
    <xf numFmtId="0" fontId="6" fillId="0" borderId="0" xfId="2" applyFont="1" applyAlignment="1">
      <alignment horizontal="center" vertical="center" wrapText="1"/>
    </xf>
    <xf numFmtId="0" fontId="17" fillId="0" borderId="0" xfId="0" applyFont="1" applyAlignment="1">
      <alignment horizontal="left" vertical="center" wrapText="1"/>
    </xf>
    <xf numFmtId="0" fontId="17" fillId="0" borderId="0" xfId="2" applyFont="1" applyAlignment="1">
      <alignment horizontal="center" vertical="center" wrapText="1"/>
    </xf>
    <xf numFmtId="0" fontId="2" fillId="0" borderId="0" xfId="0" applyFont="1" applyAlignment="1">
      <alignment vertical="center" wrapText="1"/>
    </xf>
    <xf numFmtId="0" fontId="4" fillId="2" borderId="0" xfId="2" applyFont="1" applyFill="1" applyAlignment="1">
      <alignment vertical="center" wrapText="1"/>
    </xf>
    <xf numFmtId="0" fontId="6" fillId="0" borderId="1" xfId="0" applyFont="1" applyBorder="1" applyAlignment="1" applyProtection="1">
      <alignment horizontal="left" vertical="center" wrapText="1"/>
      <protection locked="0"/>
    </xf>
    <xf numFmtId="0" fontId="14" fillId="0" borderId="1" xfId="2" applyFont="1" applyBorder="1" applyAlignment="1">
      <alignment vertical="center" wrapText="1"/>
    </xf>
    <xf numFmtId="9" fontId="2" fillId="0" borderId="0" xfId="0" applyNumberFormat="1" applyFont="1" applyAlignment="1">
      <alignment horizontal="left" vertical="center" wrapText="1"/>
    </xf>
    <xf numFmtId="9" fontId="4" fillId="0" borderId="0" xfId="2" applyNumberFormat="1" applyFont="1" applyAlignment="1">
      <alignment vertical="center" wrapText="1"/>
    </xf>
    <xf numFmtId="0" fontId="7" fillId="0" borderId="0" xfId="2" applyFont="1" applyAlignment="1">
      <alignment horizontal="center" vertical="center"/>
    </xf>
    <xf numFmtId="0" fontId="15" fillId="0" borderId="0" xfId="0" applyFont="1" applyAlignment="1">
      <alignment vertical="center" wrapText="1"/>
    </xf>
    <xf numFmtId="0" fontId="5" fillId="0" borderId="34" xfId="2" applyFont="1" applyBorder="1" applyAlignment="1">
      <alignment vertical="center" wrapText="1"/>
    </xf>
    <xf numFmtId="0" fontId="5" fillId="0" borderId="36" xfId="2" applyFont="1" applyBorder="1" applyAlignment="1">
      <alignment vertical="center" wrapText="1"/>
    </xf>
    <xf numFmtId="0" fontId="5" fillId="0" borderId="0" xfId="2" applyFont="1" applyAlignment="1">
      <alignment vertical="center" wrapText="1"/>
    </xf>
    <xf numFmtId="0" fontId="5" fillId="0" borderId="1" xfId="2" applyFont="1" applyBorder="1" applyAlignment="1">
      <alignment vertical="center" wrapText="1"/>
    </xf>
    <xf numFmtId="0" fontId="22" fillId="0" borderId="3" xfId="0" applyFont="1" applyBorder="1" applyAlignment="1">
      <alignment horizontal="center" vertical="center" wrapText="1"/>
    </xf>
    <xf numFmtId="0" fontId="22" fillId="0" borderId="1" xfId="0" applyFont="1" applyBorder="1" applyAlignment="1">
      <alignment horizontal="center" vertical="center" wrapText="1"/>
    </xf>
    <xf numFmtId="0" fontId="22" fillId="0" borderId="26" xfId="0" applyFont="1" applyBorder="1" applyAlignment="1">
      <alignment horizontal="center" vertical="center" wrapText="1"/>
    </xf>
    <xf numFmtId="0" fontId="6" fillId="0" borderId="3" xfId="2" applyFont="1" applyBorder="1" applyAlignment="1">
      <alignment horizontal="center" vertical="center" wrapText="1"/>
    </xf>
    <xf numFmtId="9" fontId="0" fillId="0" borderId="33" xfId="0" applyNumberFormat="1" applyBorder="1" applyAlignment="1">
      <alignment horizontal="center" vertical="center" wrapText="1"/>
    </xf>
    <xf numFmtId="0" fontId="23" fillId="8" borderId="3" xfId="0" applyFont="1" applyFill="1" applyBorder="1" applyAlignment="1">
      <alignment horizontal="center" vertical="center" wrapText="1"/>
    </xf>
    <xf numFmtId="0" fontId="23" fillId="0" borderId="1" xfId="0" applyFont="1" applyBorder="1" applyAlignment="1">
      <alignment vertical="center" wrapText="1"/>
    </xf>
    <xf numFmtId="9" fontId="23" fillId="0" borderId="26" xfId="0" applyNumberFormat="1" applyFont="1" applyBorder="1" applyAlignment="1">
      <alignment horizontal="center" vertical="center" wrapText="1"/>
    </xf>
    <xf numFmtId="9" fontId="23" fillId="0" borderId="1" xfId="0" applyNumberFormat="1" applyFont="1" applyBorder="1" applyAlignment="1">
      <alignment horizontal="center" vertical="center" wrapText="1"/>
    </xf>
    <xf numFmtId="0" fontId="23" fillId="0" borderId="33" xfId="0" applyFont="1" applyBorder="1" applyAlignment="1">
      <alignment vertical="center" wrapText="1"/>
    </xf>
    <xf numFmtId="0" fontId="23" fillId="7" borderId="3" xfId="0" applyFont="1" applyFill="1" applyBorder="1" applyAlignment="1">
      <alignment horizontal="center" vertical="center" wrapText="1"/>
    </xf>
    <xf numFmtId="0" fontId="23" fillId="0" borderId="1" xfId="0" applyFont="1" applyBorder="1" applyAlignment="1">
      <alignment horizontal="justify" vertical="center" wrapText="1"/>
    </xf>
    <xf numFmtId="0" fontId="23" fillId="0" borderId="26" xfId="0" applyFont="1" applyBorder="1" applyAlignment="1">
      <alignment vertical="center" wrapText="1"/>
    </xf>
    <xf numFmtId="0" fontId="23" fillId="3" borderId="3" xfId="0" applyFont="1" applyFill="1" applyBorder="1" applyAlignment="1">
      <alignment horizontal="center" vertical="center" wrapText="1"/>
    </xf>
    <xf numFmtId="0" fontId="23" fillId="10" borderId="3" xfId="0" applyFont="1" applyFill="1" applyBorder="1" applyAlignment="1">
      <alignment horizontal="center" vertical="center" wrapText="1"/>
    </xf>
    <xf numFmtId="0" fontId="23" fillId="9" borderId="3" xfId="0" applyFont="1" applyFill="1" applyBorder="1" applyAlignment="1">
      <alignment horizontal="center" vertical="center" wrapText="1"/>
    </xf>
    <xf numFmtId="0" fontId="4" fillId="0" borderId="27" xfId="2" applyFont="1" applyBorder="1" applyAlignment="1">
      <alignment vertical="center" wrapText="1"/>
    </xf>
    <xf numFmtId="0" fontId="4" fillId="0" borderId="28" xfId="2" applyFont="1" applyBorder="1" applyAlignment="1">
      <alignment vertical="center" wrapText="1"/>
    </xf>
    <xf numFmtId="0" fontId="4" fillId="0" borderId="29" xfId="2" applyFont="1" applyBorder="1" applyAlignment="1">
      <alignment vertical="center" wrapText="1"/>
    </xf>
    <xf numFmtId="0" fontId="6" fillId="0" borderId="27" xfId="2" applyFont="1" applyBorder="1" applyAlignment="1">
      <alignment horizontal="center" vertical="center" wrapText="1"/>
    </xf>
    <xf numFmtId="9" fontId="0" fillId="0" borderId="35" xfId="0" applyNumberFormat="1" applyBorder="1" applyAlignment="1">
      <alignment horizontal="center" vertical="center" wrapText="1"/>
    </xf>
    <xf numFmtId="0" fontId="4" fillId="0" borderId="0" xfId="2" applyFont="1" applyAlignment="1">
      <alignment horizontal="center" vertical="center" wrapText="1"/>
    </xf>
    <xf numFmtId="0" fontId="15" fillId="0" borderId="1" xfId="0" applyFont="1" applyBorder="1" applyAlignment="1">
      <alignment horizontal="left" vertical="center" wrapText="1"/>
    </xf>
    <xf numFmtId="0" fontId="10" fillId="2" borderId="0" xfId="2" applyFont="1" applyFill="1" applyAlignment="1">
      <alignment horizontal="center" vertical="center" wrapText="1"/>
    </xf>
    <xf numFmtId="0" fontId="15" fillId="0" borderId="0" xfId="0" applyFont="1" applyAlignment="1">
      <alignment horizontal="left" vertical="center" wrapText="1"/>
    </xf>
    <xf numFmtId="0" fontId="9" fillId="0" borderId="0" xfId="2" applyFont="1" applyAlignment="1">
      <alignment vertical="center"/>
    </xf>
    <xf numFmtId="9" fontId="9" fillId="0" borderId="0" xfId="2" applyNumberFormat="1" applyFont="1" applyAlignment="1">
      <alignment vertical="center"/>
    </xf>
    <xf numFmtId="0" fontId="11" fillId="0" borderId="0" xfId="2" applyFont="1" applyAlignment="1">
      <alignment horizontal="center" vertical="center" wrapText="1"/>
    </xf>
    <xf numFmtId="0" fontId="7" fillId="0" borderId="0" xfId="2" applyFont="1" applyAlignment="1">
      <alignment vertical="center"/>
    </xf>
    <xf numFmtId="9" fontId="7" fillId="0" borderId="0" xfId="2" applyNumberFormat="1" applyFont="1" applyAlignment="1">
      <alignment vertical="center"/>
    </xf>
    <xf numFmtId="0" fontId="10" fillId="2" borderId="0" xfId="2" applyFont="1" applyFill="1" applyAlignment="1">
      <alignment vertical="center" wrapText="1"/>
    </xf>
    <xf numFmtId="9" fontId="10" fillId="2" borderId="0" xfId="2" applyNumberFormat="1" applyFont="1" applyFill="1" applyAlignment="1">
      <alignment vertical="center" wrapText="1"/>
    </xf>
    <xf numFmtId="0" fontId="3" fillId="0" borderId="0" xfId="2" applyFont="1" applyAlignment="1">
      <alignment vertical="center" wrapText="1"/>
    </xf>
    <xf numFmtId="0" fontId="10" fillId="0" borderId="0" xfId="2" applyFont="1" applyAlignment="1">
      <alignment horizontal="center" vertical="center" wrapText="1"/>
    </xf>
    <xf numFmtId="0" fontId="5" fillId="0" borderId="5" xfId="2" applyFont="1" applyBorder="1" applyAlignment="1">
      <alignment vertical="center" wrapText="1"/>
    </xf>
    <xf numFmtId="9" fontId="5" fillId="0" borderId="5" xfId="2" applyNumberFormat="1" applyFont="1" applyBorder="1" applyAlignment="1">
      <alignment horizontal="center" vertical="center" wrapText="1"/>
    </xf>
    <xf numFmtId="9" fontId="11" fillId="0" borderId="6" xfId="0" applyNumberFormat="1" applyFont="1" applyBorder="1" applyAlignment="1">
      <alignment horizontal="center" vertical="center" wrapText="1"/>
    </xf>
    <xf numFmtId="9" fontId="11" fillId="0" borderId="1" xfId="0" applyNumberFormat="1" applyFont="1" applyBorder="1" applyAlignment="1">
      <alignment horizontal="center" vertical="center" wrapText="1"/>
    </xf>
    <xf numFmtId="9" fontId="11" fillId="0" borderId="28" xfId="0" applyNumberFormat="1" applyFont="1" applyBorder="1" applyAlignment="1">
      <alignment horizontal="center" vertical="center" wrapText="1"/>
    </xf>
    <xf numFmtId="9" fontId="11" fillId="0" borderId="0" xfId="2" applyNumberFormat="1" applyFont="1" applyAlignment="1">
      <alignment horizontal="center" vertical="center" wrapText="1"/>
    </xf>
    <xf numFmtId="0" fontId="11" fillId="0" borderId="6" xfId="2" applyFont="1" applyBorder="1" applyAlignment="1">
      <alignment horizontal="center" vertical="center" wrapText="1"/>
    </xf>
    <xf numFmtId="0" fontId="11" fillId="0" borderId="1" xfId="2" applyFont="1" applyBorder="1" applyAlignment="1">
      <alignment horizontal="center" vertical="center" wrapText="1"/>
    </xf>
    <xf numFmtId="0" fontId="11" fillId="0" borderId="28" xfId="2" applyFont="1" applyBorder="1" applyAlignment="1">
      <alignment horizontal="center" vertical="center" wrapText="1"/>
    </xf>
    <xf numFmtId="0" fontId="4" fillId="4" borderId="6" xfId="2" applyFont="1" applyFill="1" applyBorder="1" applyAlignment="1" applyProtection="1">
      <alignment horizontal="left" vertical="center" wrapText="1"/>
      <protection locked="0"/>
    </xf>
    <xf numFmtId="0" fontId="2" fillId="0" borderId="1" xfId="2" applyBorder="1" applyAlignment="1" applyProtection="1">
      <alignment horizontal="justify" vertical="center" wrapText="1"/>
      <protection locked="0"/>
    </xf>
    <xf numFmtId="0" fontId="6" fillId="5" borderId="0" xfId="2" applyFont="1" applyFill="1" applyAlignment="1">
      <alignment vertical="center" wrapText="1"/>
    </xf>
    <xf numFmtId="0" fontId="15" fillId="0" borderId="1" xfId="2" applyFont="1" applyBorder="1" applyAlignment="1">
      <alignment vertical="center"/>
    </xf>
    <xf numFmtId="0" fontId="2" fillId="2" borderId="0" xfId="2" applyFill="1"/>
    <xf numFmtId="0" fontId="2" fillId="2" borderId="0" xfId="2" applyFill="1" applyAlignment="1">
      <alignment horizontal="center" vertical="center"/>
    </xf>
    <xf numFmtId="0" fontId="15" fillId="0" borderId="0" xfId="2" applyFont="1" applyAlignment="1">
      <alignment horizontal="center" vertical="center"/>
    </xf>
    <xf numFmtId="0" fontId="15" fillId="0" borderId="0" xfId="2" applyFont="1" applyAlignment="1">
      <alignment vertical="center"/>
    </xf>
    <xf numFmtId="0" fontId="2" fillId="2" borderId="0" xfId="2" applyFill="1" applyAlignment="1">
      <alignment horizontal="center"/>
    </xf>
    <xf numFmtId="0" fontId="2" fillId="2" borderId="18" xfId="2" applyFill="1" applyBorder="1"/>
    <xf numFmtId="0" fontId="2" fillId="2" borderId="17" xfId="2" applyFill="1" applyBorder="1"/>
    <xf numFmtId="0" fontId="15" fillId="0" borderId="24" xfId="2" applyFont="1" applyBorder="1" applyAlignment="1">
      <alignment vertical="center" wrapText="1"/>
    </xf>
    <xf numFmtId="0" fontId="15" fillId="0" borderId="4" xfId="2" applyFont="1" applyBorder="1" applyAlignment="1">
      <alignment vertical="center" wrapText="1"/>
    </xf>
    <xf numFmtId="0" fontId="15" fillId="0" borderId="0" xfId="2" applyFont="1" applyAlignment="1">
      <alignment horizontal="center" vertical="center" wrapText="1"/>
    </xf>
    <xf numFmtId="0" fontId="2" fillId="0" borderId="18" xfId="2" applyBorder="1" applyAlignment="1">
      <alignment vertical="center" wrapText="1"/>
    </xf>
    <xf numFmtId="0" fontId="2" fillId="0" borderId="17" xfId="2" applyBorder="1" applyAlignment="1">
      <alignment vertical="center" wrapText="1"/>
    </xf>
    <xf numFmtId="0" fontId="2" fillId="0" borderId="0" xfId="2" applyAlignment="1">
      <alignment vertical="center" wrapText="1"/>
    </xf>
    <xf numFmtId="0" fontId="2" fillId="0" borderId="15" xfId="2" applyBorder="1" applyAlignment="1">
      <alignment vertical="center" wrapText="1"/>
    </xf>
    <xf numFmtId="9" fontId="2" fillId="0" borderId="1" xfId="2" applyNumberFormat="1" applyBorder="1" applyAlignment="1">
      <alignment horizontal="center" vertical="center" wrapText="1"/>
    </xf>
    <xf numFmtId="9" fontId="2" fillId="0" borderId="26" xfId="2" applyNumberFormat="1" applyBorder="1" applyAlignment="1">
      <alignment horizontal="center" vertical="center" wrapText="1"/>
    </xf>
    <xf numFmtId="0" fontId="27" fillId="0" borderId="0" xfId="2" applyFont="1" applyAlignment="1">
      <alignment vertical="center" wrapText="1"/>
    </xf>
    <xf numFmtId="0" fontId="2" fillId="0" borderId="0" xfId="2" applyAlignment="1">
      <alignment horizontal="center" vertical="center" wrapText="1"/>
    </xf>
    <xf numFmtId="0" fontId="15" fillId="0" borderId="24" xfId="2" applyFont="1" applyBorder="1" applyAlignment="1">
      <alignment horizontal="center" vertical="center" wrapText="1"/>
    </xf>
    <xf numFmtId="0" fontId="15" fillId="0" borderId="4" xfId="2" applyFont="1" applyBorder="1" applyAlignment="1">
      <alignment horizontal="center" vertical="center" wrapText="1"/>
    </xf>
    <xf numFmtId="0" fontId="15" fillId="0" borderId="1" xfId="2" applyFont="1" applyBorder="1" applyAlignment="1">
      <alignment horizontal="center" vertical="center" wrapText="1"/>
    </xf>
    <xf numFmtId="0" fontId="15" fillId="0" borderId="8" xfId="2" applyFont="1" applyBorder="1" applyAlignment="1">
      <alignment horizontal="center" vertical="center" wrapText="1"/>
    </xf>
    <xf numFmtId="0" fontId="15" fillId="0" borderId="1" xfId="2" applyFont="1" applyBorder="1" applyAlignment="1">
      <alignment vertical="center" wrapText="1"/>
    </xf>
    <xf numFmtId="0" fontId="28" fillId="0" borderId="1" xfId="0" applyFont="1" applyBorder="1" applyAlignment="1">
      <alignment horizontal="center" vertical="center" wrapText="1" readingOrder="1"/>
    </xf>
    <xf numFmtId="0" fontId="28" fillId="0" borderId="26" xfId="0" applyFont="1" applyBorder="1" applyAlignment="1">
      <alignment horizontal="center" vertical="center" wrapText="1" readingOrder="1"/>
    </xf>
    <xf numFmtId="0" fontId="2" fillId="0" borderId="1" xfId="2" applyBorder="1" applyAlignment="1">
      <alignment vertical="center" wrapText="1"/>
    </xf>
    <xf numFmtId="0" fontId="2" fillId="0" borderId="1" xfId="0" applyFont="1" applyBorder="1" applyAlignment="1">
      <alignment horizontal="center" vertical="center" wrapText="1" readingOrder="1"/>
    </xf>
    <xf numFmtId="0" fontId="2" fillId="0" borderId="26" xfId="0" applyFont="1" applyBorder="1" applyAlignment="1">
      <alignment horizontal="center" vertical="center" wrapText="1" readingOrder="1"/>
    </xf>
    <xf numFmtId="0" fontId="29" fillId="0" borderId="0" xfId="3" applyFont="1"/>
    <xf numFmtId="0" fontId="2" fillId="0" borderId="3" xfId="2" applyBorder="1" applyAlignment="1">
      <alignment horizontal="center" vertical="center" wrapText="1"/>
    </xf>
    <xf numFmtId="0" fontId="2" fillId="0" borderId="1" xfId="2" applyBorder="1" applyAlignment="1">
      <alignment horizontal="justify" vertical="center" wrapText="1"/>
    </xf>
    <xf numFmtId="9" fontId="24" fillId="0" borderId="4" xfId="0" applyNumberFormat="1" applyFont="1" applyBorder="1" applyAlignment="1">
      <alignment horizontal="center" vertical="center" wrapText="1"/>
    </xf>
    <xf numFmtId="0" fontId="2" fillId="0" borderId="0" xfId="2" applyAlignment="1">
      <alignment horizontal="justify" vertical="center" wrapText="1"/>
    </xf>
    <xf numFmtId="0" fontId="30" fillId="11" borderId="1" xfId="0" applyFont="1" applyFill="1" applyBorder="1" applyAlignment="1">
      <alignment horizontal="center" vertical="center" wrapText="1" readingOrder="1"/>
    </xf>
    <xf numFmtId="0" fontId="2" fillId="9" borderId="26" xfId="0" applyFont="1" applyFill="1" applyBorder="1" applyAlignment="1">
      <alignment horizontal="center" vertical="center" wrapText="1" readingOrder="1"/>
    </xf>
    <xf numFmtId="9" fontId="2" fillId="0" borderId="3" xfId="2" applyNumberFormat="1" applyBorder="1" applyAlignment="1">
      <alignment horizontal="center" vertical="center" wrapText="1"/>
    </xf>
    <xf numFmtId="0" fontId="29" fillId="0" borderId="0" xfId="3" applyFont="1" applyAlignment="1">
      <alignment horizontal="center" vertical="center"/>
    </xf>
    <xf numFmtId="0" fontId="30" fillId="12" borderId="1" xfId="0" applyFont="1" applyFill="1" applyBorder="1" applyAlignment="1">
      <alignment horizontal="center" vertical="center" wrapText="1" readingOrder="1"/>
    </xf>
    <xf numFmtId="0" fontId="31" fillId="0" borderId="0" xfId="3" applyFont="1" applyAlignment="1">
      <alignment vertical="center" textRotation="90" wrapText="1"/>
    </xf>
    <xf numFmtId="0" fontId="32" fillId="0" borderId="0" xfId="3" applyFont="1" applyAlignment="1">
      <alignment horizontal="center" vertical="center" wrapText="1"/>
    </xf>
    <xf numFmtId="0" fontId="29" fillId="0" borderId="0" xfId="3" applyFont="1" applyAlignment="1">
      <alignment horizontal="center" vertical="center" wrapText="1"/>
    </xf>
    <xf numFmtId="0" fontId="30" fillId="8" borderId="1" xfId="0" applyFont="1" applyFill="1" applyBorder="1" applyAlignment="1">
      <alignment horizontal="center" vertical="center" wrapText="1" readingOrder="1"/>
    </xf>
    <xf numFmtId="0" fontId="28" fillId="0" borderId="28" xfId="0" applyFont="1" applyBorder="1" applyAlignment="1">
      <alignment horizontal="center" vertical="center" wrapText="1" readingOrder="1"/>
    </xf>
    <xf numFmtId="0" fontId="30" fillId="8" borderId="28" xfId="0" applyFont="1" applyFill="1" applyBorder="1" applyAlignment="1">
      <alignment horizontal="center" vertical="center" wrapText="1" readingOrder="1"/>
    </xf>
    <xf numFmtId="0" fontId="30" fillId="12" borderId="28" xfId="0" applyFont="1" applyFill="1" applyBorder="1" applyAlignment="1">
      <alignment horizontal="center" vertical="center" wrapText="1" readingOrder="1"/>
    </xf>
    <xf numFmtId="0" fontId="30" fillId="11" borderId="28" xfId="0" applyFont="1" applyFill="1" applyBorder="1" applyAlignment="1">
      <alignment horizontal="center" vertical="center" wrapText="1" readingOrder="1"/>
    </xf>
    <xf numFmtId="0" fontId="2" fillId="9" borderId="29" xfId="0" applyFont="1" applyFill="1" applyBorder="1" applyAlignment="1">
      <alignment horizontal="center" vertical="center" wrapText="1" readingOrder="1"/>
    </xf>
    <xf numFmtId="9" fontId="2" fillId="0" borderId="27" xfId="2" applyNumberFormat="1" applyBorder="1" applyAlignment="1">
      <alignment horizontal="center" vertical="center" wrapText="1"/>
    </xf>
    <xf numFmtId="0" fontId="2" fillId="0" borderId="28" xfId="0" applyFont="1" applyBorder="1" applyAlignment="1">
      <alignment horizontal="center" vertical="center" wrapText="1" readingOrder="1"/>
    </xf>
    <xf numFmtId="0" fontId="29" fillId="0" borderId="0" xfId="3" applyFont="1" applyAlignment="1">
      <alignment vertical="center"/>
    </xf>
    <xf numFmtId="0" fontId="2" fillId="9" borderId="1" xfId="0" applyFont="1" applyFill="1" applyBorder="1" applyAlignment="1">
      <alignment horizontal="center" vertical="center" wrapText="1" readingOrder="1"/>
    </xf>
    <xf numFmtId="0" fontId="27" fillId="0" borderId="0" xfId="0" applyFont="1" applyAlignment="1">
      <alignment vertical="center" readingOrder="1"/>
    </xf>
    <xf numFmtId="0" fontId="33" fillId="0" borderId="0" xfId="3" applyFont="1"/>
    <xf numFmtId="0" fontId="2" fillId="0" borderId="0" xfId="0" applyFont="1" applyAlignment="1">
      <alignment vertical="center"/>
    </xf>
    <xf numFmtId="0" fontId="2" fillId="0" borderId="0" xfId="0" applyFont="1" applyAlignment="1">
      <alignment vertical="center" readingOrder="1"/>
    </xf>
    <xf numFmtId="0" fontId="2" fillId="0" borderId="0" xfId="3" applyFont="1" applyAlignment="1">
      <alignment vertical="center"/>
    </xf>
    <xf numFmtId="0" fontId="15" fillId="0" borderId="1" xfId="0" applyFont="1" applyBorder="1" applyAlignment="1">
      <alignment horizontal="center" vertical="center" wrapText="1"/>
    </xf>
    <xf numFmtId="0" fontId="2" fillId="2" borderId="0" xfId="2" applyFill="1" applyAlignment="1">
      <alignment horizontal="left"/>
    </xf>
    <xf numFmtId="0" fontId="15" fillId="0" borderId="0" xfId="2" applyFont="1" applyAlignment="1">
      <alignment horizontal="left" vertical="center"/>
    </xf>
    <xf numFmtId="0" fontId="15" fillId="0" borderId="0" xfId="2" applyFont="1" applyAlignment="1">
      <alignment vertical="center" wrapText="1"/>
    </xf>
    <xf numFmtId="9" fontId="2" fillId="0" borderId="4" xfId="2" applyNumberFormat="1" applyBorder="1" applyAlignment="1">
      <alignment horizontal="center" vertical="center" wrapText="1"/>
    </xf>
    <xf numFmtId="9" fontId="24" fillId="0" borderId="4" xfId="0" applyNumberFormat="1" applyFont="1" applyBorder="1" applyAlignment="1">
      <alignment horizontal="left" vertical="center" wrapText="1"/>
    </xf>
    <xf numFmtId="0" fontId="2" fillId="0" borderId="0" xfId="2" applyAlignment="1">
      <alignment horizontal="left" vertical="center" wrapText="1"/>
    </xf>
    <xf numFmtId="14" fontId="2" fillId="2" borderId="0" xfId="2" applyNumberFormat="1" applyFill="1"/>
    <xf numFmtId="14" fontId="15" fillId="0" borderId="0" xfId="2" applyNumberFormat="1" applyFont="1" applyAlignment="1">
      <alignment horizontal="center" vertical="center"/>
    </xf>
    <xf numFmtId="14" fontId="15" fillId="0" borderId="1" xfId="2" applyNumberFormat="1" applyFont="1" applyBorder="1" applyAlignment="1">
      <alignment horizontal="center" vertical="center" wrapText="1"/>
    </xf>
    <xf numFmtId="9" fontId="2" fillId="0" borderId="4" xfId="2" applyNumberFormat="1" applyBorder="1" applyAlignment="1">
      <alignment horizontal="justify" vertical="center" wrapText="1"/>
    </xf>
    <xf numFmtId="14" fontId="2" fillId="0" borderId="0" xfId="2" applyNumberFormat="1" applyAlignment="1">
      <alignment vertical="center" wrapText="1"/>
    </xf>
    <xf numFmtId="14" fontId="2" fillId="0" borderId="0" xfId="2" applyNumberFormat="1" applyAlignment="1">
      <alignment horizontal="center" vertical="center" wrapText="1"/>
    </xf>
    <xf numFmtId="0" fontId="4" fillId="5" borderId="0" xfId="2" applyFont="1" applyFill="1" applyAlignment="1">
      <alignment vertical="center" wrapText="1"/>
    </xf>
    <xf numFmtId="0" fontId="5" fillId="5" borderId="0" xfId="2" applyFont="1" applyFill="1" applyAlignment="1">
      <alignment vertical="center" wrapText="1"/>
    </xf>
    <xf numFmtId="0" fontId="0" fillId="5" borderId="0" xfId="0" applyFill="1" applyAlignment="1">
      <alignment vertical="top" wrapText="1"/>
    </xf>
    <xf numFmtId="0" fontId="8" fillId="0" borderId="1" xfId="0" applyFont="1" applyBorder="1"/>
    <xf numFmtId="0" fontId="8" fillId="0" borderId="0" xfId="0" applyFont="1"/>
    <xf numFmtId="0" fontId="0" fillId="0" borderId="1" xfId="0" applyBorder="1"/>
    <xf numFmtId="0" fontId="0" fillId="0" borderId="1" xfId="0" applyBorder="1" applyAlignment="1">
      <alignment horizontal="center"/>
    </xf>
    <xf numFmtId="9" fontId="0" fillId="0" borderId="1" xfId="0" applyNumberFormat="1" applyBorder="1" applyAlignment="1">
      <alignment horizontal="center"/>
    </xf>
    <xf numFmtId="0" fontId="0" fillId="0" borderId="0" xfId="0" applyAlignment="1">
      <alignment horizontal="center" vertical="center"/>
    </xf>
    <xf numFmtId="0" fontId="8" fillId="0" borderId="1" xfId="0" applyFont="1" applyBorder="1" applyAlignment="1">
      <alignment horizontal="center" vertical="center"/>
    </xf>
    <xf numFmtId="0" fontId="21" fillId="0" borderId="1" xfId="0" applyFont="1" applyBorder="1" applyAlignment="1">
      <alignment horizontal="center" vertical="center"/>
    </xf>
    <xf numFmtId="0" fontId="24" fillId="0" borderId="0" xfId="0" applyFont="1" applyAlignment="1">
      <alignment wrapText="1"/>
    </xf>
    <xf numFmtId="0" fontId="26" fillId="0" borderId="1" xfId="0" applyFont="1" applyBorder="1" applyAlignment="1">
      <alignment wrapText="1"/>
    </xf>
    <xf numFmtId="0" fontId="24" fillId="0" borderId="1" xfId="0" applyFont="1" applyBorder="1" applyAlignment="1">
      <alignment wrapText="1"/>
    </xf>
    <xf numFmtId="0" fontId="26" fillId="0" borderId="4" xfId="0" applyFont="1" applyBorder="1" applyAlignment="1">
      <alignment wrapText="1"/>
    </xf>
    <xf numFmtId="9" fontId="24" fillId="0" borderId="1" xfId="0" applyNumberFormat="1" applyFont="1" applyBorder="1" applyAlignment="1">
      <alignment wrapText="1"/>
    </xf>
    <xf numFmtId="0" fontId="24" fillId="0" borderId="4" xfId="0" applyFont="1" applyBorder="1" applyAlignment="1">
      <alignment wrapText="1"/>
    </xf>
    <xf numFmtId="0" fontId="14" fillId="0" borderId="1" xfId="2" applyFont="1" applyBorder="1" applyAlignment="1">
      <alignment horizontal="center" vertical="center" wrapText="1"/>
    </xf>
    <xf numFmtId="0" fontId="26" fillId="0" borderId="1" xfId="0" applyFont="1" applyBorder="1" applyAlignment="1">
      <alignment horizontal="center" wrapText="1"/>
    </xf>
    <xf numFmtId="0" fontId="5" fillId="0" borderId="5" xfId="2" applyFont="1" applyBorder="1" applyAlignment="1">
      <alignment horizontal="center" vertical="center" wrapText="1"/>
    </xf>
    <xf numFmtId="0" fontId="5" fillId="0" borderId="0" xfId="2" applyFont="1" applyAlignment="1">
      <alignment horizontal="center" vertical="center" wrapText="1"/>
    </xf>
    <xf numFmtId="14" fontId="6" fillId="0" borderId="1" xfId="2" applyNumberFormat="1" applyFont="1" applyBorder="1" applyAlignment="1" applyProtection="1">
      <alignment horizontal="center" vertical="center" wrapText="1"/>
      <protection locked="0"/>
    </xf>
    <xf numFmtId="0" fontId="14" fillId="0" borderId="1" xfId="2" applyFont="1" applyBorder="1" applyAlignment="1">
      <alignment horizontal="right" vertical="center" wrapText="1"/>
    </xf>
    <xf numFmtId="0" fontId="6" fillId="0" borderId="1" xfId="0" applyFont="1" applyBorder="1" applyAlignment="1">
      <alignment horizontal="left" vertical="center" wrapText="1"/>
    </xf>
    <xf numFmtId="0" fontId="34" fillId="2" borderId="1" xfId="2" applyFont="1" applyFill="1" applyBorder="1" applyAlignment="1">
      <alignment horizontal="right" vertical="center" wrapText="1"/>
    </xf>
    <xf numFmtId="0" fontId="24" fillId="0" borderId="8" xfId="0" applyFont="1" applyBorder="1" applyAlignment="1">
      <alignment wrapText="1"/>
    </xf>
    <xf numFmtId="0" fontId="26" fillId="0" borderId="0" xfId="0" applyFont="1" applyAlignment="1">
      <alignment wrapText="1"/>
    </xf>
    <xf numFmtId="0" fontId="24" fillId="0" borderId="11" xfId="0" applyFont="1" applyBorder="1" applyAlignment="1">
      <alignment wrapText="1"/>
    </xf>
    <xf numFmtId="0" fontId="24" fillId="0" borderId="34" xfId="0" applyFont="1" applyBorder="1" applyAlignment="1">
      <alignment wrapText="1"/>
    </xf>
    <xf numFmtId="0" fontId="24" fillId="0" borderId="3" xfId="0" applyFont="1" applyBorder="1" applyAlignment="1">
      <alignment wrapText="1"/>
    </xf>
    <xf numFmtId="0" fontId="24" fillId="0" borderId="26" xfId="0" applyFont="1" applyBorder="1" applyAlignment="1">
      <alignment wrapText="1"/>
    </xf>
    <xf numFmtId="0" fontId="2" fillId="2" borderId="3" xfId="2" applyFill="1" applyBorder="1" applyAlignment="1">
      <alignment wrapText="1"/>
    </xf>
    <xf numFmtId="0" fontId="24" fillId="0" borderId="27" xfId="0" applyFont="1" applyBorder="1" applyAlignment="1">
      <alignment wrapText="1"/>
    </xf>
    <xf numFmtId="0" fontId="24" fillId="0" borderId="29" xfId="0" applyFont="1" applyBorder="1" applyAlignment="1">
      <alignment wrapText="1"/>
    </xf>
    <xf numFmtId="0" fontId="24" fillId="0" borderId="24" xfId="0" applyFont="1" applyBorder="1" applyAlignment="1">
      <alignment wrapText="1"/>
    </xf>
    <xf numFmtId="0" fontId="24" fillId="0" borderId="33" xfId="0" applyFont="1" applyBorder="1" applyAlignment="1">
      <alignment wrapText="1"/>
    </xf>
    <xf numFmtId="0" fontId="2" fillId="2" borderId="27" xfId="2" applyFill="1" applyBorder="1" applyAlignment="1">
      <alignment wrapText="1"/>
    </xf>
    <xf numFmtId="0" fontId="25" fillId="0" borderId="29" xfId="0" applyFont="1" applyBorder="1" applyAlignment="1">
      <alignment horizontal="left" vertical="center" wrapText="1"/>
    </xf>
    <xf numFmtId="0" fontId="3" fillId="2" borderId="0" xfId="2" applyFont="1" applyFill="1" applyAlignment="1">
      <alignment vertical="center"/>
    </xf>
    <xf numFmtId="0" fontId="4" fillId="0" borderId="1" xfId="2" applyFont="1" applyBorder="1" applyAlignment="1">
      <alignment horizontal="justify" vertical="center" wrapText="1"/>
    </xf>
    <xf numFmtId="0" fontId="2" fillId="0" borderId="25" xfId="0" applyFont="1" applyBorder="1" applyAlignment="1">
      <alignment wrapText="1"/>
    </xf>
    <xf numFmtId="0" fontId="2" fillId="0" borderId="29" xfId="0" applyFont="1" applyBorder="1" applyAlignment="1">
      <alignment horizontal="left" vertical="center" wrapText="1"/>
    </xf>
    <xf numFmtId="0" fontId="2" fillId="0" borderId="33" xfId="0" applyFont="1" applyBorder="1" applyAlignment="1">
      <alignment wrapText="1"/>
    </xf>
    <xf numFmtId="0" fontId="22" fillId="0" borderId="8" xfId="0" applyFont="1" applyBorder="1" applyAlignment="1">
      <alignment horizontal="center" vertical="center" wrapText="1"/>
    </xf>
    <xf numFmtId="0" fontId="23" fillId="0" borderId="8" xfId="0" applyFont="1" applyBorder="1" applyAlignment="1">
      <alignment horizontal="center" vertical="center" wrapText="1"/>
    </xf>
    <xf numFmtId="0" fontId="4" fillId="0" borderId="37" xfId="2" applyFont="1" applyBorder="1" applyAlignment="1">
      <alignment horizontal="center" vertical="center" wrapText="1"/>
    </xf>
    <xf numFmtId="0" fontId="3" fillId="2" borderId="0" xfId="2" applyFont="1" applyFill="1" applyAlignment="1">
      <alignment horizontal="center" vertical="center"/>
    </xf>
    <xf numFmtId="0" fontId="35" fillId="0" borderId="19" xfId="2" applyFont="1" applyBorder="1" applyAlignment="1">
      <alignment horizontal="center" vertical="center" wrapText="1"/>
    </xf>
    <xf numFmtId="9" fontId="0" fillId="0" borderId="11" xfId="0" applyNumberFormat="1" applyBorder="1" applyAlignment="1">
      <alignment horizontal="center" vertical="center" wrapText="1"/>
    </xf>
    <xf numFmtId="9" fontId="0" fillId="0" borderId="41" xfId="0" applyNumberFormat="1" applyBorder="1" applyAlignment="1">
      <alignment horizontal="center" vertical="center" wrapText="1"/>
    </xf>
    <xf numFmtId="9" fontId="0" fillId="0" borderId="1" xfId="0" applyNumberFormat="1" applyBorder="1" applyAlignment="1">
      <alignment horizontal="center" vertical="center" wrapText="1"/>
    </xf>
    <xf numFmtId="9" fontId="5" fillId="0" borderId="34" xfId="2" applyNumberFormat="1" applyFont="1" applyBorder="1" applyAlignment="1">
      <alignment horizontal="center" vertical="center" wrapText="1"/>
    </xf>
    <xf numFmtId="9" fontId="5" fillId="0" borderId="6" xfId="2" applyNumberFormat="1" applyFont="1" applyBorder="1" applyAlignment="1">
      <alignment horizontal="center" vertical="center" wrapText="1"/>
    </xf>
    <xf numFmtId="9" fontId="5" fillId="0" borderId="25" xfId="2" applyNumberFormat="1" applyFont="1" applyBorder="1" applyAlignment="1">
      <alignment horizontal="center" vertical="center" wrapText="1"/>
    </xf>
    <xf numFmtId="9" fontId="0" fillId="0" borderId="28" xfId="0" applyNumberFormat="1" applyBorder="1" applyAlignment="1">
      <alignment horizontal="center" vertical="center" wrapText="1"/>
    </xf>
    <xf numFmtId="9" fontId="5" fillId="0" borderId="36" xfId="2" applyNumberFormat="1" applyFont="1" applyBorder="1" applyAlignment="1">
      <alignment horizontal="center" vertical="center" wrapText="1"/>
    </xf>
    <xf numFmtId="9" fontId="0" fillId="0" borderId="8" xfId="0" applyNumberFormat="1" applyBorder="1" applyAlignment="1">
      <alignment horizontal="center" vertical="center" wrapText="1"/>
    </xf>
    <xf numFmtId="9" fontId="0" fillId="0" borderId="37" xfId="0" applyNumberFormat="1" applyBorder="1" applyAlignment="1">
      <alignment horizontal="center" vertical="center" wrapText="1"/>
    </xf>
    <xf numFmtId="9" fontId="0" fillId="4" borderId="3" xfId="0" applyNumberFormat="1" applyFill="1" applyBorder="1" applyAlignment="1" applyProtection="1">
      <alignment horizontal="center" vertical="center" wrapText="1"/>
      <protection locked="0"/>
    </xf>
    <xf numFmtId="9" fontId="0" fillId="4" borderId="27" xfId="0" applyNumberFormat="1" applyFill="1" applyBorder="1" applyAlignment="1" applyProtection="1">
      <alignment horizontal="center" vertical="center" wrapText="1"/>
      <protection locked="0"/>
    </xf>
    <xf numFmtId="0" fontId="35" fillId="0" borderId="38" xfId="2" applyFont="1" applyBorder="1" applyAlignment="1">
      <alignment horizontal="center" vertical="center" wrapText="1"/>
    </xf>
    <xf numFmtId="0" fontId="5" fillId="0" borderId="8" xfId="2" applyFont="1" applyBorder="1" applyAlignment="1">
      <alignment horizontal="center" vertical="center" wrapText="1"/>
    </xf>
    <xf numFmtId="0" fontId="5" fillId="0" borderId="3" xfId="2" applyFont="1" applyBorder="1" applyAlignment="1">
      <alignment horizontal="center" vertical="center" wrapText="1"/>
    </xf>
    <xf numFmtId="0" fontId="5" fillId="0" borderId="10" xfId="2" applyFont="1" applyBorder="1" applyAlignment="1">
      <alignment horizontal="center" vertical="center" wrapText="1"/>
    </xf>
    <xf numFmtId="0" fontId="2" fillId="0" borderId="1" xfId="0" applyFont="1" applyBorder="1" applyAlignment="1">
      <alignment wrapText="1"/>
    </xf>
    <xf numFmtId="0" fontId="30" fillId="0" borderId="0" xfId="0" applyFont="1" applyAlignment="1">
      <alignment horizontal="center" vertical="center" wrapText="1" readingOrder="1"/>
    </xf>
    <xf numFmtId="9" fontId="2" fillId="0" borderId="0" xfId="2" applyNumberFormat="1" applyAlignment="1">
      <alignment horizontal="center" vertical="center" wrapText="1"/>
    </xf>
    <xf numFmtId="9" fontId="24" fillId="0" borderId="0" xfId="0" applyNumberFormat="1" applyFont="1" applyAlignment="1">
      <alignment horizontal="center" vertical="center" wrapText="1"/>
    </xf>
    <xf numFmtId="9" fontId="24" fillId="0" borderId="0" xfId="0" applyNumberFormat="1" applyFont="1" applyAlignment="1">
      <alignment horizontal="left" vertical="center" wrapText="1"/>
    </xf>
    <xf numFmtId="0" fontId="0" fillId="5" borderId="0" xfId="0" applyFill="1"/>
    <xf numFmtId="0" fontId="39" fillId="5" borderId="15" xfId="4" quotePrefix="1" applyFont="1" applyFill="1" applyBorder="1" applyAlignment="1">
      <alignment horizontal="left" vertical="top" wrapText="1"/>
    </xf>
    <xf numFmtId="0" fontId="40" fillId="5" borderId="2" xfId="4" quotePrefix="1" applyFont="1" applyFill="1" applyBorder="1" applyAlignment="1">
      <alignment horizontal="left" vertical="top" wrapText="1"/>
    </xf>
    <xf numFmtId="0" fontId="37" fillId="5" borderId="2" xfId="4" applyFont="1" applyFill="1" applyBorder="1"/>
    <xf numFmtId="0" fontId="6" fillId="0" borderId="8" xfId="2" applyFont="1" applyBorder="1" applyAlignment="1">
      <alignment horizontal="justify" vertical="center" wrapText="1"/>
    </xf>
    <xf numFmtId="3" fontId="6" fillId="4" borderId="3" xfId="2" applyNumberFormat="1" applyFont="1" applyFill="1" applyBorder="1" applyAlignment="1" applyProtection="1">
      <alignment horizontal="center" vertical="center" wrapText="1"/>
      <protection locked="0"/>
    </xf>
    <xf numFmtId="0" fontId="6" fillId="4" borderId="3" xfId="2" applyFont="1" applyFill="1" applyBorder="1" applyAlignment="1" applyProtection="1">
      <alignment horizontal="center" vertical="center" wrapText="1"/>
      <protection locked="0"/>
    </xf>
    <xf numFmtId="0" fontId="6" fillId="4" borderId="27" xfId="2" applyFont="1" applyFill="1" applyBorder="1" applyAlignment="1" applyProtection="1">
      <alignment horizontal="center" vertical="center" wrapText="1"/>
      <protection locked="0"/>
    </xf>
    <xf numFmtId="0" fontId="5" fillId="0" borderId="24" xfId="2" applyFont="1" applyBorder="1" applyAlignment="1">
      <alignment horizontal="center" vertical="center" wrapText="1"/>
    </xf>
    <xf numFmtId="0" fontId="5" fillId="0" borderId="65" xfId="2" applyFont="1" applyBorder="1" applyAlignment="1">
      <alignment horizontal="center" vertical="center" wrapText="1"/>
    </xf>
    <xf numFmtId="9" fontId="5" fillId="0" borderId="11" xfId="2" applyNumberFormat="1" applyFont="1" applyBorder="1" applyAlignment="1">
      <alignment horizontal="center" vertical="center" wrapText="1"/>
    </xf>
    <xf numFmtId="0" fontId="5" fillId="0" borderId="33" xfId="2" applyFont="1" applyBorder="1" applyAlignment="1">
      <alignment horizontal="center" vertical="center" wrapText="1"/>
    </xf>
    <xf numFmtId="9" fontId="15" fillId="0" borderId="0" xfId="0" applyNumberFormat="1" applyFont="1" applyAlignment="1">
      <alignment horizontal="left" vertical="center" wrapText="1"/>
    </xf>
    <xf numFmtId="9" fontId="8" fillId="0" borderId="3" xfId="0" applyNumberFormat="1" applyFont="1" applyBorder="1" applyAlignment="1">
      <alignment horizontal="center" vertical="center" wrapText="1"/>
    </xf>
    <xf numFmtId="9" fontId="8" fillId="0" borderId="26" xfId="0" applyNumberFormat="1" applyFont="1" applyBorder="1" applyAlignment="1">
      <alignment horizontal="center" vertical="center" wrapText="1"/>
    </xf>
    <xf numFmtId="9" fontId="8" fillId="0" borderId="27" xfId="0" applyNumberFormat="1" applyFont="1" applyBorder="1" applyAlignment="1">
      <alignment horizontal="center" vertical="center" wrapText="1"/>
    </xf>
    <xf numFmtId="9" fontId="8" fillId="0" borderId="29" xfId="0" applyNumberFormat="1" applyFont="1" applyBorder="1" applyAlignment="1">
      <alignment horizontal="center" vertical="center" wrapText="1"/>
    </xf>
    <xf numFmtId="9" fontId="5" fillId="0" borderId="0" xfId="2" applyNumberFormat="1" applyFont="1" applyAlignment="1">
      <alignment vertical="center" wrapText="1"/>
    </xf>
    <xf numFmtId="0" fontId="4" fillId="4" borderId="1" xfId="2" applyFont="1" applyFill="1" applyBorder="1" applyAlignment="1" applyProtection="1">
      <alignment horizontal="left" vertical="center" wrapText="1"/>
      <protection locked="0"/>
    </xf>
    <xf numFmtId="0" fontId="4" fillId="4" borderId="28" xfId="2" applyFont="1" applyFill="1" applyBorder="1" applyAlignment="1" applyProtection="1">
      <alignment horizontal="left" vertical="center" wrapText="1"/>
      <protection locked="0"/>
    </xf>
    <xf numFmtId="0" fontId="2" fillId="4" borderId="1" xfId="2" applyFill="1" applyBorder="1" applyAlignment="1" applyProtection="1">
      <alignment horizontal="justify" vertical="center" wrapText="1"/>
      <protection locked="0"/>
    </xf>
    <xf numFmtId="14" fontId="2" fillId="4" borderId="1" xfId="2" applyNumberFormat="1" applyFill="1" applyBorder="1" applyAlignment="1" applyProtection="1">
      <alignment horizontal="justify" vertical="center" wrapText="1"/>
      <protection locked="0"/>
    </xf>
    <xf numFmtId="0" fontId="0" fillId="0" borderId="0" xfId="0" applyAlignment="1">
      <alignment horizontal="center"/>
    </xf>
    <xf numFmtId="0" fontId="20" fillId="0" borderId="0" xfId="0" applyFont="1"/>
    <xf numFmtId="0" fontId="16" fillId="0" borderId="0" xfId="0" applyFont="1" applyProtection="1">
      <protection locked="0"/>
    </xf>
    <xf numFmtId="14" fontId="2" fillId="0" borderId="0" xfId="0" applyNumberFormat="1" applyFont="1" applyAlignment="1">
      <alignment horizontal="left" vertical="center" wrapText="1"/>
    </xf>
    <xf numFmtId="0" fontId="34" fillId="2" borderId="1" xfId="2" applyFont="1" applyFill="1" applyBorder="1" applyAlignment="1">
      <alignment vertical="center" wrapText="1"/>
    </xf>
    <xf numFmtId="14" fontId="2" fillId="0" borderId="1" xfId="0" applyNumberFormat="1" applyFont="1" applyBorder="1" applyAlignment="1">
      <alignment horizontal="left" vertical="center" wrapText="1"/>
    </xf>
    <xf numFmtId="0" fontId="34" fillId="2" borderId="5" xfId="2" applyFont="1" applyFill="1" applyBorder="1" applyAlignment="1">
      <alignment vertical="center" wrapText="1"/>
    </xf>
    <xf numFmtId="14" fontId="2" fillId="0" borderId="1" xfId="0" applyNumberFormat="1" applyFont="1" applyBorder="1" applyAlignment="1">
      <alignment vertical="center" wrapText="1"/>
    </xf>
    <xf numFmtId="14" fontId="15" fillId="0" borderId="1" xfId="0" applyNumberFormat="1" applyFont="1" applyBorder="1" applyAlignment="1">
      <alignment horizontal="center" vertical="center" wrapText="1"/>
    </xf>
    <xf numFmtId="0" fontId="15" fillId="0" borderId="1" xfId="0" applyFont="1" applyBorder="1" applyAlignment="1">
      <alignment vertical="center" wrapText="1"/>
    </xf>
    <xf numFmtId="0" fontId="15" fillId="0" borderId="0" xfId="0" applyFont="1" applyAlignment="1">
      <alignment horizontal="center" vertical="center" wrapText="1"/>
    </xf>
    <xf numFmtId="0" fontId="14" fillId="0" borderId="0" xfId="2" applyFont="1" applyAlignment="1">
      <alignment horizontal="left" vertical="center" wrapText="1"/>
    </xf>
    <xf numFmtId="0" fontId="6" fillId="5" borderId="0" xfId="2" applyFont="1" applyFill="1" applyAlignment="1">
      <alignment horizontal="left" vertical="center" wrapText="1"/>
    </xf>
    <xf numFmtId="0" fontId="14" fillId="0" borderId="0" xfId="2" applyFont="1" applyAlignment="1">
      <alignment vertical="center" wrapText="1"/>
    </xf>
    <xf numFmtId="0" fontId="14" fillId="0" borderId="0" xfId="2" applyFont="1" applyAlignment="1">
      <alignment horizontal="center" vertical="center" wrapText="1"/>
    </xf>
    <xf numFmtId="0" fontId="6" fillId="0" borderId="0" xfId="2" applyFont="1" applyAlignment="1" applyProtection="1">
      <alignment horizontal="left" vertical="justify" wrapText="1"/>
      <protection locked="0"/>
    </xf>
    <xf numFmtId="0" fontId="14" fillId="0" borderId="0" xfId="2" applyFont="1" applyAlignment="1">
      <alignment horizontal="right" vertical="center" wrapText="1"/>
    </xf>
    <xf numFmtId="14" fontId="6" fillId="0" borderId="0" xfId="2" applyNumberFormat="1" applyFont="1" applyAlignment="1" applyProtection="1">
      <alignment horizontal="center" vertical="center" wrapText="1"/>
      <protection locked="0"/>
    </xf>
    <xf numFmtId="0" fontId="6" fillId="0" borderId="1" xfId="2" applyFont="1" applyBorder="1" applyAlignment="1" applyProtection="1">
      <alignment vertical="center" wrapText="1"/>
      <protection locked="0"/>
    </xf>
    <xf numFmtId="0" fontId="14" fillId="0" borderId="0" xfId="2" applyFont="1" applyAlignment="1">
      <alignment horizontal="center" vertical="center"/>
    </xf>
    <xf numFmtId="0" fontId="14" fillId="0" borderId="0" xfId="0" applyFont="1" applyAlignment="1">
      <alignment horizontal="left" vertical="center" wrapText="1"/>
    </xf>
    <xf numFmtId="49" fontId="14" fillId="0" borderId="0" xfId="0" applyNumberFormat="1" applyFont="1" applyAlignment="1" applyProtection="1">
      <alignment horizontal="left" vertical="center" wrapText="1"/>
      <protection locked="0"/>
    </xf>
    <xf numFmtId="0" fontId="14" fillId="0" borderId="1" xfId="0" applyFont="1" applyBorder="1" applyAlignment="1" applyProtection="1">
      <alignment horizontal="left" vertical="center" wrapText="1"/>
      <protection locked="0"/>
    </xf>
    <xf numFmtId="49" fontId="14" fillId="0" borderId="1" xfId="0" applyNumberFormat="1" applyFont="1" applyBorder="1" applyAlignment="1" applyProtection="1">
      <alignment horizontal="left" vertical="center" wrapText="1"/>
      <protection locked="0"/>
    </xf>
    <xf numFmtId="0" fontId="3" fillId="2" borderId="0" xfId="2" applyFont="1" applyFill="1" applyAlignment="1">
      <alignment horizontal="center"/>
    </xf>
    <xf numFmtId="0" fontId="34" fillId="2" borderId="0" xfId="2" applyFont="1" applyFill="1" applyAlignment="1">
      <alignment vertical="center" wrapText="1"/>
    </xf>
    <xf numFmtId="14" fontId="2" fillId="0" borderId="0" xfId="0" applyNumberFormat="1" applyFont="1" applyAlignment="1">
      <alignment horizontal="right" vertical="center" wrapText="1"/>
    </xf>
    <xf numFmtId="14" fontId="2" fillId="0" borderId="1" xfId="0" applyNumberFormat="1" applyFont="1" applyBorder="1" applyAlignment="1">
      <alignment horizontal="right" vertical="center" wrapText="1"/>
    </xf>
    <xf numFmtId="0" fontId="14" fillId="0" borderId="65" xfId="2" applyFont="1" applyBorder="1" applyAlignment="1">
      <alignment vertical="center" wrapText="1"/>
    </xf>
    <xf numFmtId="0" fontId="6" fillId="5" borderId="11" xfId="2" applyFont="1" applyFill="1" applyBorder="1" applyAlignment="1">
      <alignment horizontal="left" vertical="center" wrapText="1"/>
    </xf>
    <xf numFmtId="0" fontId="15" fillId="0" borderId="0" xfId="0" applyFont="1" applyAlignment="1">
      <alignment horizontal="right" vertical="center" wrapText="1"/>
    </xf>
    <xf numFmtId="14" fontId="2" fillId="0" borderId="0" xfId="0" applyNumberFormat="1" applyFont="1" applyAlignment="1">
      <alignment vertical="center" wrapText="1"/>
    </xf>
    <xf numFmtId="14" fontId="15" fillId="0" borderId="0" xfId="0" applyNumberFormat="1" applyFont="1" applyAlignment="1">
      <alignment horizontal="center" vertical="center" wrapText="1"/>
    </xf>
    <xf numFmtId="0" fontId="2" fillId="2" borderId="15" xfId="2" applyFill="1" applyBorder="1"/>
    <xf numFmtId="0" fontId="15" fillId="0" borderId="11" xfId="2" applyFont="1" applyBorder="1" applyAlignment="1">
      <alignment horizontal="center" vertical="center" wrapText="1"/>
    </xf>
    <xf numFmtId="0" fontId="15" fillId="0" borderId="9" xfId="2" applyFont="1" applyBorder="1" applyAlignment="1">
      <alignment horizontal="center" vertical="center" wrapText="1"/>
    </xf>
    <xf numFmtId="0" fontId="15" fillId="0" borderId="46" xfId="2" applyFont="1" applyBorder="1" applyAlignment="1">
      <alignment horizontal="center" vertical="center" wrapText="1"/>
    </xf>
    <xf numFmtId="0" fontId="41" fillId="5" borderId="15" xfId="4" quotePrefix="1" applyFont="1" applyFill="1" applyBorder="1" applyAlignment="1">
      <alignment horizontal="justify" vertical="center" wrapText="1"/>
    </xf>
    <xf numFmtId="0" fontId="41" fillId="5" borderId="0" xfId="4" quotePrefix="1" applyFont="1" applyFill="1" applyAlignment="1">
      <alignment horizontal="justify" vertical="center" wrapText="1"/>
    </xf>
    <xf numFmtId="0" fontId="41" fillId="5" borderId="2" xfId="4" quotePrefix="1" applyFont="1" applyFill="1" applyBorder="1" applyAlignment="1">
      <alignment horizontal="justify" vertical="center" wrapText="1"/>
    </xf>
    <xf numFmtId="0" fontId="39" fillId="5" borderId="42" xfId="4" quotePrefix="1" applyFont="1" applyFill="1" applyBorder="1" applyAlignment="1">
      <alignment horizontal="left" vertical="top" wrapText="1"/>
    </xf>
    <xf numFmtId="0" fontId="39" fillId="5" borderId="43" xfId="4" quotePrefix="1" applyFont="1" applyFill="1" applyBorder="1" applyAlignment="1">
      <alignment horizontal="left" vertical="top" wrapText="1"/>
    </xf>
    <xf numFmtId="0" fontId="39" fillId="5" borderId="44" xfId="4" quotePrefix="1" applyFont="1" applyFill="1" applyBorder="1" applyAlignment="1">
      <alignment horizontal="left" vertical="top" wrapText="1"/>
    </xf>
    <xf numFmtId="0" fontId="41" fillId="5" borderId="42" xfId="4" quotePrefix="1" applyFont="1" applyFill="1" applyBorder="1" applyAlignment="1">
      <alignment horizontal="left" vertical="top" wrapText="1"/>
    </xf>
    <xf numFmtId="0" fontId="41" fillId="5" borderId="43" xfId="4" quotePrefix="1" applyFont="1" applyFill="1" applyBorder="1" applyAlignment="1">
      <alignment horizontal="left" vertical="top" wrapText="1"/>
    </xf>
    <xf numFmtId="0" fontId="41" fillId="5" borderId="44" xfId="4" quotePrefix="1" applyFont="1" applyFill="1" applyBorder="1" applyAlignment="1">
      <alignment horizontal="left" vertical="top" wrapText="1"/>
    </xf>
    <xf numFmtId="0" fontId="39" fillId="5" borderId="0" xfId="4" quotePrefix="1" applyFont="1" applyFill="1" applyAlignment="1">
      <alignment horizontal="left" vertical="top" wrapText="1"/>
    </xf>
    <xf numFmtId="0" fontId="39" fillId="5" borderId="2" xfId="4" quotePrefix="1" applyFont="1" applyFill="1" applyBorder="1" applyAlignment="1">
      <alignment horizontal="left" vertical="top" wrapText="1"/>
    </xf>
    <xf numFmtId="0" fontId="39" fillId="5" borderId="66" xfId="4" quotePrefix="1" applyFont="1" applyFill="1" applyBorder="1" applyAlignment="1">
      <alignment horizontal="left" vertical="top" wrapText="1"/>
    </xf>
    <xf numFmtId="0" fontId="39" fillId="5" borderId="10" xfId="4" quotePrefix="1" applyFont="1" applyFill="1" applyBorder="1" applyAlignment="1">
      <alignment horizontal="left" vertical="top" wrapText="1"/>
    </xf>
    <xf numFmtId="0" fontId="39" fillId="5" borderId="68" xfId="4" quotePrefix="1" applyFont="1" applyFill="1" applyBorder="1" applyAlignment="1">
      <alignment horizontal="left" vertical="top" wrapText="1"/>
    </xf>
    <xf numFmtId="0" fontId="45" fillId="5" borderId="43" xfId="5" applyFont="1" applyFill="1" applyBorder="1" applyAlignment="1">
      <alignment horizontal="left" vertical="top" wrapText="1" readingOrder="1"/>
    </xf>
    <xf numFmtId="0" fontId="46" fillId="5" borderId="43" xfId="4" applyFont="1" applyFill="1" applyBorder="1" applyAlignment="1">
      <alignment horizontal="justify" vertical="center" wrapText="1"/>
    </xf>
    <xf numFmtId="0" fontId="39" fillId="5" borderId="42" xfId="4" quotePrefix="1" applyFont="1" applyFill="1" applyBorder="1" applyAlignment="1">
      <alignment vertical="top" wrapText="1"/>
    </xf>
    <xf numFmtId="0" fontId="39" fillId="5" borderId="43" xfId="4" quotePrefix="1" applyFont="1" applyFill="1" applyBorder="1" applyAlignment="1">
      <alignment vertical="top" wrapText="1"/>
    </xf>
    <xf numFmtId="0" fontId="39" fillId="5" borderId="44" xfId="4" quotePrefix="1" applyFont="1" applyFill="1" applyBorder="1" applyAlignment="1">
      <alignment vertical="top" wrapText="1"/>
    </xf>
    <xf numFmtId="0" fontId="39" fillId="5" borderId="0" xfId="4" quotePrefix="1" applyFont="1" applyFill="1" applyAlignment="1">
      <alignment vertical="top" wrapText="1"/>
    </xf>
    <xf numFmtId="0" fontId="0" fillId="5" borderId="0" xfId="0" applyFill="1" applyAlignment="1">
      <alignment wrapText="1"/>
    </xf>
    <xf numFmtId="0" fontId="37" fillId="5" borderId="42" xfId="4" applyFont="1" applyFill="1" applyBorder="1" applyAlignment="1">
      <alignment wrapText="1"/>
    </xf>
    <xf numFmtId="0" fontId="37" fillId="5" borderId="43" xfId="4" applyFont="1" applyFill="1" applyBorder="1" applyAlignment="1">
      <alignment wrapText="1"/>
    </xf>
    <xf numFmtId="0" fontId="37" fillId="5" borderId="44" xfId="4" applyFont="1" applyFill="1" applyBorder="1" applyAlignment="1">
      <alignment wrapText="1"/>
    </xf>
    <xf numFmtId="0" fontId="37" fillId="5" borderId="15" xfId="4" applyFont="1" applyFill="1" applyBorder="1" applyAlignment="1">
      <alignment wrapText="1"/>
    </xf>
    <xf numFmtId="0" fontId="37" fillId="5" borderId="2" xfId="4" applyFont="1" applyFill="1" applyBorder="1" applyAlignment="1">
      <alignment wrapText="1"/>
    </xf>
    <xf numFmtId="0" fontId="37" fillId="5" borderId="14" xfId="4" applyFont="1" applyFill="1" applyBorder="1" applyAlignment="1">
      <alignment wrapText="1"/>
    </xf>
    <xf numFmtId="0" fontId="37" fillId="5" borderId="13" xfId="4" applyFont="1" applyFill="1" applyBorder="1" applyAlignment="1">
      <alignment wrapText="1"/>
    </xf>
    <xf numFmtId="0" fontId="37" fillId="5" borderId="12" xfId="4" applyFont="1" applyFill="1" applyBorder="1" applyAlignment="1">
      <alignment wrapText="1"/>
    </xf>
    <xf numFmtId="0" fontId="37" fillId="5" borderId="0" xfId="4" applyFont="1" applyFill="1" applyAlignment="1">
      <alignment wrapText="1"/>
    </xf>
    <xf numFmtId="0" fontId="39" fillId="5" borderId="15" xfId="4" quotePrefix="1" applyFont="1" applyFill="1" applyBorder="1" applyAlignment="1">
      <alignment vertical="top" wrapText="1"/>
    </xf>
    <xf numFmtId="0" fontId="39" fillId="5" borderId="2" xfId="4" quotePrefix="1" applyFont="1" applyFill="1" applyBorder="1" applyAlignment="1">
      <alignment vertical="top" wrapText="1"/>
    </xf>
    <xf numFmtId="0" fontId="40" fillId="5" borderId="0" xfId="4" quotePrefix="1" applyFont="1" applyFill="1" applyAlignment="1">
      <alignment horizontal="left" vertical="top" wrapText="1"/>
    </xf>
    <xf numFmtId="0" fontId="43" fillId="5" borderId="0" xfId="4" applyFont="1" applyFill="1" applyAlignment="1">
      <alignment horizontal="left" vertical="center" wrapText="1"/>
    </xf>
    <xf numFmtId="0" fontId="37" fillId="5" borderId="0" xfId="4" applyFont="1" applyFill="1" applyAlignment="1">
      <alignment horizontal="left" vertical="center" wrapText="1"/>
    </xf>
    <xf numFmtId="0" fontId="37" fillId="5" borderId="0" xfId="4" quotePrefix="1" applyFont="1" applyFill="1" applyAlignment="1">
      <alignment horizontal="left" vertical="center" wrapText="1"/>
    </xf>
    <xf numFmtId="0" fontId="43" fillId="14" borderId="3" xfId="4" applyFont="1" applyFill="1" applyBorder="1" applyAlignment="1">
      <alignment horizontal="center" wrapText="1"/>
    </xf>
    <xf numFmtId="0" fontId="37" fillId="5" borderId="0" xfId="4" applyFont="1" applyFill="1"/>
    <xf numFmtId="0" fontId="45" fillId="5" borderId="0" xfId="0" applyFont="1" applyFill="1" applyAlignment="1">
      <alignment horizontal="left" vertical="center" wrapText="1"/>
    </xf>
    <xf numFmtId="0" fontId="46" fillId="5" borderId="0" xfId="0" applyFont="1" applyFill="1" applyAlignment="1">
      <alignment horizontal="left" vertical="top" wrapText="1"/>
    </xf>
    <xf numFmtId="0" fontId="43" fillId="5" borderId="3" xfId="4" applyFont="1" applyFill="1" applyBorder="1" applyAlignment="1">
      <alignment horizontal="center" vertical="center"/>
    </xf>
    <xf numFmtId="0" fontId="43" fillId="5" borderId="3" xfId="4" applyFont="1" applyFill="1" applyBorder="1" applyAlignment="1">
      <alignment horizontal="center" vertical="center" wrapText="1"/>
    </xf>
    <xf numFmtId="0" fontId="41" fillId="0" borderId="42" xfId="4" quotePrefix="1" applyFont="1" applyBorder="1" applyAlignment="1">
      <alignment horizontal="left" vertical="top" wrapText="1"/>
    </xf>
    <xf numFmtId="0" fontId="41" fillId="0" borderId="43" xfId="4" quotePrefix="1" applyFont="1" applyBorder="1" applyAlignment="1">
      <alignment horizontal="left" vertical="top" wrapText="1"/>
    </xf>
    <xf numFmtId="0" fontId="41" fillId="0" borderId="44" xfId="4" quotePrefix="1" applyFont="1" applyBorder="1" applyAlignment="1">
      <alignment horizontal="left" vertical="top" wrapText="1"/>
    </xf>
    <xf numFmtId="0" fontId="0" fillId="0" borderId="0" xfId="0" applyAlignment="1">
      <alignment wrapText="1"/>
    </xf>
    <xf numFmtId="0" fontId="4" fillId="0" borderId="6" xfId="2" applyFont="1" applyBorder="1" applyAlignment="1">
      <alignment horizontal="left" vertical="center" wrapText="1"/>
    </xf>
    <xf numFmtId="0" fontId="4" fillId="0" borderId="1" xfId="2" applyFont="1" applyBorder="1" applyAlignment="1">
      <alignment horizontal="left" vertical="center" wrapText="1"/>
    </xf>
    <xf numFmtId="0" fontId="4" fillId="0" borderId="28" xfId="2" applyFont="1" applyBorder="1" applyAlignment="1">
      <alignment horizontal="left" vertical="center" wrapText="1"/>
    </xf>
    <xf numFmtId="9" fontId="5" fillId="0" borderId="72" xfId="2" applyNumberFormat="1" applyFont="1" applyBorder="1" applyAlignment="1">
      <alignment horizontal="center" vertical="center" wrapText="1"/>
    </xf>
    <xf numFmtId="14" fontId="8" fillId="6" borderId="1" xfId="0" applyNumberFormat="1" applyFont="1" applyFill="1" applyBorder="1" applyAlignment="1">
      <alignment horizontal="right" vertical="center"/>
    </xf>
    <xf numFmtId="14" fontId="16" fillId="0" borderId="1" xfId="0" applyNumberFormat="1" applyFont="1" applyBorder="1" applyAlignment="1" applyProtection="1">
      <alignment horizontal="right" vertical="center" wrapText="1"/>
      <protection locked="0"/>
    </xf>
    <xf numFmtId="14" fontId="16" fillId="0" borderId="1" xfId="0" applyNumberFormat="1" applyFont="1" applyBorder="1" applyAlignment="1" applyProtection="1">
      <alignment horizontal="right"/>
      <protection locked="0"/>
    </xf>
    <xf numFmtId="14" fontId="16" fillId="0" borderId="0" xfId="0" applyNumberFormat="1" applyFont="1" applyAlignment="1" applyProtection="1">
      <alignment horizontal="right"/>
      <protection locked="0"/>
    </xf>
    <xf numFmtId="14" fontId="0" fillId="0" borderId="0" xfId="0" applyNumberFormat="1" applyAlignment="1">
      <alignment horizontal="right"/>
    </xf>
    <xf numFmtId="9" fontId="49" fillId="0" borderId="0" xfId="2" applyNumberFormat="1" applyFont="1" applyAlignment="1">
      <alignment vertical="center"/>
    </xf>
    <xf numFmtId="49" fontId="9" fillId="0" borderId="0" xfId="2" applyNumberFormat="1" applyFont="1" applyAlignment="1">
      <alignment vertical="center"/>
    </xf>
    <xf numFmtId="0" fontId="23" fillId="0" borderId="0" xfId="0" applyFont="1" applyAlignment="1">
      <alignment horizontal="center" vertical="center" wrapText="1"/>
    </xf>
    <xf numFmtId="9" fontId="23" fillId="0" borderId="0" xfId="0" applyNumberFormat="1" applyFont="1" applyAlignment="1">
      <alignment horizontal="center" vertical="center" wrapText="1"/>
    </xf>
    <xf numFmtId="0" fontId="3" fillId="2" borderId="0" xfId="2" applyFont="1" applyFill="1" applyAlignment="1">
      <alignment horizontal="center" vertical="center" wrapText="1"/>
    </xf>
    <xf numFmtId="9" fontId="3" fillId="0" borderId="0" xfId="2" applyNumberFormat="1" applyFont="1" applyAlignment="1">
      <alignment vertical="center" wrapText="1"/>
    </xf>
    <xf numFmtId="9" fontId="4" fillId="0" borderId="6" xfId="0" applyNumberFormat="1" applyFont="1" applyBorder="1" applyAlignment="1">
      <alignment horizontal="center" vertical="center" wrapText="1"/>
    </xf>
    <xf numFmtId="9" fontId="4" fillId="0" borderId="1" xfId="0" applyNumberFormat="1" applyFont="1" applyBorder="1" applyAlignment="1">
      <alignment horizontal="center" vertical="center" wrapText="1"/>
    </xf>
    <xf numFmtId="9" fontId="4" fillId="0" borderId="28" xfId="0" applyNumberFormat="1" applyFont="1" applyBorder="1" applyAlignment="1">
      <alignment horizontal="center" vertical="center" wrapText="1"/>
    </xf>
    <xf numFmtId="9" fontId="4" fillId="0" borderId="0" xfId="2" applyNumberFormat="1" applyFont="1" applyAlignment="1">
      <alignment horizontal="center" vertical="center" wrapText="1"/>
    </xf>
    <xf numFmtId="0" fontId="8" fillId="5" borderId="5" xfId="0" applyFont="1" applyFill="1" applyBorder="1" applyAlignment="1">
      <alignment wrapText="1"/>
    </xf>
    <xf numFmtId="0" fontId="27" fillId="0" borderId="1" xfId="2" applyFont="1" applyBorder="1" applyAlignment="1">
      <alignment horizontal="left" vertical="center"/>
    </xf>
    <xf numFmtId="0" fontId="50" fillId="0" borderId="73" xfId="0" applyFont="1" applyBorder="1" applyAlignment="1" applyProtection="1">
      <alignment horizontal="center" vertical="center" wrapText="1"/>
      <protection locked="0"/>
    </xf>
    <xf numFmtId="14" fontId="50" fillId="0" borderId="73" xfId="0" applyNumberFormat="1" applyFont="1" applyBorder="1" applyAlignment="1" applyProtection="1">
      <alignment horizontal="center" vertical="center"/>
      <protection locked="0"/>
    </xf>
    <xf numFmtId="0" fontId="8" fillId="5" borderId="1" xfId="0" applyFont="1" applyFill="1" applyBorder="1" applyAlignment="1">
      <alignment horizontal="left" vertical="top" wrapText="1"/>
    </xf>
    <xf numFmtId="14" fontId="8" fillId="5" borderId="1" xfId="0" applyNumberFormat="1" applyFont="1" applyFill="1" applyBorder="1" applyAlignment="1">
      <alignment horizontal="left" wrapText="1"/>
    </xf>
    <xf numFmtId="0" fontId="45" fillId="5" borderId="71" xfId="0" applyFont="1" applyFill="1" applyBorder="1" applyAlignment="1">
      <alignment horizontal="left" vertical="center" wrapText="1"/>
    </xf>
    <xf numFmtId="0" fontId="45" fillId="5" borderId="60" xfId="0" applyFont="1" applyFill="1" applyBorder="1" applyAlignment="1">
      <alignment horizontal="left" vertical="center" wrapText="1"/>
    </xf>
    <xf numFmtId="0" fontId="46" fillId="5" borderId="57" xfId="4" applyFont="1" applyFill="1" applyBorder="1" applyAlignment="1">
      <alignment horizontal="justify" vertical="center" wrapText="1"/>
    </xf>
    <xf numFmtId="0" fontId="46" fillId="5" borderId="58" xfId="4" applyFont="1" applyFill="1" applyBorder="1" applyAlignment="1">
      <alignment horizontal="justify" vertical="center" wrapText="1"/>
    </xf>
    <xf numFmtId="0" fontId="45" fillId="14" borderId="47" xfId="5" applyFont="1" applyFill="1" applyBorder="1" applyAlignment="1">
      <alignment horizontal="center" vertical="center" wrapText="1"/>
    </xf>
    <xf numFmtId="0" fontId="45" fillId="14" borderId="48" xfId="5" applyFont="1" applyFill="1" applyBorder="1" applyAlignment="1">
      <alignment horizontal="center" vertical="center" wrapText="1"/>
    </xf>
    <xf numFmtId="0" fontId="45" fillId="14" borderId="49" xfId="4" applyFont="1" applyFill="1" applyBorder="1" applyAlignment="1">
      <alignment horizontal="center" vertical="center" wrapText="1"/>
    </xf>
    <xf numFmtId="0" fontId="45" fillId="14" borderId="50" xfId="4" applyFont="1" applyFill="1" applyBorder="1" applyAlignment="1">
      <alignment horizontal="center" vertical="center" wrapText="1"/>
    </xf>
    <xf numFmtId="0" fontId="45" fillId="5" borderId="59" xfId="0" applyFont="1" applyFill="1" applyBorder="1" applyAlignment="1">
      <alignment horizontal="left" vertical="center" wrapText="1"/>
    </xf>
    <xf numFmtId="0" fontId="39" fillId="5" borderId="66" xfId="4" quotePrefix="1" applyFont="1" applyFill="1" applyBorder="1" applyAlignment="1">
      <alignment horizontal="left" vertical="top" wrapText="1"/>
    </xf>
    <xf numFmtId="0" fontId="39" fillId="5" borderId="10" xfId="4" quotePrefix="1" applyFont="1" applyFill="1" applyBorder="1" applyAlignment="1">
      <alignment horizontal="left" vertical="top" wrapText="1"/>
    </xf>
    <xf numFmtId="0" fontId="39" fillId="5" borderId="68" xfId="4" quotePrefix="1" applyFont="1" applyFill="1" applyBorder="1" applyAlignment="1">
      <alignment horizontal="left" vertical="top" wrapText="1"/>
    </xf>
    <xf numFmtId="0" fontId="45" fillId="5" borderId="56" xfId="0" applyFont="1" applyFill="1" applyBorder="1" applyAlignment="1">
      <alignment horizontal="left" vertical="center" wrapText="1"/>
    </xf>
    <xf numFmtId="0" fontId="45" fillId="5" borderId="70" xfId="5" applyFont="1" applyFill="1" applyBorder="1" applyAlignment="1">
      <alignment horizontal="left" vertical="top" wrapText="1" readingOrder="1"/>
    </xf>
    <xf numFmtId="0" fontId="45" fillId="5" borderId="52" xfId="5" applyFont="1" applyFill="1" applyBorder="1" applyAlignment="1">
      <alignment horizontal="left" vertical="top" wrapText="1" readingOrder="1"/>
    </xf>
    <xf numFmtId="0" fontId="46" fillId="5" borderId="53" xfId="4" applyFont="1" applyFill="1" applyBorder="1" applyAlignment="1">
      <alignment horizontal="justify" vertical="center" wrapText="1"/>
    </xf>
    <xf numFmtId="0" fontId="46" fillId="5" borderId="54" xfId="4" applyFont="1" applyFill="1" applyBorder="1" applyAlignment="1">
      <alignment horizontal="justify" vertical="center" wrapText="1"/>
    </xf>
    <xf numFmtId="0" fontId="45" fillId="5" borderId="55" xfId="0" applyFont="1" applyFill="1" applyBorder="1" applyAlignment="1">
      <alignment horizontal="left" vertical="center" wrapText="1"/>
    </xf>
    <xf numFmtId="0" fontId="39" fillId="5" borderId="3" xfId="4" quotePrefix="1" applyFont="1" applyFill="1" applyBorder="1" applyAlignment="1">
      <alignment horizontal="left" vertical="top" wrapText="1"/>
    </xf>
    <xf numFmtId="0" fontId="39" fillId="5" borderId="1" xfId="4" quotePrefix="1" applyFont="1" applyFill="1" applyBorder="1" applyAlignment="1">
      <alignment horizontal="left" vertical="top" wrapText="1"/>
    </xf>
    <xf numFmtId="0" fontId="39" fillId="5" borderId="26" xfId="4" quotePrefix="1" applyFont="1" applyFill="1" applyBorder="1" applyAlignment="1">
      <alignment horizontal="left" vertical="top" wrapText="1"/>
    </xf>
    <xf numFmtId="0" fontId="45" fillId="5" borderId="51" xfId="5" applyFont="1" applyFill="1" applyBorder="1" applyAlignment="1">
      <alignment horizontal="left" vertical="top" wrapText="1" readingOrder="1"/>
    </xf>
    <xf numFmtId="0" fontId="39" fillId="5" borderId="15" xfId="4" quotePrefix="1" applyFont="1" applyFill="1" applyBorder="1" applyAlignment="1">
      <alignment horizontal="left" vertical="top" wrapText="1"/>
    </xf>
    <xf numFmtId="0" fontId="39" fillId="5" borderId="0" xfId="4" quotePrefix="1" applyFont="1" applyFill="1" applyAlignment="1">
      <alignment horizontal="left" vertical="top" wrapText="1"/>
    </xf>
    <xf numFmtId="0" fontId="39" fillId="5" borderId="2" xfId="4" quotePrefix="1" applyFont="1" applyFill="1" applyBorder="1" applyAlignment="1">
      <alignment horizontal="left" vertical="top" wrapText="1"/>
    </xf>
    <xf numFmtId="0" fontId="39" fillId="5" borderId="42" xfId="4" quotePrefix="1" applyFont="1" applyFill="1" applyBorder="1" applyAlignment="1">
      <alignment horizontal="left" vertical="top" wrapText="1"/>
    </xf>
    <xf numFmtId="0" fontId="39" fillId="5" borderId="43" xfId="4" quotePrefix="1" applyFont="1" applyFill="1" applyBorder="1" applyAlignment="1">
      <alignment horizontal="left" vertical="top" wrapText="1"/>
    </xf>
    <xf numFmtId="0" fontId="39" fillId="5" borderId="44" xfId="4" quotePrefix="1" applyFont="1" applyFill="1" applyBorder="1" applyAlignment="1">
      <alignment horizontal="left" vertical="top" wrapText="1"/>
    </xf>
    <xf numFmtId="0" fontId="45" fillId="5" borderId="61" xfId="0" applyFont="1" applyFill="1" applyBorder="1" applyAlignment="1">
      <alignment horizontal="left" vertical="center" wrapText="1"/>
    </xf>
    <xf numFmtId="0" fontId="45" fillId="5" borderId="62" xfId="0" applyFont="1" applyFill="1" applyBorder="1" applyAlignment="1">
      <alignment horizontal="left" vertical="center" wrapText="1"/>
    </xf>
    <xf numFmtId="0" fontId="46" fillId="5" borderId="63" xfId="0" applyFont="1" applyFill="1" applyBorder="1" applyAlignment="1">
      <alignment horizontal="justify" vertical="center" wrapText="1"/>
    </xf>
    <xf numFmtId="0" fontId="46" fillId="5" borderId="64" xfId="0" applyFont="1" applyFill="1" applyBorder="1" applyAlignment="1">
      <alignment horizontal="justify" vertical="center" wrapText="1"/>
    </xf>
    <xf numFmtId="0" fontId="36" fillId="13" borderId="30" xfId="4" applyFont="1" applyFill="1" applyBorder="1" applyAlignment="1">
      <alignment horizontal="center" vertical="center" wrapText="1"/>
    </xf>
    <xf numFmtId="0" fontId="36" fillId="13" borderId="31" xfId="4" applyFont="1" applyFill="1" applyBorder="1" applyAlignment="1">
      <alignment horizontal="center" vertical="center" wrapText="1"/>
    </xf>
    <xf numFmtId="0" fontId="36" fillId="13" borderId="32" xfId="4" applyFont="1" applyFill="1" applyBorder="1" applyAlignment="1">
      <alignment horizontal="center" vertical="center" wrapText="1"/>
    </xf>
    <xf numFmtId="0" fontId="37" fillId="0" borderId="15" xfId="4" quotePrefix="1" applyFont="1" applyBorder="1" applyAlignment="1">
      <alignment horizontal="left" vertical="center" wrapText="1"/>
    </xf>
    <xf numFmtId="0" fontId="37" fillId="0" borderId="0" xfId="4" quotePrefix="1" applyFont="1" applyAlignment="1">
      <alignment horizontal="left" vertical="center" wrapText="1"/>
    </xf>
    <xf numFmtId="0" fontId="37" fillId="0" borderId="2" xfId="4" quotePrefix="1" applyFont="1" applyBorder="1" applyAlignment="1">
      <alignment horizontal="left" vertical="center" wrapText="1"/>
    </xf>
    <xf numFmtId="0" fontId="37" fillId="0" borderId="45" xfId="4" quotePrefix="1" applyFont="1" applyBorder="1" applyAlignment="1">
      <alignment horizontal="left" vertical="center" wrapText="1"/>
    </xf>
    <xf numFmtId="0" fontId="37" fillId="0" borderId="9" xfId="4" quotePrefix="1" applyFont="1" applyBorder="1" applyAlignment="1">
      <alignment horizontal="left" vertical="center" wrapText="1"/>
    </xf>
    <xf numFmtId="0" fontId="37" fillId="0" borderId="46" xfId="4" quotePrefix="1" applyFont="1" applyBorder="1" applyAlignment="1">
      <alignment horizontal="left" vertical="center" wrapText="1"/>
    </xf>
    <xf numFmtId="0" fontId="40" fillId="5" borderId="43" xfId="4" quotePrefix="1" applyFont="1" applyFill="1" applyBorder="1" applyAlignment="1">
      <alignment horizontal="left" vertical="top" wrapText="1"/>
    </xf>
    <xf numFmtId="0" fontId="40" fillId="5" borderId="44" xfId="4" quotePrefix="1" applyFont="1" applyFill="1" applyBorder="1" applyAlignment="1">
      <alignment horizontal="left" vertical="top" wrapText="1"/>
    </xf>
    <xf numFmtId="0" fontId="41" fillId="5" borderId="45" xfId="4" quotePrefix="1" applyFont="1" applyFill="1" applyBorder="1" applyAlignment="1">
      <alignment horizontal="justify" vertical="center" wrapText="1"/>
    </xf>
    <xf numFmtId="0" fontId="41" fillId="5" borderId="9" xfId="4" quotePrefix="1" applyFont="1" applyFill="1" applyBorder="1" applyAlignment="1">
      <alignment horizontal="justify" vertical="center" wrapText="1"/>
    </xf>
    <xf numFmtId="0" fontId="41" fillId="5" borderId="46" xfId="4" quotePrefix="1" applyFont="1" applyFill="1" applyBorder="1" applyAlignment="1">
      <alignment horizontal="justify" vertical="center" wrapText="1"/>
    </xf>
    <xf numFmtId="0" fontId="45" fillId="14" borderId="69" xfId="5" applyFont="1" applyFill="1" applyBorder="1" applyAlignment="1">
      <alignment horizontal="center" vertical="center" wrapText="1"/>
    </xf>
    <xf numFmtId="0" fontId="41" fillId="5" borderId="42" xfId="4" quotePrefix="1" applyFont="1" applyFill="1" applyBorder="1" applyAlignment="1">
      <alignment horizontal="left" vertical="top" wrapText="1"/>
    </xf>
    <xf numFmtId="0" fontId="41" fillId="5" borderId="43" xfId="4" quotePrefix="1" applyFont="1" applyFill="1" applyBorder="1" applyAlignment="1">
      <alignment horizontal="left" vertical="top" wrapText="1"/>
    </xf>
    <xf numFmtId="0" fontId="41" fillId="5" borderId="44" xfId="4" quotePrefix="1" applyFont="1" applyFill="1" applyBorder="1" applyAlignment="1">
      <alignment horizontal="left" vertical="top" wrapText="1"/>
    </xf>
    <xf numFmtId="0" fontId="41" fillId="4" borderId="42" xfId="4" quotePrefix="1" applyFont="1" applyFill="1" applyBorder="1" applyAlignment="1">
      <alignment horizontal="left" vertical="top" wrapText="1"/>
    </xf>
    <xf numFmtId="0" fontId="41" fillId="4" borderId="43" xfId="4" quotePrefix="1" applyFont="1" applyFill="1" applyBorder="1" applyAlignment="1">
      <alignment horizontal="left" vertical="top" wrapText="1"/>
    </xf>
    <xf numFmtId="0" fontId="41" fillId="4" borderId="44" xfId="4" quotePrefix="1" applyFont="1" applyFill="1" applyBorder="1" applyAlignment="1">
      <alignment horizontal="left" vertical="top" wrapText="1"/>
    </xf>
    <xf numFmtId="0" fontId="14" fillId="0" borderId="1" xfId="2" applyFont="1" applyBorder="1" applyAlignment="1" applyProtection="1">
      <alignment horizontal="center" vertical="center"/>
      <protection locked="0"/>
    </xf>
    <xf numFmtId="0" fontId="14" fillId="0" borderId="1" xfId="2" applyFont="1" applyBorder="1" applyAlignment="1">
      <alignment horizontal="center" vertical="center"/>
    </xf>
    <xf numFmtId="0" fontId="6" fillId="0" borderId="1" xfId="2" applyFont="1" applyBorder="1" applyAlignment="1" applyProtection="1">
      <alignment horizontal="left" vertical="justify" wrapText="1"/>
      <protection locked="0"/>
    </xf>
    <xf numFmtId="0" fontId="14" fillId="0" borderId="1" xfId="2" applyFont="1" applyBorder="1" applyAlignment="1">
      <alignment horizontal="center" vertical="center" wrapText="1"/>
    </xf>
    <xf numFmtId="0" fontId="4" fillId="0" borderId="1" xfId="2" applyFont="1" applyBorder="1" applyAlignment="1" applyProtection="1">
      <alignment horizontal="left" vertical="center" wrapText="1"/>
      <protection locked="0"/>
    </xf>
    <xf numFmtId="0" fontId="22" fillId="0" borderId="30" xfId="0" applyFont="1" applyBorder="1" applyAlignment="1">
      <alignment horizontal="center" vertical="center" wrapText="1"/>
    </xf>
    <xf numFmtId="0" fontId="22" fillId="0" borderId="31" xfId="0" applyFont="1" applyBorder="1" applyAlignment="1">
      <alignment horizontal="center" vertical="center" wrapText="1"/>
    </xf>
    <xf numFmtId="0" fontId="22" fillId="0" borderId="32" xfId="0" applyFont="1" applyBorder="1" applyAlignment="1">
      <alignment horizontal="center" vertical="center" wrapText="1"/>
    </xf>
    <xf numFmtId="0" fontId="22" fillId="0" borderId="34" xfId="0" applyFont="1" applyBorder="1" applyAlignment="1">
      <alignment horizontal="center" vertical="center" wrapText="1"/>
    </xf>
    <xf numFmtId="0" fontId="22" fillId="0" borderId="6" xfId="0" applyFont="1" applyBorder="1" applyAlignment="1">
      <alignment horizontal="center" vertical="center" wrapText="1"/>
    </xf>
    <xf numFmtId="0" fontId="22" fillId="0" borderId="36" xfId="0" applyFont="1" applyBorder="1" applyAlignment="1">
      <alignment horizontal="center" vertical="center" wrapText="1"/>
    </xf>
    <xf numFmtId="0" fontId="22" fillId="0" borderId="25" xfId="0" applyFont="1" applyBorder="1" applyAlignment="1">
      <alignment horizontal="center" vertical="center" wrapText="1"/>
    </xf>
    <xf numFmtId="0" fontId="3" fillId="2" borderId="1" xfId="2" applyFont="1" applyFill="1" applyBorder="1" applyAlignment="1">
      <alignment horizontal="center"/>
    </xf>
    <xf numFmtId="0" fontId="7" fillId="0" borderId="1" xfId="2" applyFont="1" applyBorder="1" applyAlignment="1">
      <alignment horizontal="center" vertical="center"/>
    </xf>
    <xf numFmtId="0" fontId="6" fillId="5" borderId="1" xfId="2" applyFont="1" applyFill="1" applyBorder="1" applyAlignment="1">
      <alignment horizontal="left" vertical="center" wrapText="1"/>
    </xf>
    <xf numFmtId="0" fontId="6" fillId="5" borderId="4" xfId="2" applyFont="1" applyFill="1" applyBorder="1" applyAlignment="1">
      <alignment horizontal="left" vertical="center" wrapText="1"/>
    </xf>
    <xf numFmtId="0" fontId="15" fillId="0" borderId="21" xfId="0" applyFont="1" applyBorder="1" applyAlignment="1">
      <alignment horizontal="center" vertical="center" wrapText="1"/>
    </xf>
    <xf numFmtId="0" fontId="15" fillId="0" borderId="22" xfId="0" applyFont="1" applyBorder="1" applyAlignment="1">
      <alignment horizontal="center" vertical="center" wrapText="1"/>
    </xf>
    <xf numFmtId="0" fontId="15" fillId="0" borderId="23" xfId="0" applyFont="1" applyBorder="1" applyAlignment="1">
      <alignment horizontal="center" vertical="center" wrapText="1"/>
    </xf>
    <xf numFmtId="0" fontId="5" fillId="0" borderId="21" xfId="2" applyFont="1" applyBorder="1" applyAlignment="1">
      <alignment horizontal="center" vertical="center" wrapText="1"/>
    </xf>
    <xf numFmtId="0" fontId="5" fillId="0" borderId="22" xfId="2" applyFont="1" applyBorder="1" applyAlignment="1">
      <alignment horizontal="center" vertical="center" wrapText="1"/>
    </xf>
    <xf numFmtId="0" fontId="5" fillId="0" borderId="23" xfId="2" applyFont="1" applyBorder="1" applyAlignment="1">
      <alignment horizontal="center" vertical="center" wrapText="1"/>
    </xf>
    <xf numFmtId="0" fontId="15" fillId="0" borderId="6" xfId="2" applyFont="1" applyBorder="1" applyAlignment="1">
      <alignment horizontal="center" vertical="center" wrapText="1"/>
    </xf>
    <xf numFmtId="0" fontId="15" fillId="0" borderId="25" xfId="2" applyFont="1" applyBorder="1" applyAlignment="1">
      <alignment horizontal="center" vertical="center" wrapText="1"/>
    </xf>
    <xf numFmtId="0" fontId="2" fillId="2" borderId="1" xfId="2" applyFill="1" applyBorder="1" applyAlignment="1">
      <alignment horizontal="center"/>
    </xf>
    <xf numFmtId="0" fontId="15" fillId="0" borderId="1" xfId="2" applyFont="1" applyBorder="1" applyAlignment="1">
      <alignment horizontal="center" vertical="center" wrapText="1"/>
    </xf>
    <xf numFmtId="0" fontId="15" fillId="0" borderId="66" xfId="2" applyFont="1" applyBorder="1" applyAlignment="1">
      <alignment horizontal="center" vertical="center" textRotation="90" wrapText="1"/>
    </xf>
    <xf numFmtId="0" fontId="15" fillId="0" borderId="67" xfId="2" applyFont="1" applyBorder="1" applyAlignment="1">
      <alignment horizontal="center" vertical="center" textRotation="90" wrapText="1"/>
    </xf>
    <xf numFmtId="0" fontId="15" fillId="0" borderId="3" xfId="2" applyFont="1" applyBorder="1" applyAlignment="1">
      <alignment horizontal="center" vertical="center" textRotation="90" wrapText="1"/>
    </xf>
    <xf numFmtId="0" fontId="15" fillId="0" borderId="27" xfId="2" applyFont="1" applyBorder="1" applyAlignment="1">
      <alignment horizontal="center" vertical="center" textRotation="90" wrapText="1"/>
    </xf>
    <xf numFmtId="0" fontId="15" fillId="0" borderId="1" xfId="2" applyFont="1" applyBorder="1" applyAlignment="1">
      <alignment horizontal="center" vertical="center"/>
    </xf>
    <xf numFmtId="0" fontId="15" fillId="2" borderId="21" xfId="2" applyFont="1" applyFill="1" applyBorder="1" applyAlignment="1">
      <alignment horizontal="center"/>
    </xf>
    <xf numFmtId="0" fontId="15" fillId="2" borderId="22" xfId="2" applyFont="1" applyFill="1" applyBorder="1" applyAlignment="1">
      <alignment horizontal="center"/>
    </xf>
    <xf numFmtId="0" fontId="15" fillId="2" borderId="23" xfId="2" applyFont="1" applyFill="1" applyBorder="1" applyAlignment="1">
      <alignment horizontal="center"/>
    </xf>
    <xf numFmtId="0" fontId="5" fillId="0" borderId="1" xfId="2" applyFont="1" applyBorder="1" applyAlignment="1">
      <alignment horizontal="center" vertical="center" wrapText="1"/>
    </xf>
    <xf numFmtId="0" fontId="5" fillId="0" borderId="5" xfId="2" applyFont="1" applyBorder="1" applyAlignment="1">
      <alignment horizontal="center" vertical="center" wrapText="1"/>
    </xf>
    <xf numFmtId="9" fontId="24" fillId="0" borderId="6" xfId="0" applyNumberFormat="1" applyFont="1" applyBorder="1" applyAlignment="1">
      <alignment horizontal="center" vertical="center" wrapText="1"/>
    </xf>
    <xf numFmtId="9" fontId="24" fillId="0" borderId="1" xfId="0" applyNumberFormat="1" applyFont="1" applyBorder="1" applyAlignment="1">
      <alignment horizontal="center" vertical="center" wrapText="1"/>
    </xf>
    <xf numFmtId="9" fontId="24" fillId="0" borderId="28" xfId="0" applyNumberFormat="1" applyFont="1" applyBorder="1" applyAlignment="1">
      <alignment horizontal="center" vertical="center" wrapText="1"/>
    </xf>
    <xf numFmtId="9" fontId="24" fillId="0" borderId="25" xfId="0" applyNumberFormat="1" applyFont="1" applyBorder="1" applyAlignment="1">
      <alignment horizontal="center" vertical="center" wrapText="1"/>
    </xf>
    <xf numFmtId="9" fontId="24" fillId="0" borderId="26" xfId="0" applyNumberFormat="1" applyFont="1" applyBorder="1" applyAlignment="1">
      <alignment horizontal="center" vertical="center" wrapText="1"/>
    </xf>
    <xf numFmtId="9" fontId="24" fillId="0" borderId="29" xfId="0" applyNumberFormat="1" applyFont="1" applyBorder="1" applyAlignment="1">
      <alignment horizontal="center" vertical="center" wrapText="1"/>
    </xf>
    <xf numFmtId="9" fontId="48" fillId="0" borderId="5" xfId="2" applyNumberFormat="1" applyFont="1" applyBorder="1" applyAlignment="1">
      <alignment horizontal="center" vertical="center" wrapText="1"/>
    </xf>
    <xf numFmtId="9" fontId="48" fillId="0" borderId="7" xfId="2" applyNumberFormat="1" applyFont="1" applyBorder="1" applyAlignment="1">
      <alignment horizontal="center" vertical="center" wrapText="1"/>
    </xf>
    <xf numFmtId="9" fontId="48" fillId="0" borderId="4" xfId="2" applyNumberFormat="1" applyFont="1" applyBorder="1" applyAlignment="1">
      <alignment horizontal="center" vertical="center" wrapText="1"/>
    </xf>
    <xf numFmtId="0" fontId="7" fillId="0" borderId="5" xfId="2" applyFont="1" applyBorder="1" applyAlignment="1">
      <alignment horizontal="center" vertical="center"/>
    </xf>
    <xf numFmtId="0" fontId="7" fillId="0" borderId="4" xfId="2" applyFont="1" applyBorder="1" applyAlignment="1">
      <alignment horizontal="center" vertical="center"/>
    </xf>
    <xf numFmtId="0" fontId="12" fillId="0" borderId="5" xfId="2" applyFont="1" applyBorder="1" applyAlignment="1">
      <alignment horizontal="center" vertical="center" wrapText="1"/>
    </xf>
    <xf numFmtId="0" fontId="34" fillId="0" borderId="1" xfId="2" applyFont="1" applyBorder="1" applyAlignment="1">
      <alignment horizontal="center" vertical="center" wrapText="1"/>
    </xf>
    <xf numFmtId="0" fontId="5" fillId="0" borderId="19" xfId="2" applyFont="1" applyBorder="1" applyAlignment="1">
      <alignment horizontal="center" vertical="center" wrapText="1"/>
    </xf>
    <xf numFmtId="0" fontId="5" fillId="0" borderId="20" xfId="2" applyFont="1" applyBorder="1" applyAlignment="1">
      <alignment horizontal="center" vertical="center" wrapText="1"/>
    </xf>
    <xf numFmtId="9" fontId="5" fillId="0" borderId="8" xfId="2" applyNumberFormat="1" applyFont="1" applyBorder="1" applyAlignment="1">
      <alignment horizontal="center" vertical="center" wrapText="1"/>
    </xf>
    <xf numFmtId="9" fontId="5" fillId="0" borderId="10" xfId="2" applyNumberFormat="1" applyFont="1" applyBorder="1" applyAlignment="1">
      <alignment horizontal="center" vertical="center" wrapText="1"/>
    </xf>
    <xf numFmtId="9" fontId="5" fillId="0" borderId="19" xfId="2" applyNumberFormat="1" applyFont="1" applyBorder="1" applyAlignment="1">
      <alignment horizontal="center" vertical="center" wrapText="1"/>
    </xf>
    <xf numFmtId="0" fontId="5" fillId="0" borderId="8" xfId="2" applyFont="1" applyBorder="1" applyAlignment="1">
      <alignment horizontal="center" vertical="center" wrapText="1"/>
    </xf>
    <xf numFmtId="0" fontId="5" fillId="0" borderId="10" xfId="2" applyFont="1" applyBorder="1" applyAlignment="1">
      <alignment horizontal="center" vertical="center" wrapText="1"/>
    </xf>
    <xf numFmtId="0" fontId="13" fillId="0" borderId="34" xfId="2" applyFont="1" applyBorder="1" applyAlignment="1">
      <alignment horizontal="center" vertical="center" wrapText="1"/>
    </xf>
    <xf numFmtId="0" fontId="13" fillId="0" borderId="3" xfId="2" applyFont="1" applyBorder="1" applyAlignment="1">
      <alignment horizontal="center" vertical="center" wrapText="1"/>
    </xf>
    <xf numFmtId="0" fontId="13" fillId="0" borderId="27" xfId="2" applyFont="1" applyBorder="1" applyAlignment="1">
      <alignment horizontal="center" vertical="center" wrapText="1"/>
    </xf>
    <xf numFmtId="0" fontId="13" fillId="0" borderId="6" xfId="2" applyFont="1" applyBorder="1" applyAlignment="1">
      <alignment horizontal="left" vertical="center" wrapText="1"/>
    </xf>
    <xf numFmtId="0" fontId="13" fillId="0" borderId="1" xfId="2" applyFont="1" applyBorder="1" applyAlignment="1">
      <alignment horizontal="left" vertical="center" wrapText="1"/>
    </xf>
    <xf numFmtId="0" fontId="13" fillId="0" borderId="28" xfId="2" applyFont="1" applyBorder="1" applyAlignment="1">
      <alignment horizontal="left" vertical="center" wrapText="1"/>
    </xf>
    <xf numFmtId="9" fontId="26" fillId="0" borderId="6" xfId="0" applyNumberFormat="1" applyFont="1" applyBorder="1" applyAlignment="1">
      <alignment horizontal="center" vertical="center" wrapText="1"/>
    </xf>
    <xf numFmtId="9" fontId="26" fillId="0" borderId="1" xfId="0" applyNumberFormat="1" applyFont="1" applyBorder="1" applyAlignment="1">
      <alignment horizontal="center" vertical="center" wrapText="1"/>
    </xf>
    <xf numFmtId="9" fontId="26" fillId="0" borderId="28" xfId="0" applyNumberFormat="1" applyFont="1" applyBorder="1" applyAlignment="1">
      <alignment horizontal="center" vertical="center" wrapText="1"/>
    </xf>
    <xf numFmtId="9" fontId="26" fillId="0" borderId="25" xfId="0" applyNumberFormat="1" applyFont="1" applyBorder="1" applyAlignment="1">
      <alignment horizontal="center" vertical="center" wrapText="1"/>
    </xf>
    <xf numFmtId="9" fontId="26" fillId="0" borderId="26" xfId="0" applyNumberFormat="1" applyFont="1" applyBorder="1" applyAlignment="1">
      <alignment horizontal="center" vertical="center" wrapText="1"/>
    </xf>
    <xf numFmtId="9" fontId="26" fillId="0" borderId="29" xfId="0" applyNumberFormat="1" applyFont="1" applyBorder="1" applyAlignment="1">
      <alignment horizontal="center" vertical="center" wrapText="1"/>
    </xf>
    <xf numFmtId="0" fontId="15" fillId="0" borderId="8" xfId="2" applyFont="1" applyBorder="1" applyAlignment="1">
      <alignment horizontal="center" vertical="center" textRotation="90" wrapText="1"/>
    </xf>
    <xf numFmtId="0" fontId="15" fillId="2" borderId="18" xfId="2" applyFont="1" applyFill="1" applyBorder="1" applyAlignment="1">
      <alignment horizontal="center"/>
    </xf>
    <xf numFmtId="0" fontId="15" fillId="2" borderId="17" xfId="2" applyFont="1" applyFill="1" applyBorder="1" applyAlignment="1">
      <alignment horizontal="center"/>
    </xf>
    <xf numFmtId="0" fontId="15" fillId="2" borderId="16" xfId="2" applyFont="1" applyFill="1" applyBorder="1" applyAlignment="1">
      <alignment horizontal="center"/>
    </xf>
    <xf numFmtId="0" fontId="15" fillId="0" borderId="39" xfId="2" applyFont="1" applyBorder="1" applyAlignment="1">
      <alignment horizontal="center" vertical="center" textRotation="90" wrapText="1"/>
    </xf>
    <xf numFmtId="0" fontId="15" fillId="0" borderId="40" xfId="2" applyFont="1" applyBorder="1" applyAlignment="1">
      <alignment horizontal="center" vertical="center" textRotation="90" wrapText="1"/>
    </xf>
    <xf numFmtId="0" fontId="15" fillId="0" borderId="33" xfId="2" applyFont="1" applyBorder="1" applyAlignment="1">
      <alignment horizontal="center" vertical="center" textRotation="90" wrapText="1"/>
    </xf>
    <xf numFmtId="0" fontId="15" fillId="0" borderId="36" xfId="2" applyFont="1" applyBorder="1" applyAlignment="1">
      <alignment horizontal="center" vertical="center" wrapText="1"/>
    </xf>
    <xf numFmtId="0" fontId="15" fillId="0" borderId="31" xfId="2" applyFont="1" applyBorder="1" applyAlignment="1">
      <alignment horizontal="center" vertical="center" wrapText="1"/>
    </xf>
    <xf numFmtId="0" fontId="15" fillId="0" borderId="32" xfId="2" applyFont="1" applyBorder="1" applyAlignment="1">
      <alignment horizontal="center" vertical="center" wrapText="1"/>
    </xf>
    <xf numFmtId="0" fontId="26" fillId="0" borderId="1" xfId="0" applyFont="1" applyBorder="1" applyAlignment="1">
      <alignment horizontal="center" wrapText="1"/>
    </xf>
    <xf numFmtId="0" fontId="26" fillId="0" borderId="9" xfId="0" applyFont="1" applyBorder="1" applyAlignment="1">
      <alignment horizontal="center" wrapText="1"/>
    </xf>
    <xf numFmtId="0" fontId="24" fillId="0" borderId="0" xfId="0" applyFont="1" applyAlignment="1">
      <alignment horizontal="center" wrapText="1"/>
    </xf>
    <xf numFmtId="0" fontId="19" fillId="5" borderId="21" xfId="0" applyFont="1" applyFill="1" applyBorder="1" applyAlignment="1">
      <alignment horizontal="center" vertical="center"/>
    </xf>
    <xf numFmtId="0" fontId="19" fillId="5" borderId="22" xfId="0" applyFont="1" applyFill="1" applyBorder="1" applyAlignment="1">
      <alignment horizontal="center" vertical="center"/>
    </xf>
    <xf numFmtId="0" fontId="19" fillId="5" borderId="23" xfId="0" applyFont="1" applyFill="1" applyBorder="1" applyAlignment="1">
      <alignment horizontal="center" vertical="center"/>
    </xf>
    <xf numFmtId="0" fontId="0" fillId="5" borderId="18" xfId="0" applyFill="1" applyBorder="1" applyAlignment="1">
      <alignment vertical="top" wrapText="1"/>
    </xf>
    <xf numFmtId="0" fontId="0" fillId="5" borderId="17" xfId="0" applyFill="1" applyBorder="1" applyAlignment="1">
      <alignment vertical="top" wrapText="1"/>
    </xf>
    <xf numFmtId="0" fontId="0" fillId="5" borderId="16" xfId="0" applyFill="1" applyBorder="1" applyAlignment="1">
      <alignment vertical="top" wrapText="1"/>
    </xf>
    <xf numFmtId="0" fontId="0" fillId="5" borderId="15" xfId="0" applyFill="1" applyBorder="1" applyAlignment="1">
      <alignment horizontal="left" vertical="top" wrapText="1"/>
    </xf>
    <xf numFmtId="0" fontId="0" fillId="5" borderId="0" xfId="0" applyFill="1" applyAlignment="1">
      <alignment horizontal="left" vertical="top" wrapText="1"/>
    </xf>
    <xf numFmtId="0" fontId="0" fillId="5" borderId="2" xfId="0" applyFill="1" applyBorder="1" applyAlignment="1">
      <alignment horizontal="left" vertical="top" wrapText="1"/>
    </xf>
    <xf numFmtId="0" fontId="0" fillId="5" borderId="15" xfId="0" applyFill="1" applyBorder="1" applyAlignment="1">
      <alignment horizontal="left" vertical="top"/>
    </xf>
    <xf numFmtId="0" fontId="0" fillId="5" borderId="0" xfId="0" applyFill="1" applyAlignment="1">
      <alignment horizontal="left" vertical="top"/>
    </xf>
    <xf numFmtId="0" fontId="0" fillId="5" borderId="2" xfId="0" applyFill="1" applyBorder="1" applyAlignment="1">
      <alignment horizontal="left" vertical="top"/>
    </xf>
    <xf numFmtId="0" fontId="8" fillId="0" borderId="8" xfId="0" applyFont="1" applyBorder="1" applyAlignment="1">
      <alignment horizontal="center"/>
    </xf>
    <xf numFmtId="0" fontId="8" fillId="0" borderId="19" xfId="0" applyFont="1" applyBorder="1" applyAlignment="1">
      <alignment horizontal="center"/>
    </xf>
    <xf numFmtId="0" fontId="8" fillId="0" borderId="1" xfId="0" applyFont="1" applyBorder="1" applyAlignment="1">
      <alignment horizontal="center"/>
    </xf>
    <xf numFmtId="0" fontId="0" fillId="5" borderId="14" xfId="0" applyFill="1" applyBorder="1" applyAlignment="1">
      <alignment horizontal="left" vertical="top" wrapText="1"/>
    </xf>
    <xf numFmtId="0" fontId="0" fillId="5" borderId="13" xfId="0" applyFill="1" applyBorder="1" applyAlignment="1">
      <alignment horizontal="left" vertical="top" wrapText="1"/>
    </xf>
    <xf numFmtId="0" fontId="0" fillId="5" borderId="12" xfId="0" applyFill="1" applyBorder="1" applyAlignment="1">
      <alignment horizontal="left" vertical="top" wrapText="1"/>
    </xf>
    <xf numFmtId="14" fontId="3" fillId="2" borderId="1" xfId="2" applyNumberFormat="1" applyFont="1" applyFill="1" applyBorder="1" applyAlignment="1" applyProtection="1">
      <alignment horizontal="right"/>
      <protection locked="0"/>
    </xf>
    <xf numFmtId="0" fontId="16" fillId="0" borderId="1" xfId="0" applyFont="1" applyBorder="1" applyAlignment="1" applyProtection="1">
      <alignment horizontal="left" wrapText="1"/>
      <protection locked="0"/>
    </xf>
    <xf numFmtId="0" fontId="8" fillId="6" borderId="1" xfId="0" applyFont="1" applyFill="1" applyBorder="1" applyAlignment="1">
      <alignment horizontal="center" vertical="center"/>
    </xf>
    <xf numFmtId="0" fontId="16" fillId="0" borderId="1" xfId="0" applyFont="1" applyBorder="1" applyAlignment="1" applyProtection="1">
      <alignment horizontal="left" vertical="center" wrapText="1"/>
      <protection locked="0"/>
    </xf>
    <xf numFmtId="0" fontId="16" fillId="0" borderId="1" xfId="0" applyFont="1" applyBorder="1" applyAlignment="1" applyProtection="1">
      <alignment horizontal="center" wrapText="1"/>
      <protection locked="0"/>
    </xf>
  </cellXfs>
  <cellStyles count="6">
    <cellStyle name="Nor}al" xfId="1" xr:uid="{00000000-0005-0000-0000-000000000000}"/>
    <cellStyle name="Normal" xfId="0" builtinId="0"/>
    <cellStyle name="Normal - Style1 2" xfId="4" xr:uid="{00000000-0005-0000-0000-000002000000}"/>
    <cellStyle name="Normal 2" xfId="2" xr:uid="{00000000-0005-0000-0000-000003000000}"/>
    <cellStyle name="Normal 2 2" xfId="5" xr:uid="{00000000-0005-0000-0000-000004000000}"/>
    <cellStyle name="Normal 3" xfId="3" xr:uid="{00000000-0005-0000-0000-000005000000}"/>
  </cellStyles>
  <dxfs count="214">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00B050"/>
        </patternFill>
      </fill>
    </dxf>
    <dxf>
      <fill>
        <patternFill>
          <bgColor rgb="FF92D050"/>
        </patternFill>
      </fill>
    </dxf>
    <dxf>
      <fill>
        <patternFill>
          <bgColor rgb="FFFF0000"/>
        </patternFill>
      </fill>
    </dxf>
    <dxf>
      <fill>
        <patternFill>
          <bgColor rgb="FFFFFF00"/>
        </patternFill>
      </fill>
    </dxf>
    <dxf>
      <fill>
        <patternFill>
          <bgColor rgb="FFFFC000"/>
        </patternFill>
      </fill>
    </dxf>
    <dxf>
      <fill>
        <patternFill>
          <bgColor rgb="FF92D050"/>
        </patternFill>
      </fill>
    </dxf>
    <dxf>
      <fill>
        <patternFill>
          <bgColor rgb="FF00B05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00B05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0</xdr:colOff>
      <xdr:row>87</xdr:row>
      <xdr:rowOff>0</xdr:rowOff>
    </xdr:from>
    <xdr:to>
      <xdr:col>4</xdr:col>
      <xdr:colOff>90438</xdr:colOff>
      <xdr:row>92</xdr:row>
      <xdr:rowOff>41459</xdr:rowOff>
    </xdr:to>
    <xdr:sp macro="" textlink="">
      <xdr:nvSpPr>
        <xdr:cNvPr id="6238" name="Text Box 15">
          <a:extLst>
            <a:ext uri="{FF2B5EF4-FFF2-40B4-BE49-F238E27FC236}">
              <a16:creationId xmlns:a16="http://schemas.microsoft.com/office/drawing/2014/main" id="{00000000-0008-0000-0800-00005E180000}"/>
            </a:ext>
          </a:extLst>
        </xdr:cNvPr>
        <xdr:cNvSpPr txBox="1">
          <a:spLocks noChangeArrowheads="1"/>
        </xdr:cNvSpPr>
      </xdr:nvSpPr>
      <xdr:spPr bwMode="auto">
        <a:xfrm>
          <a:off x="7200900" y="5667375"/>
          <a:ext cx="9525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10</xdr:row>
      <xdr:rowOff>0</xdr:rowOff>
    </xdr:from>
    <xdr:to>
      <xdr:col>4</xdr:col>
      <xdr:colOff>95250</xdr:colOff>
      <xdr:row>10</xdr:row>
      <xdr:rowOff>171450</xdr:rowOff>
    </xdr:to>
    <xdr:sp macro="" textlink="">
      <xdr:nvSpPr>
        <xdr:cNvPr id="6239" name="Text Box 16">
          <a:extLst>
            <a:ext uri="{FF2B5EF4-FFF2-40B4-BE49-F238E27FC236}">
              <a16:creationId xmlns:a16="http://schemas.microsoft.com/office/drawing/2014/main" id="{00000000-0008-0000-0800-00005F180000}"/>
            </a:ext>
          </a:extLst>
        </xdr:cNvPr>
        <xdr:cNvSpPr txBox="1">
          <a:spLocks noChangeArrowheads="1"/>
        </xdr:cNvSpPr>
      </xdr:nvSpPr>
      <xdr:spPr bwMode="auto">
        <a:xfrm>
          <a:off x="8543925" y="61341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10</xdr:row>
      <xdr:rowOff>0</xdr:rowOff>
    </xdr:from>
    <xdr:to>
      <xdr:col>4</xdr:col>
      <xdr:colOff>95250</xdr:colOff>
      <xdr:row>10</xdr:row>
      <xdr:rowOff>171450</xdr:rowOff>
    </xdr:to>
    <xdr:sp macro="" textlink="">
      <xdr:nvSpPr>
        <xdr:cNvPr id="6240" name="Text Box 17">
          <a:extLst>
            <a:ext uri="{FF2B5EF4-FFF2-40B4-BE49-F238E27FC236}">
              <a16:creationId xmlns:a16="http://schemas.microsoft.com/office/drawing/2014/main" id="{00000000-0008-0000-0800-000060180000}"/>
            </a:ext>
          </a:extLst>
        </xdr:cNvPr>
        <xdr:cNvSpPr txBox="1">
          <a:spLocks noChangeArrowheads="1"/>
        </xdr:cNvSpPr>
      </xdr:nvSpPr>
      <xdr:spPr bwMode="auto">
        <a:xfrm>
          <a:off x="8543925" y="61341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10</xdr:row>
      <xdr:rowOff>0</xdr:rowOff>
    </xdr:from>
    <xdr:to>
      <xdr:col>4</xdr:col>
      <xdr:colOff>95250</xdr:colOff>
      <xdr:row>10</xdr:row>
      <xdr:rowOff>171450</xdr:rowOff>
    </xdr:to>
    <xdr:sp macro="" textlink="">
      <xdr:nvSpPr>
        <xdr:cNvPr id="6241" name="Text Box 18">
          <a:extLst>
            <a:ext uri="{FF2B5EF4-FFF2-40B4-BE49-F238E27FC236}">
              <a16:creationId xmlns:a16="http://schemas.microsoft.com/office/drawing/2014/main" id="{00000000-0008-0000-0800-000061180000}"/>
            </a:ext>
          </a:extLst>
        </xdr:cNvPr>
        <xdr:cNvSpPr txBox="1">
          <a:spLocks noChangeArrowheads="1"/>
        </xdr:cNvSpPr>
      </xdr:nvSpPr>
      <xdr:spPr bwMode="auto">
        <a:xfrm>
          <a:off x="8543925" y="61341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10</xdr:row>
      <xdr:rowOff>0</xdr:rowOff>
    </xdr:from>
    <xdr:to>
      <xdr:col>4</xdr:col>
      <xdr:colOff>95250</xdr:colOff>
      <xdr:row>10</xdr:row>
      <xdr:rowOff>171450</xdr:rowOff>
    </xdr:to>
    <xdr:sp macro="" textlink="">
      <xdr:nvSpPr>
        <xdr:cNvPr id="6242" name="Text Box 19">
          <a:extLst>
            <a:ext uri="{FF2B5EF4-FFF2-40B4-BE49-F238E27FC236}">
              <a16:creationId xmlns:a16="http://schemas.microsoft.com/office/drawing/2014/main" id="{00000000-0008-0000-0800-000062180000}"/>
            </a:ext>
          </a:extLst>
        </xdr:cNvPr>
        <xdr:cNvSpPr txBox="1">
          <a:spLocks noChangeArrowheads="1"/>
        </xdr:cNvSpPr>
      </xdr:nvSpPr>
      <xdr:spPr bwMode="auto">
        <a:xfrm>
          <a:off x="8543925" y="61341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10</xdr:row>
      <xdr:rowOff>504825</xdr:rowOff>
    </xdr:from>
    <xdr:to>
      <xdr:col>4</xdr:col>
      <xdr:colOff>95250</xdr:colOff>
      <xdr:row>11</xdr:row>
      <xdr:rowOff>441734</xdr:rowOff>
    </xdr:to>
    <xdr:sp macro="" textlink="">
      <xdr:nvSpPr>
        <xdr:cNvPr id="9" name="Text Box 15">
          <a:extLst>
            <a:ext uri="{FF2B5EF4-FFF2-40B4-BE49-F238E27FC236}">
              <a16:creationId xmlns:a16="http://schemas.microsoft.com/office/drawing/2014/main" id="{00000000-0008-0000-0800-000009000000}"/>
            </a:ext>
          </a:extLst>
        </xdr:cNvPr>
        <xdr:cNvSpPr txBox="1">
          <a:spLocks noChangeArrowheads="1"/>
        </xdr:cNvSpPr>
      </xdr:nvSpPr>
      <xdr:spPr bwMode="auto">
        <a:xfrm>
          <a:off x="8568418" y="4423682"/>
          <a:ext cx="9525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4</xdr:col>
      <xdr:colOff>0</xdr:colOff>
      <xdr:row>87</xdr:row>
      <xdr:rowOff>0</xdr:rowOff>
    </xdr:from>
    <xdr:ext cx="95250" cy="213632"/>
    <xdr:sp macro="" textlink="">
      <xdr:nvSpPr>
        <xdr:cNvPr id="11" name="Text Box 15">
          <a:extLst>
            <a:ext uri="{FF2B5EF4-FFF2-40B4-BE49-F238E27FC236}">
              <a16:creationId xmlns:a16="http://schemas.microsoft.com/office/drawing/2014/main" id="{00000000-0008-0000-0800-00000B000000}"/>
            </a:ext>
          </a:extLst>
        </xdr:cNvPr>
        <xdr:cNvSpPr txBox="1">
          <a:spLocks noChangeArrowheads="1"/>
        </xdr:cNvSpPr>
      </xdr:nvSpPr>
      <xdr:spPr bwMode="auto">
        <a:xfrm>
          <a:off x="7391400" y="58864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2" name="Text Box 15">
          <a:extLst>
            <a:ext uri="{FF2B5EF4-FFF2-40B4-BE49-F238E27FC236}">
              <a16:creationId xmlns:a16="http://schemas.microsoft.com/office/drawing/2014/main" id="{00000000-0008-0000-0800-00000C000000}"/>
            </a:ext>
          </a:extLst>
        </xdr:cNvPr>
        <xdr:cNvSpPr txBox="1">
          <a:spLocks noChangeArrowheads="1"/>
        </xdr:cNvSpPr>
      </xdr:nvSpPr>
      <xdr:spPr bwMode="auto">
        <a:xfrm>
          <a:off x="7391400" y="63912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3" name="Text Box 15">
          <a:extLst>
            <a:ext uri="{FF2B5EF4-FFF2-40B4-BE49-F238E27FC236}">
              <a16:creationId xmlns:a16="http://schemas.microsoft.com/office/drawing/2014/main" id="{00000000-0008-0000-0800-00000D000000}"/>
            </a:ext>
          </a:extLst>
        </xdr:cNvPr>
        <xdr:cNvSpPr txBox="1">
          <a:spLocks noChangeArrowheads="1"/>
        </xdr:cNvSpPr>
      </xdr:nvSpPr>
      <xdr:spPr bwMode="auto">
        <a:xfrm>
          <a:off x="7391400" y="58864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4" name="Text Box 15">
          <a:extLst>
            <a:ext uri="{FF2B5EF4-FFF2-40B4-BE49-F238E27FC236}">
              <a16:creationId xmlns:a16="http://schemas.microsoft.com/office/drawing/2014/main" id="{00000000-0008-0000-0800-00000E000000}"/>
            </a:ext>
          </a:extLst>
        </xdr:cNvPr>
        <xdr:cNvSpPr txBox="1">
          <a:spLocks noChangeArrowheads="1"/>
        </xdr:cNvSpPr>
      </xdr:nvSpPr>
      <xdr:spPr bwMode="auto">
        <a:xfrm>
          <a:off x="7391400" y="63912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5" name="Text Box 15">
          <a:extLst>
            <a:ext uri="{FF2B5EF4-FFF2-40B4-BE49-F238E27FC236}">
              <a16:creationId xmlns:a16="http://schemas.microsoft.com/office/drawing/2014/main" id="{00000000-0008-0000-0800-00000F000000}"/>
            </a:ext>
          </a:extLst>
        </xdr:cNvPr>
        <xdr:cNvSpPr txBox="1">
          <a:spLocks noChangeArrowheads="1"/>
        </xdr:cNvSpPr>
      </xdr:nvSpPr>
      <xdr:spPr bwMode="auto">
        <a:xfrm>
          <a:off x="7391400" y="58864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6" name="Text Box 15">
          <a:extLst>
            <a:ext uri="{FF2B5EF4-FFF2-40B4-BE49-F238E27FC236}">
              <a16:creationId xmlns:a16="http://schemas.microsoft.com/office/drawing/2014/main" id="{00000000-0008-0000-0800-000010000000}"/>
            </a:ext>
          </a:extLst>
        </xdr:cNvPr>
        <xdr:cNvSpPr txBox="1">
          <a:spLocks noChangeArrowheads="1"/>
        </xdr:cNvSpPr>
      </xdr:nvSpPr>
      <xdr:spPr bwMode="auto">
        <a:xfrm>
          <a:off x="7391400" y="63912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7" name="Text Box 15">
          <a:extLst>
            <a:ext uri="{FF2B5EF4-FFF2-40B4-BE49-F238E27FC236}">
              <a16:creationId xmlns:a16="http://schemas.microsoft.com/office/drawing/2014/main" id="{00000000-0008-0000-0800-000011000000}"/>
            </a:ext>
          </a:extLst>
        </xdr:cNvPr>
        <xdr:cNvSpPr txBox="1">
          <a:spLocks noChangeArrowheads="1"/>
        </xdr:cNvSpPr>
      </xdr:nvSpPr>
      <xdr:spPr bwMode="auto">
        <a:xfrm>
          <a:off x="7391400" y="58864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8" name="Text Box 15">
          <a:extLst>
            <a:ext uri="{FF2B5EF4-FFF2-40B4-BE49-F238E27FC236}">
              <a16:creationId xmlns:a16="http://schemas.microsoft.com/office/drawing/2014/main" id="{00000000-0008-0000-0800-000012000000}"/>
            </a:ext>
          </a:extLst>
        </xdr:cNvPr>
        <xdr:cNvSpPr txBox="1">
          <a:spLocks noChangeArrowheads="1"/>
        </xdr:cNvSpPr>
      </xdr:nvSpPr>
      <xdr:spPr bwMode="auto">
        <a:xfrm>
          <a:off x="7391400" y="63912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9" name="Text Box 15">
          <a:extLst>
            <a:ext uri="{FF2B5EF4-FFF2-40B4-BE49-F238E27FC236}">
              <a16:creationId xmlns:a16="http://schemas.microsoft.com/office/drawing/2014/main" id="{00000000-0008-0000-0800-000013000000}"/>
            </a:ext>
          </a:extLst>
        </xdr:cNvPr>
        <xdr:cNvSpPr txBox="1">
          <a:spLocks noChangeArrowheads="1"/>
        </xdr:cNvSpPr>
      </xdr:nvSpPr>
      <xdr:spPr bwMode="auto">
        <a:xfrm>
          <a:off x="7391400" y="58864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0" name="Text Box 15">
          <a:extLst>
            <a:ext uri="{FF2B5EF4-FFF2-40B4-BE49-F238E27FC236}">
              <a16:creationId xmlns:a16="http://schemas.microsoft.com/office/drawing/2014/main" id="{00000000-0008-0000-0800-000014000000}"/>
            </a:ext>
          </a:extLst>
        </xdr:cNvPr>
        <xdr:cNvSpPr txBox="1">
          <a:spLocks noChangeArrowheads="1"/>
        </xdr:cNvSpPr>
      </xdr:nvSpPr>
      <xdr:spPr bwMode="auto">
        <a:xfrm>
          <a:off x="7391400" y="63912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1" name="Text Box 15">
          <a:extLst>
            <a:ext uri="{FF2B5EF4-FFF2-40B4-BE49-F238E27FC236}">
              <a16:creationId xmlns:a16="http://schemas.microsoft.com/office/drawing/2014/main" id="{00000000-0008-0000-0800-000015000000}"/>
            </a:ext>
          </a:extLst>
        </xdr:cNvPr>
        <xdr:cNvSpPr txBox="1">
          <a:spLocks noChangeArrowheads="1"/>
        </xdr:cNvSpPr>
      </xdr:nvSpPr>
      <xdr:spPr bwMode="auto">
        <a:xfrm>
          <a:off x="7391400" y="77247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2" name="Text Box 15">
          <a:extLst>
            <a:ext uri="{FF2B5EF4-FFF2-40B4-BE49-F238E27FC236}">
              <a16:creationId xmlns:a16="http://schemas.microsoft.com/office/drawing/2014/main" id="{00000000-0008-0000-0800-000016000000}"/>
            </a:ext>
          </a:extLst>
        </xdr:cNvPr>
        <xdr:cNvSpPr txBox="1">
          <a:spLocks noChangeArrowheads="1"/>
        </xdr:cNvSpPr>
      </xdr:nvSpPr>
      <xdr:spPr bwMode="auto">
        <a:xfrm>
          <a:off x="7391400" y="77247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3" name="Text Box 15">
          <a:extLst>
            <a:ext uri="{FF2B5EF4-FFF2-40B4-BE49-F238E27FC236}">
              <a16:creationId xmlns:a16="http://schemas.microsoft.com/office/drawing/2014/main" id="{00000000-0008-0000-0800-000017000000}"/>
            </a:ext>
          </a:extLst>
        </xdr:cNvPr>
        <xdr:cNvSpPr txBox="1">
          <a:spLocks noChangeArrowheads="1"/>
        </xdr:cNvSpPr>
      </xdr:nvSpPr>
      <xdr:spPr bwMode="auto">
        <a:xfrm>
          <a:off x="7391400" y="77247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4" name="Text Box 15">
          <a:extLst>
            <a:ext uri="{FF2B5EF4-FFF2-40B4-BE49-F238E27FC236}">
              <a16:creationId xmlns:a16="http://schemas.microsoft.com/office/drawing/2014/main" id="{00000000-0008-0000-0800-000018000000}"/>
            </a:ext>
          </a:extLst>
        </xdr:cNvPr>
        <xdr:cNvSpPr txBox="1">
          <a:spLocks noChangeArrowheads="1"/>
        </xdr:cNvSpPr>
      </xdr:nvSpPr>
      <xdr:spPr bwMode="auto">
        <a:xfrm>
          <a:off x="7391400" y="77247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26" name="Text Box 16">
          <a:extLst>
            <a:ext uri="{FF2B5EF4-FFF2-40B4-BE49-F238E27FC236}">
              <a16:creationId xmlns:a16="http://schemas.microsoft.com/office/drawing/2014/main" id="{00000000-0008-0000-0800-00001A000000}"/>
            </a:ext>
          </a:extLst>
        </xdr:cNvPr>
        <xdr:cNvSpPr txBox="1">
          <a:spLocks noChangeArrowheads="1"/>
        </xdr:cNvSpPr>
      </xdr:nvSpPr>
      <xdr:spPr bwMode="auto">
        <a:xfrm>
          <a:off x="7391400" y="44291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27" name="Text Box 17">
          <a:extLst>
            <a:ext uri="{FF2B5EF4-FFF2-40B4-BE49-F238E27FC236}">
              <a16:creationId xmlns:a16="http://schemas.microsoft.com/office/drawing/2014/main" id="{00000000-0008-0000-0800-00001B000000}"/>
            </a:ext>
          </a:extLst>
        </xdr:cNvPr>
        <xdr:cNvSpPr txBox="1">
          <a:spLocks noChangeArrowheads="1"/>
        </xdr:cNvSpPr>
      </xdr:nvSpPr>
      <xdr:spPr bwMode="auto">
        <a:xfrm>
          <a:off x="7391400" y="44291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28" name="Text Box 18">
          <a:extLst>
            <a:ext uri="{FF2B5EF4-FFF2-40B4-BE49-F238E27FC236}">
              <a16:creationId xmlns:a16="http://schemas.microsoft.com/office/drawing/2014/main" id="{00000000-0008-0000-0800-00001C000000}"/>
            </a:ext>
          </a:extLst>
        </xdr:cNvPr>
        <xdr:cNvSpPr txBox="1">
          <a:spLocks noChangeArrowheads="1"/>
        </xdr:cNvSpPr>
      </xdr:nvSpPr>
      <xdr:spPr bwMode="auto">
        <a:xfrm>
          <a:off x="7391400" y="44291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29" name="Text Box 19">
          <a:extLst>
            <a:ext uri="{FF2B5EF4-FFF2-40B4-BE49-F238E27FC236}">
              <a16:creationId xmlns:a16="http://schemas.microsoft.com/office/drawing/2014/main" id="{00000000-0008-0000-0800-00001D000000}"/>
            </a:ext>
          </a:extLst>
        </xdr:cNvPr>
        <xdr:cNvSpPr txBox="1">
          <a:spLocks noChangeArrowheads="1"/>
        </xdr:cNvSpPr>
      </xdr:nvSpPr>
      <xdr:spPr bwMode="auto">
        <a:xfrm>
          <a:off x="7391400" y="44291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1034143</xdr:colOff>
      <xdr:row>87</xdr:row>
      <xdr:rowOff>0</xdr:rowOff>
    </xdr:from>
    <xdr:ext cx="95250" cy="213632"/>
    <xdr:sp macro="" textlink="">
      <xdr:nvSpPr>
        <xdr:cNvPr id="30" name="Text Box 15">
          <a:extLst>
            <a:ext uri="{FF2B5EF4-FFF2-40B4-BE49-F238E27FC236}">
              <a16:creationId xmlns:a16="http://schemas.microsoft.com/office/drawing/2014/main" id="{00000000-0008-0000-0800-00001E000000}"/>
            </a:ext>
          </a:extLst>
        </xdr:cNvPr>
        <xdr:cNvSpPr txBox="1">
          <a:spLocks noChangeArrowheads="1"/>
        </xdr:cNvSpPr>
      </xdr:nvSpPr>
      <xdr:spPr bwMode="auto">
        <a:xfrm>
          <a:off x="10014857" y="982571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31" name="Text Box 16">
          <a:extLst>
            <a:ext uri="{FF2B5EF4-FFF2-40B4-BE49-F238E27FC236}">
              <a16:creationId xmlns:a16="http://schemas.microsoft.com/office/drawing/2014/main" id="{00000000-0008-0000-0800-00001F000000}"/>
            </a:ext>
          </a:extLst>
        </xdr:cNvPr>
        <xdr:cNvSpPr txBox="1">
          <a:spLocks noChangeArrowheads="1"/>
        </xdr:cNvSpPr>
      </xdr:nvSpPr>
      <xdr:spPr bwMode="auto">
        <a:xfrm>
          <a:off x="7391400" y="44291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32" name="Text Box 17">
          <a:extLst>
            <a:ext uri="{FF2B5EF4-FFF2-40B4-BE49-F238E27FC236}">
              <a16:creationId xmlns:a16="http://schemas.microsoft.com/office/drawing/2014/main" id="{00000000-0008-0000-0800-000020000000}"/>
            </a:ext>
          </a:extLst>
        </xdr:cNvPr>
        <xdr:cNvSpPr txBox="1">
          <a:spLocks noChangeArrowheads="1"/>
        </xdr:cNvSpPr>
      </xdr:nvSpPr>
      <xdr:spPr bwMode="auto">
        <a:xfrm>
          <a:off x="7391400" y="44291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33" name="Text Box 18">
          <a:extLst>
            <a:ext uri="{FF2B5EF4-FFF2-40B4-BE49-F238E27FC236}">
              <a16:creationId xmlns:a16="http://schemas.microsoft.com/office/drawing/2014/main" id="{00000000-0008-0000-0800-000021000000}"/>
            </a:ext>
          </a:extLst>
        </xdr:cNvPr>
        <xdr:cNvSpPr txBox="1">
          <a:spLocks noChangeArrowheads="1"/>
        </xdr:cNvSpPr>
      </xdr:nvSpPr>
      <xdr:spPr bwMode="auto">
        <a:xfrm>
          <a:off x="7391400" y="44291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34" name="Text Box 19">
          <a:extLst>
            <a:ext uri="{FF2B5EF4-FFF2-40B4-BE49-F238E27FC236}">
              <a16:creationId xmlns:a16="http://schemas.microsoft.com/office/drawing/2014/main" id="{00000000-0008-0000-0800-000022000000}"/>
            </a:ext>
          </a:extLst>
        </xdr:cNvPr>
        <xdr:cNvSpPr txBox="1">
          <a:spLocks noChangeArrowheads="1"/>
        </xdr:cNvSpPr>
      </xdr:nvSpPr>
      <xdr:spPr bwMode="auto">
        <a:xfrm>
          <a:off x="7391400" y="44291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5" name="Text Box 15">
          <a:extLst>
            <a:ext uri="{FF2B5EF4-FFF2-40B4-BE49-F238E27FC236}">
              <a16:creationId xmlns:a16="http://schemas.microsoft.com/office/drawing/2014/main" id="{00000000-0008-0000-0800-000023000000}"/>
            </a:ext>
          </a:extLst>
        </xdr:cNvPr>
        <xdr:cNvSpPr txBox="1">
          <a:spLocks noChangeArrowheads="1"/>
        </xdr:cNvSpPr>
      </xdr:nvSpPr>
      <xdr:spPr bwMode="auto">
        <a:xfrm>
          <a:off x="7391400" y="49339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10</xdr:row>
      <xdr:rowOff>0</xdr:rowOff>
    </xdr:from>
    <xdr:ext cx="95250" cy="171450"/>
    <xdr:sp macro="" textlink="">
      <xdr:nvSpPr>
        <xdr:cNvPr id="41" name="Text Box 16">
          <a:extLst>
            <a:ext uri="{FF2B5EF4-FFF2-40B4-BE49-F238E27FC236}">
              <a16:creationId xmlns:a16="http://schemas.microsoft.com/office/drawing/2014/main" id="{00000000-0008-0000-0800-000029000000}"/>
            </a:ext>
          </a:extLst>
        </xdr:cNvPr>
        <xdr:cNvSpPr txBox="1">
          <a:spLocks noChangeArrowheads="1"/>
        </xdr:cNvSpPr>
      </xdr:nvSpPr>
      <xdr:spPr bwMode="auto">
        <a:xfrm>
          <a:off x="10527434" y="5449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10</xdr:row>
      <xdr:rowOff>0</xdr:rowOff>
    </xdr:from>
    <xdr:ext cx="95250" cy="171450"/>
    <xdr:sp macro="" textlink="">
      <xdr:nvSpPr>
        <xdr:cNvPr id="42" name="Text Box 17">
          <a:extLst>
            <a:ext uri="{FF2B5EF4-FFF2-40B4-BE49-F238E27FC236}">
              <a16:creationId xmlns:a16="http://schemas.microsoft.com/office/drawing/2014/main" id="{00000000-0008-0000-0800-00002A000000}"/>
            </a:ext>
          </a:extLst>
        </xdr:cNvPr>
        <xdr:cNvSpPr txBox="1">
          <a:spLocks noChangeArrowheads="1"/>
        </xdr:cNvSpPr>
      </xdr:nvSpPr>
      <xdr:spPr bwMode="auto">
        <a:xfrm>
          <a:off x="10527434" y="5449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10</xdr:row>
      <xdr:rowOff>0</xdr:rowOff>
    </xdr:from>
    <xdr:ext cx="95250" cy="171450"/>
    <xdr:sp macro="" textlink="">
      <xdr:nvSpPr>
        <xdr:cNvPr id="43" name="Text Box 18">
          <a:extLst>
            <a:ext uri="{FF2B5EF4-FFF2-40B4-BE49-F238E27FC236}">
              <a16:creationId xmlns:a16="http://schemas.microsoft.com/office/drawing/2014/main" id="{00000000-0008-0000-0800-00002B000000}"/>
            </a:ext>
          </a:extLst>
        </xdr:cNvPr>
        <xdr:cNvSpPr txBox="1">
          <a:spLocks noChangeArrowheads="1"/>
        </xdr:cNvSpPr>
      </xdr:nvSpPr>
      <xdr:spPr bwMode="auto">
        <a:xfrm>
          <a:off x="10527434" y="5449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10</xdr:row>
      <xdr:rowOff>0</xdr:rowOff>
    </xdr:from>
    <xdr:ext cx="95250" cy="171450"/>
    <xdr:sp macro="" textlink="">
      <xdr:nvSpPr>
        <xdr:cNvPr id="44" name="Text Box 19">
          <a:extLst>
            <a:ext uri="{FF2B5EF4-FFF2-40B4-BE49-F238E27FC236}">
              <a16:creationId xmlns:a16="http://schemas.microsoft.com/office/drawing/2014/main" id="{00000000-0008-0000-0800-00002C000000}"/>
            </a:ext>
          </a:extLst>
        </xdr:cNvPr>
        <xdr:cNvSpPr txBox="1">
          <a:spLocks noChangeArrowheads="1"/>
        </xdr:cNvSpPr>
      </xdr:nvSpPr>
      <xdr:spPr bwMode="auto">
        <a:xfrm>
          <a:off x="10527434" y="5449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10</xdr:row>
      <xdr:rowOff>504825</xdr:rowOff>
    </xdr:from>
    <xdr:ext cx="95250" cy="442269"/>
    <xdr:sp macro="" textlink="">
      <xdr:nvSpPr>
        <xdr:cNvPr id="45" name="Text Box 15">
          <a:extLst>
            <a:ext uri="{FF2B5EF4-FFF2-40B4-BE49-F238E27FC236}">
              <a16:creationId xmlns:a16="http://schemas.microsoft.com/office/drawing/2014/main" id="{00000000-0008-0000-0800-00002D000000}"/>
            </a:ext>
          </a:extLst>
        </xdr:cNvPr>
        <xdr:cNvSpPr txBox="1">
          <a:spLocks noChangeArrowheads="1"/>
        </xdr:cNvSpPr>
      </xdr:nvSpPr>
      <xdr:spPr bwMode="auto">
        <a:xfrm>
          <a:off x="10527434" y="595428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6" name="Text Box 15">
          <a:extLst>
            <a:ext uri="{FF2B5EF4-FFF2-40B4-BE49-F238E27FC236}">
              <a16:creationId xmlns:a16="http://schemas.microsoft.com/office/drawing/2014/main" id="{00000000-0008-0000-0800-00002E000000}"/>
            </a:ext>
          </a:extLst>
        </xdr:cNvPr>
        <xdr:cNvSpPr txBox="1">
          <a:spLocks noChangeArrowheads="1"/>
        </xdr:cNvSpPr>
      </xdr:nvSpPr>
      <xdr:spPr bwMode="auto">
        <a:xfrm>
          <a:off x="10527434" y="780155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7" name="Text Box 15">
          <a:extLst>
            <a:ext uri="{FF2B5EF4-FFF2-40B4-BE49-F238E27FC236}">
              <a16:creationId xmlns:a16="http://schemas.microsoft.com/office/drawing/2014/main" id="{00000000-0008-0000-0800-00002F000000}"/>
            </a:ext>
          </a:extLst>
        </xdr:cNvPr>
        <xdr:cNvSpPr txBox="1">
          <a:spLocks noChangeArrowheads="1"/>
        </xdr:cNvSpPr>
      </xdr:nvSpPr>
      <xdr:spPr bwMode="auto">
        <a:xfrm>
          <a:off x="10527434" y="887528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8" name="Text Box 15">
          <a:extLst>
            <a:ext uri="{FF2B5EF4-FFF2-40B4-BE49-F238E27FC236}">
              <a16:creationId xmlns:a16="http://schemas.microsoft.com/office/drawing/2014/main" id="{00000000-0008-0000-0800-000030000000}"/>
            </a:ext>
          </a:extLst>
        </xdr:cNvPr>
        <xdr:cNvSpPr txBox="1">
          <a:spLocks noChangeArrowheads="1"/>
        </xdr:cNvSpPr>
      </xdr:nvSpPr>
      <xdr:spPr bwMode="auto">
        <a:xfrm>
          <a:off x="10527434" y="887528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9" name="Text Box 15">
          <a:extLst>
            <a:ext uri="{FF2B5EF4-FFF2-40B4-BE49-F238E27FC236}">
              <a16:creationId xmlns:a16="http://schemas.microsoft.com/office/drawing/2014/main" id="{00000000-0008-0000-0800-000031000000}"/>
            </a:ext>
          </a:extLst>
        </xdr:cNvPr>
        <xdr:cNvSpPr txBox="1">
          <a:spLocks noChangeArrowheads="1"/>
        </xdr:cNvSpPr>
      </xdr:nvSpPr>
      <xdr:spPr bwMode="auto">
        <a:xfrm>
          <a:off x="10527434" y="1029537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0" name="Text Box 15">
          <a:extLst>
            <a:ext uri="{FF2B5EF4-FFF2-40B4-BE49-F238E27FC236}">
              <a16:creationId xmlns:a16="http://schemas.microsoft.com/office/drawing/2014/main" id="{00000000-0008-0000-0800-000032000000}"/>
            </a:ext>
          </a:extLst>
        </xdr:cNvPr>
        <xdr:cNvSpPr txBox="1">
          <a:spLocks noChangeArrowheads="1"/>
        </xdr:cNvSpPr>
      </xdr:nvSpPr>
      <xdr:spPr bwMode="auto">
        <a:xfrm>
          <a:off x="10527434" y="1029537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1" name="Text Box 15">
          <a:extLst>
            <a:ext uri="{FF2B5EF4-FFF2-40B4-BE49-F238E27FC236}">
              <a16:creationId xmlns:a16="http://schemas.microsoft.com/office/drawing/2014/main" id="{00000000-0008-0000-0800-000033000000}"/>
            </a:ext>
          </a:extLst>
        </xdr:cNvPr>
        <xdr:cNvSpPr txBox="1">
          <a:spLocks noChangeArrowheads="1"/>
        </xdr:cNvSpPr>
      </xdr:nvSpPr>
      <xdr:spPr bwMode="auto">
        <a:xfrm>
          <a:off x="10527434" y="11068916"/>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2" name="Text Box 15">
          <a:extLst>
            <a:ext uri="{FF2B5EF4-FFF2-40B4-BE49-F238E27FC236}">
              <a16:creationId xmlns:a16="http://schemas.microsoft.com/office/drawing/2014/main" id="{00000000-0008-0000-0800-000034000000}"/>
            </a:ext>
          </a:extLst>
        </xdr:cNvPr>
        <xdr:cNvSpPr txBox="1">
          <a:spLocks noChangeArrowheads="1"/>
        </xdr:cNvSpPr>
      </xdr:nvSpPr>
      <xdr:spPr bwMode="auto">
        <a:xfrm>
          <a:off x="10527434" y="11068916"/>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3" name="Text Box 15">
          <a:extLst>
            <a:ext uri="{FF2B5EF4-FFF2-40B4-BE49-F238E27FC236}">
              <a16:creationId xmlns:a16="http://schemas.microsoft.com/office/drawing/2014/main" id="{00000000-0008-0000-0800-000035000000}"/>
            </a:ext>
          </a:extLst>
        </xdr:cNvPr>
        <xdr:cNvSpPr txBox="1">
          <a:spLocks noChangeArrowheads="1"/>
        </xdr:cNvSpPr>
      </xdr:nvSpPr>
      <xdr:spPr bwMode="auto">
        <a:xfrm>
          <a:off x="10527434" y="1178790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4" name="Text Box 15">
          <a:extLst>
            <a:ext uri="{FF2B5EF4-FFF2-40B4-BE49-F238E27FC236}">
              <a16:creationId xmlns:a16="http://schemas.microsoft.com/office/drawing/2014/main" id="{00000000-0008-0000-0800-000036000000}"/>
            </a:ext>
          </a:extLst>
        </xdr:cNvPr>
        <xdr:cNvSpPr txBox="1">
          <a:spLocks noChangeArrowheads="1"/>
        </xdr:cNvSpPr>
      </xdr:nvSpPr>
      <xdr:spPr bwMode="auto">
        <a:xfrm>
          <a:off x="10527434" y="1178790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5" name="Text Box 15">
          <a:extLst>
            <a:ext uri="{FF2B5EF4-FFF2-40B4-BE49-F238E27FC236}">
              <a16:creationId xmlns:a16="http://schemas.microsoft.com/office/drawing/2014/main" id="{00000000-0008-0000-0800-000037000000}"/>
            </a:ext>
          </a:extLst>
        </xdr:cNvPr>
        <xdr:cNvSpPr txBox="1">
          <a:spLocks noChangeArrowheads="1"/>
        </xdr:cNvSpPr>
      </xdr:nvSpPr>
      <xdr:spPr bwMode="auto">
        <a:xfrm>
          <a:off x="10527434" y="1178790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6" name="Text Box 15">
          <a:extLst>
            <a:ext uri="{FF2B5EF4-FFF2-40B4-BE49-F238E27FC236}">
              <a16:creationId xmlns:a16="http://schemas.microsoft.com/office/drawing/2014/main" id="{00000000-0008-0000-0800-000038000000}"/>
            </a:ext>
          </a:extLst>
        </xdr:cNvPr>
        <xdr:cNvSpPr txBox="1">
          <a:spLocks noChangeArrowheads="1"/>
        </xdr:cNvSpPr>
      </xdr:nvSpPr>
      <xdr:spPr bwMode="auto">
        <a:xfrm>
          <a:off x="10527434" y="1178790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7" name="Text Box 15">
          <a:extLst>
            <a:ext uri="{FF2B5EF4-FFF2-40B4-BE49-F238E27FC236}">
              <a16:creationId xmlns:a16="http://schemas.microsoft.com/office/drawing/2014/main" id="{00000000-0008-0000-0800-000039000000}"/>
            </a:ext>
          </a:extLst>
        </xdr:cNvPr>
        <xdr:cNvSpPr txBox="1">
          <a:spLocks noChangeArrowheads="1"/>
        </xdr:cNvSpPr>
      </xdr:nvSpPr>
      <xdr:spPr bwMode="auto">
        <a:xfrm>
          <a:off x="10527434" y="1178790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8" name="Text Box 15">
          <a:extLst>
            <a:ext uri="{FF2B5EF4-FFF2-40B4-BE49-F238E27FC236}">
              <a16:creationId xmlns:a16="http://schemas.microsoft.com/office/drawing/2014/main" id="{00000000-0008-0000-0800-00003A000000}"/>
            </a:ext>
          </a:extLst>
        </xdr:cNvPr>
        <xdr:cNvSpPr txBox="1">
          <a:spLocks noChangeArrowheads="1"/>
        </xdr:cNvSpPr>
      </xdr:nvSpPr>
      <xdr:spPr bwMode="auto">
        <a:xfrm>
          <a:off x="10527434" y="1178790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9" name="Text Box 15">
          <a:extLst>
            <a:ext uri="{FF2B5EF4-FFF2-40B4-BE49-F238E27FC236}">
              <a16:creationId xmlns:a16="http://schemas.microsoft.com/office/drawing/2014/main" id="{00000000-0008-0000-0800-00003B000000}"/>
            </a:ext>
          </a:extLst>
        </xdr:cNvPr>
        <xdr:cNvSpPr txBox="1">
          <a:spLocks noChangeArrowheads="1"/>
        </xdr:cNvSpPr>
      </xdr:nvSpPr>
      <xdr:spPr bwMode="auto">
        <a:xfrm>
          <a:off x="10527434" y="1178790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60" name="Text Box 16">
          <a:extLst>
            <a:ext uri="{FF2B5EF4-FFF2-40B4-BE49-F238E27FC236}">
              <a16:creationId xmlns:a16="http://schemas.microsoft.com/office/drawing/2014/main" id="{00000000-0008-0000-0800-00003C000000}"/>
            </a:ext>
          </a:extLst>
        </xdr:cNvPr>
        <xdr:cNvSpPr txBox="1">
          <a:spLocks noChangeArrowheads="1"/>
        </xdr:cNvSpPr>
      </xdr:nvSpPr>
      <xdr:spPr bwMode="auto">
        <a:xfrm>
          <a:off x="10527434" y="6223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61" name="Text Box 17">
          <a:extLst>
            <a:ext uri="{FF2B5EF4-FFF2-40B4-BE49-F238E27FC236}">
              <a16:creationId xmlns:a16="http://schemas.microsoft.com/office/drawing/2014/main" id="{00000000-0008-0000-0800-00003D000000}"/>
            </a:ext>
          </a:extLst>
        </xdr:cNvPr>
        <xdr:cNvSpPr txBox="1">
          <a:spLocks noChangeArrowheads="1"/>
        </xdr:cNvSpPr>
      </xdr:nvSpPr>
      <xdr:spPr bwMode="auto">
        <a:xfrm>
          <a:off x="10527434" y="6223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62" name="Text Box 18">
          <a:extLst>
            <a:ext uri="{FF2B5EF4-FFF2-40B4-BE49-F238E27FC236}">
              <a16:creationId xmlns:a16="http://schemas.microsoft.com/office/drawing/2014/main" id="{00000000-0008-0000-0800-00003E000000}"/>
            </a:ext>
          </a:extLst>
        </xdr:cNvPr>
        <xdr:cNvSpPr txBox="1">
          <a:spLocks noChangeArrowheads="1"/>
        </xdr:cNvSpPr>
      </xdr:nvSpPr>
      <xdr:spPr bwMode="auto">
        <a:xfrm>
          <a:off x="10527434" y="6223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63" name="Text Box 19">
          <a:extLst>
            <a:ext uri="{FF2B5EF4-FFF2-40B4-BE49-F238E27FC236}">
              <a16:creationId xmlns:a16="http://schemas.microsoft.com/office/drawing/2014/main" id="{00000000-0008-0000-0800-00003F000000}"/>
            </a:ext>
          </a:extLst>
        </xdr:cNvPr>
        <xdr:cNvSpPr txBox="1">
          <a:spLocks noChangeArrowheads="1"/>
        </xdr:cNvSpPr>
      </xdr:nvSpPr>
      <xdr:spPr bwMode="auto">
        <a:xfrm>
          <a:off x="10527434" y="6223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4" name="Text Box 15">
          <a:extLst>
            <a:ext uri="{FF2B5EF4-FFF2-40B4-BE49-F238E27FC236}">
              <a16:creationId xmlns:a16="http://schemas.microsoft.com/office/drawing/2014/main" id="{00000000-0008-0000-0800-000040000000}"/>
            </a:ext>
          </a:extLst>
        </xdr:cNvPr>
        <xdr:cNvSpPr txBox="1">
          <a:spLocks noChangeArrowheads="1"/>
        </xdr:cNvSpPr>
      </xdr:nvSpPr>
      <xdr:spPr bwMode="auto">
        <a:xfrm>
          <a:off x="10527434" y="67278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65" name="Text Box 16">
          <a:extLst>
            <a:ext uri="{FF2B5EF4-FFF2-40B4-BE49-F238E27FC236}">
              <a16:creationId xmlns:a16="http://schemas.microsoft.com/office/drawing/2014/main" id="{00000000-0008-0000-0800-000041000000}"/>
            </a:ext>
          </a:extLst>
        </xdr:cNvPr>
        <xdr:cNvSpPr txBox="1">
          <a:spLocks noChangeArrowheads="1"/>
        </xdr:cNvSpPr>
      </xdr:nvSpPr>
      <xdr:spPr bwMode="auto">
        <a:xfrm>
          <a:off x="10527434" y="7296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66" name="Text Box 17">
          <a:extLst>
            <a:ext uri="{FF2B5EF4-FFF2-40B4-BE49-F238E27FC236}">
              <a16:creationId xmlns:a16="http://schemas.microsoft.com/office/drawing/2014/main" id="{00000000-0008-0000-0800-000042000000}"/>
            </a:ext>
          </a:extLst>
        </xdr:cNvPr>
        <xdr:cNvSpPr txBox="1">
          <a:spLocks noChangeArrowheads="1"/>
        </xdr:cNvSpPr>
      </xdr:nvSpPr>
      <xdr:spPr bwMode="auto">
        <a:xfrm>
          <a:off x="10527434" y="7296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67" name="Text Box 18">
          <a:extLst>
            <a:ext uri="{FF2B5EF4-FFF2-40B4-BE49-F238E27FC236}">
              <a16:creationId xmlns:a16="http://schemas.microsoft.com/office/drawing/2014/main" id="{00000000-0008-0000-0800-000043000000}"/>
            </a:ext>
          </a:extLst>
        </xdr:cNvPr>
        <xdr:cNvSpPr txBox="1">
          <a:spLocks noChangeArrowheads="1"/>
        </xdr:cNvSpPr>
      </xdr:nvSpPr>
      <xdr:spPr bwMode="auto">
        <a:xfrm>
          <a:off x="10527434" y="7296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68" name="Text Box 19">
          <a:extLst>
            <a:ext uri="{FF2B5EF4-FFF2-40B4-BE49-F238E27FC236}">
              <a16:creationId xmlns:a16="http://schemas.microsoft.com/office/drawing/2014/main" id="{00000000-0008-0000-0800-000044000000}"/>
            </a:ext>
          </a:extLst>
        </xdr:cNvPr>
        <xdr:cNvSpPr txBox="1">
          <a:spLocks noChangeArrowheads="1"/>
        </xdr:cNvSpPr>
      </xdr:nvSpPr>
      <xdr:spPr bwMode="auto">
        <a:xfrm>
          <a:off x="10527434" y="7296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9" name="Text Box 15">
          <a:extLst>
            <a:ext uri="{FF2B5EF4-FFF2-40B4-BE49-F238E27FC236}">
              <a16:creationId xmlns:a16="http://schemas.microsoft.com/office/drawing/2014/main" id="{00000000-0008-0000-0800-000045000000}"/>
            </a:ext>
          </a:extLst>
        </xdr:cNvPr>
        <xdr:cNvSpPr txBox="1">
          <a:spLocks noChangeArrowheads="1"/>
        </xdr:cNvSpPr>
      </xdr:nvSpPr>
      <xdr:spPr bwMode="auto">
        <a:xfrm>
          <a:off x="10527434" y="780155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xdr:row>
      <xdr:rowOff>0</xdr:rowOff>
    </xdr:from>
    <xdr:ext cx="95250" cy="171450"/>
    <xdr:sp macro="" textlink="">
      <xdr:nvSpPr>
        <xdr:cNvPr id="70" name="Text Box 16">
          <a:extLst>
            <a:ext uri="{FF2B5EF4-FFF2-40B4-BE49-F238E27FC236}">
              <a16:creationId xmlns:a16="http://schemas.microsoft.com/office/drawing/2014/main" id="{00000000-0008-0000-0800-000046000000}"/>
            </a:ext>
          </a:extLst>
        </xdr:cNvPr>
        <xdr:cNvSpPr txBox="1">
          <a:spLocks noChangeArrowheads="1"/>
        </xdr:cNvSpPr>
      </xdr:nvSpPr>
      <xdr:spPr bwMode="auto">
        <a:xfrm>
          <a:off x="9374909" y="5449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xdr:row>
      <xdr:rowOff>0</xdr:rowOff>
    </xdr:from>
    <xdr:ext cx="95250" cy="171450"/>
    <xdr:sp macro="" textlink="">
      <xdr:nvSpPr>
        <xdr:cNvPr id="71" name="Text Box 17">
          <a:extLst>
            <a:ext uri="{FF2B5EF4-FFF2-40B4-BE49-F238E27FC236}">
              <a16:creationId xmlns:a16="http://schemas.microsoft.com/office/drawing/2014/main" id="{00000000-0008-0000-0800-000047000000}"/>
            </a:ext>
          </a:extLst>
        </xdr:cNvPr>
        <xdr:cNvSpPr txBox="1">
          <a:spLocks noChangeArrowheads="1"/>
        </xdr:cNvSpPr>
      </xdr:nvSpPr>
      <xdr:spPr bwMode="auto">
        <a:xfrm>
          <a:off x="9374909" y="5449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xdr:row>
      <xdr:rowOff>0</xdr:rowOff>
    </xdr:from>
    <xdr:ext cx="95250" cy="171450"/>
    <xdr:sp macro="" textlink="">
      <xdr:nvSpPr>
        <xdr:cNvPr id="72" name="Text Box 18">
          <a:extLst>
            <a:ext uri="{FF2B5EF4-FFF2-40B4-BE49-F238E27FC236}">
              <a16:creationId xmlns:a16="http://schemas.microsoft.com/office/drawing/2014/main" id="{00000000-0008-0000-0800-000048000000}"/>
            </a:ext>
          </a:extLst>
        </xdr:cNvPr>
        <xdr:cNvSpPr txBox="1">
          <a:spLocks noChangeArrowheads="1"/>
        </xdr:cNvSpPr>
      </xdr:nvSpPr>
      <xdr:spPr bwMode="auto">
        <a:xfrm>
          <a:off x="9374909" y="5449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xdr:row>
      <xdr:rowOff>0</xdr:rowOff>
    </xdr:from>
    <xdr:ext cx="95250" cy="171450"/>
    <xdr:sp macro="" textlink="">
      <xdr:nvSpPr>
        <xdr:cNvPr id="73" name="Text Box 19">
          <a:extLst>
            <a:ext uri="{FF2B5EF4-FFF2-40B4-BE49-F238E27FC236}">
              <a16:creationId xmlns:a16="http://schemas.microsoft.com/office/drawing/2014/main" id="{00000000-0008-0000-0800-000049000000}"/>
            </a:ext>
          </a:extLst>
        </xdr:cNvPr>
        <xdr:cNvSpPr txBox="1">
          <a:spLocks noChangeArrowheads="1"/>
        </xdr:cNvSpPr>
      </xdr:nvSpPr>
      <xdr:spPr bwMode="auto">
        <a:xfrm>
          <a:off x="9374909" y="5449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10</xdr:row>
      <xdr:rowOff>504825</xdr:rowOff>
    </xdr:from>
    <xdr:ext cx="95250" cy="442269"/>
    <xdr:sp macro="" textlink="">
      <xdr:nvSpPr>
        <xdr:cNvPr id="74" name="Text Box 15">
          <a:extLst>
            <a:ext uri="{FF2B5EF4-FFF2-40B4-BE49-F238E27FC236}">
              <a16:creationId xmlns:a16="http://schemas.microsoft.com/office/drawing/2014/main" id="{00000000-0008-0000-0800-00004A000000}"/>
            </a:ext>
          </a:extLst>
        </xdr:cNvPr>
        <xdr:cNvSpPr txBox="1">
          <a:spLocks noChangeArrowheads="1"/>
        </xdr:cNvSpPr>
      </xdr:nvSpPr>
      <xdr:spPr bwMode="auto">
        <a:xfrm>
          <a:off x="9374909" y="595428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75" name="Text Box 15">
          <a:extLst>
            <a:ext uri="{FF2B5EF4-FFF2-40B4-BE49-F238E27FC236}">
              <a16:creationId xmlns:a16="http://schemas.microsoft.com/office/drawing/2014/main" id="{00000000-0008-0000-0800-00004B000000}"/>
            </a:ext>
          </a:extLst>
        </xdr:cNvPr>
        <xdr:cNvSpPr txBox="1">
          <a:spLocks noChangeArrowheads="1"/>
        </xdr:cNvSpPr>
      </xdr:nvSpPr>
      <xdr:spPr bwMode="auto">
        <a:xfrm>
          <a:off x="9374909" y="780155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76" name="Text Box 15">
          <a:extLst>
            <a:ext uri="{FF2B5EF4-FFF2-40B4-BE49-F238E27FC236}">
              <a16:creationId xmlns:a16="http://schemas.microsoft.com/office/drawing/2014/main" id="{00000000-0008-0000-0800-00004C000000}"/>
            </a:ext>
          </a:extLst>
        </xdr:cNvPr>
        <xdr:cNvSpPr txBox="1">
          <a:spLocks noChangeArrowheads="1"/>
        </xdr:cNvSpPr>
      </xdr:nvSpPr>
      <xdr:spPr bwMode="auto">
        <a:xfrm>
          <a:off x="9374909" y="887528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77" name="Text Box 15">
          <a:extLst>
            <a:ext uri="{FF2B5EF4-FFF2-40B4-BE49-F238E27FC236}">
              <a16:creationId xmlns:a16="http://schemas.microsoft.com/office/drawing/2014/main" id="{00000000-0008-0000-0800-00004D000000}"/>
            </a:ext>
          </a:extLst>
        </xdr:cNvPr>
        <xdr:cNvSpPr txBox="1">
          <a:spLocks noChangeArrowheads="1"/>
        </xdr:cNvSpPr>
      </xdr:nvSpPr>
      <xdr:spPr bwMode="auto">
        <a:xfrm>
          <a:off x="9374909" y="887528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78" name="Text Box 15">
          <a:extLst>
            <a:ext uri="{FF2B5EF4-FFF2-40B4-BE49-F238E27FC236}">
              <a16:creationId xmlns:a16="http://schemas.microsoft.com/office/drawing/2014/main" id="{00000000-0008-0000-0800-00004E000000}"/>
            </a:ext>
          </a:extLst>
        </xdr:cNvPr>
        <xdr:cNvSpPr txBox="1">
          <a:spLocks noChangeArrowheads="1"/>
        </xdr:cNvSpPr>
      </xdr:nvSpPr>
      <xdr:spPr bwMode="auto">
        <a:xfrm>
          <a:off x="9374909" y="1029537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79" name="Text Box 15">
          <a:extLst>
            <a:ext uri="{FF2B5EF4-FFF2-40B4-BE49-F238E27FC236}">
              <a16:creationId xmlns:a16="http://schemas.microsoft.com/office/drawing/2014/main" id="{00000000-0008-0000-0800-00004F000000}"/>
            </a:ext>
          </a:extLst>
        </xdr:cNvPr>
        <xdr:cNvSpPr txBox="1">
          <a:spLocks noChangeArrowheads="1"/>
        </xdr:cNvSpPr>
      </xdr:nvSpPr>
      <xdr:spPr bwMode="auto">
        <a:xfrm>
          <a:off x="9374909" y="1029537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80" name="Text Box 15">
          <a:extLst>
            <a:ext uri="{FF2B5EF4-FFF2-40B4-BE49-F238E27FC236}">
              <a16:creationId xmlns:a16="http://schemas.microsoft.com/office/drawing/2014/main" id="{00000000-0008-0000-0800-000050000000}"/>
            </a:ext>
          </a:extLst>
        </xdr:cNvPr>
        <xdr:cNvSpPr txBox="1">
          <a:spLocks noChangeArrowheads="1"/>
        </xdr:cNvSpPr>
      </xdr:nvSpPr>
      <xdr:spPr bwMode="auto">
        <a:xfrm>
          <a:off x="9374909" y="11068916"/>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81" name="Text Box 15">
          <a:extLst>
            <a:ext uri="{FF2B5EF4-FFF2-40B4-BE49-F238E27FC236}">
              <a16:creationId xmlns:a16="http://schemas.microsoft.com/office/drawing/2014/main" id="{00000000-0008-0000-0800-000051000000}"/>
            </a:ext>
          </a:extLst>
        </xdr:cNvPr>
        <xdr:cNvSpPr txBox="1">
          <a:spLocks noChangeArrowheads="1"/>
        </xdr:cNvSpPr>
      </xdr:nvSpPr>
      <xdr:spPr bwMode="auto">
        <a:xfrm>
          <a:off x="9374909" y="11068916"/>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82" name="Text Box 15">
          <a:extLst>
            <a:ext uri="{FF2B5EF4-FFF2-40B4-BE49-F238E27FC236}">
              <a16:creationId xmlns:a16="http://schemas.microsoft.com/office/drawing/2014/main" id="{00000000-0008-0000-0800-000052000000}"/>
            </a:ext>
          </a:extLst>
        </xdr:cNvPr>
        <xdr:cNvSpPr txBox="1">
          <a:spLocks noChangeArrowheads="1"/>
        </xdr:cNvSpPr>
      </xdr:nvSpPr>
      <xdr:spPr bwMode="auto">
        <a:xfrm>
          <a:off x="9374909" y="1178790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83" name="Text Box 15">
          <a:extLst>
            <a:ext uri="{FF2B5EF4-FFF2-40B4-BE49-F238E27FC236}">
              <a16:creationId xmlns:a16="http://schemas.microsoft.com/office/drawing/2014/main" id="{00000000-0008-0000-0800-000053000000}"/>
            </a:ext>
          </a:extLst>
        </xdr:cNvPr>
        <xdr:cNvSpPr txBox="1">
          <a:spLocks noChangeArrowheads="1"/>
        </xdr:cNvSpPr>
      </xdr:nvSpPr>
      <xdr:spPr bwMode="auto">
        <a:xfrm>
          <a:off x="9374909" y="1178790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84" name="Text Box 15">
          <a:extLst>
            <a:ext uri="{FF2B5EF4-FFF2-40B4-BE49-F238E27FC236}">
              <a16:creationId xmlns:a16="http://schemas.microsoft.com/office/drawing/2014/main" id="{00000000-0008-0000-0800-000054000000}"/>
            </a:ext>
          </a:extLst>
        </xdr:cNvPr>
        <xdr:cNvSpPr txBox="1">
          <a:spLocks noChangeArrowheads="1"/>
        </xdr:cNvSpPr>
      </xdr:nvSpPr>
      <xdr:spPr bwMode="auto">
        <a:xfrm>
          <a:off x="9374909" y="1178790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85" name="Text Box 15">
          <a:extLst>
            <a:ext uri="{FF2B5EF4-FFF2-40B4-BE49-F238E27FC236}">
              <a16:creationId xmlns:a16="http://schemas.microsoft.com/office/drawing/2014/main" id="{00000000-0008-0000-0800-000055000000}"/>
            </a:ext>
          </a:extLst>
        </xdr:cNvPr>
        <xdr:cNvSpPr txBox="1">
          <a:spLocks noChangeArrowheads="1"/>
        </xdr:cNvSpPr>
      </xdr:nvSpPr>
      <xdr:spPr bwMode="auto">
        <a:xfrm>
          <a:off x="9374909" y="1178790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86" name="Text Box 15">
          <a:extLst>
            <a:ext uri="{FF2B5EF4-FFF2-40B4-BE49-F238E27FC236}">
              <a16:creationId xmlns:a16="http://schemas.microsoft.com/office/drawing/2014/main" id="{00000000-0008-0000-0800-000056000000}"/>
            </a:ext>
          </a:extLst>
        </xdr:cNvPr>
        <xdr:cNvSpPr txBox="1">
          <a:spLocks noChangeArrowheads="1"/>
        </xdr:cNvSpPr>
      </xdr:nvSpPr>
      <xdr:spPr bwMode="auto">
        <a:xfrm>
          <a:off x="9374909" y="1178790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87" name="Text Box 15">
          <a:extLst>
            <a:ext uri="{FF2B5EF4-FFF2-40B4-BE49-F238E27FC236}">
              <a16:creationId xmlns:a16="http://schemas.microsoft.com/office/drawing/2014/main" id="{00000000-0008-0000-0800-000057000000}"/>
            </a:ext>
          </a:extLst>
        </xdr:cNvPr>
        <xdr:cNvSpPr txBox="1">
          <a:spLocks noChangeArrowheads="1"/>
        </xdr:cNvSpPr>
      </xdr:nvSpPr>
      <xdr:spPr bwMode="auto">
        <a:xfrm>
          <a:off x="50072637" y="12746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88" name="Text Box 15">
          <a:extLst>
            <a:ext uri="{FF2B5EF4-FFF2-40B4-BE49-F238E27FC236}">
              <a16:creationId xmlns:a16="http://schemas.microsoft.com/office/drawing/2014/main" id="{00000000-0008-0000-0800-000058000000}"/>
            </a:ext>
          </a:extLst>
        </xdr:cNvPr>
        <xdr:cNvSpPr txBox="1">
          <a:spLocks noChangeArrowheads="1"/>
        </xdr:cNvSpPr>
      </xdr:nvSpPr>
      <xdr:spPr bwMode="auto">
        <a:xfrm>
          <a:off x="49942750" y="132238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89" name="Text Box 16">
          <a:extLst>
            <a:ext uri="{FF2B5EF4-FFF2-40B4-BE49-F238E27FC236}">
              <a16:creationId xmlns:a16="http://schemas.microsoft.com/office/drawing/2014/main" id="{00000000-0008-0000-0800-000059000000}"/>
            </a:ext>
          </a:extLst>
        </xdr:cNvPr>
        <xdr:cNvSpPr txBox="1">
          <a:spLocks noChangeArrowheads="1"/>
        </xdr:cNvSpPr>
      </xdr:nvSpPr>
      <xdr:spPr bwMode="auto">
        <a:xfrm>
          <a:off x="9374909" y="6223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90" name="Text Box 17">
          <a:extLst>
            <a:ext uri="{FF2B5EF4-FFF2-40B4-BE49-F238E27FC236}">
              <a16:creationId xmlns:a16="http://schemas.microsoft.com/office/drawing/2014/main" id="{00000000-0008-0000-0800-00005A000000}"/>
            </a:ext>
          </a:extLst>
        </xdr:cNvPr>
        <xdr:cNvSpPr txBox="1">
          <a:spLocks noChangeArrowheads="1"/>
        </xdr:cNvSpPr>
      </xdr:nvSpPr>
      <xdr:spPr bwMode="auto">
        <a:xfrm>
          <a:off x="9374909" y="6223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91" name="Text Box 18">
          <a:extLst>
            <a:ext uri="{FF2B5EF4-FFF2-40B4-BE49-F238E27FC236}">
              <a16:creationId xmlns:a16="http://schemas.microsoft.com/office/drawing/2014/main" id="{00000000-0008-0000-0800-00005B000000}"/>
            </a:ext>
          </a:extLst>
        </xdr:cNvPr>
        <xdr:cNvSpPr txBox="1">
          <a:spLocks noChangeArrowheads="1"/>
        </xdr:cNvSpPr>
      </xdr:nvSpPr>
      <xdr:spPr bwMode="auto">
        <a:xfrm>
          <a:off x="9374909" y="6223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92" name="Text Box 19">
          <a:extLst>
            <a:ext uri="{FF2B5EF4-FFF2-40B4-BE49-F238E27FC236}">
              <a16:creationId xmlns:a16="http://schemas.microsoft.com/office/drawing/2014/main" id="{00000000-0008-0000-0800-00005C000000}"/>
            </a:ext>
          </a:extLst>
        </xdr:cNvPr>
        <xdr:cNvSpPr txBox="1">
          <a:spLocks noChangeArrowheads="1"/>
        </xdr:cNvSpPr>
      </xdr:nvSpPr>
      <xdr:spPr bwMode="auto">
        <a:xfrm>
          <a:off x="9374909" y="6223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93" name="Text Box 15">
          <a:extLst>
            <a:ext uri="{FF2B5EF4-FFF2-40B4-BE49-F238E27FC236}">
              <a16:creationId xmlns:a16="http://schemas.microsoft.com/office/drawing/2014/main" id="{00000000-0008-0000-0800-00005D000000}"/>
            </a:ext>
          </a:extLst>
        </xdr:cNvPr>
        <xdr:cNvSpPr txBox="1">
          <a:spLocks noChangeArrowheads="1"/>
        </xdr:cNvSpPr>
      </xdr:nvSpPr>
      <xdr:spPr bwMode="auto">
        <a:xfrm>
          <a:off x="9374909" y="67278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94" name="Text Box 16">
          <a:extLst>
            <a:ext uri="{FF2B5EF4-FFF2-40B4-BE49-F238E27FC236}">
              <a16:creationId xmlns:a16="http://schemas.microsoft.com/office/drawing/2014/main" id="{00000000-0008-0000-0800-00005E000000}"/>
            </a:ext>
          </a:extLst>
        </xdr:cNvPr>
        <xdr:cNvSpPr txBox="1">
          <a:spLocks noChangeArrowheads="1"/>
        </xdr:cNvSpPr>
      </xdr:nvSpPr>
      <xdr:spPr bwMode="auto">
        <a:xfrm>
          <a:off x="9374909" y="7296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95" name="Text Box 17">
          <a:extLst>
            <a:ext uri="{FF2B5EF4-FFF2-40B4-BE49-F238E27FC236}">
              <a16:creationId xmlns:a16="http://schemas.microsoft.com/office/drawing/2014/main" id="{00000000-0008-0000-0800-00005F000000}"/>
            </a:ext>
          </a:extLst>
        </xdr:cNvPr>
        <xdr:cNvSpPr txBox="1">
          <a:spLocks noChangeArrowheads="1"/>
        </xdr:cNvSpPr>
      </xdr:nvSpPr>
      <xdr:spPr bwMode="auto">
        <a:xfrm>
          <a:off x="9374909" y="7296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96" name="Text Box 18">
          <a:extLst>
            <a:ext uri="{FF2B5EF4-FFF2-40B4-BE49-F238E27FC236}">
              <a16:creationId xmlns:a16="http://schemas.microsoft.com/office/drawing/2014/main" id="{00000000-0008-0000-0800-000060000000}"/>
            </a:ext>
          </a:extLst>
        </xdr:cNvPr>
        <xdr:cNvSpPr txBox="1">
          <a:spLocks noChangeArrowheads="1"/>
        </xdr:cNvSpPr>
      </xdr:nvSpPr>
      <xdr:spPr bwMode="auto">
        <a:xfrm>
          <a:off x="9374909" y="7296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97" name="Text Box 19">
          <a:extLst>
            <a:ext uri="{FF2B5EF4-FFF2-40B4-BE49-F238E27FC236}">
              <a16:creationId xmlns:a16="http://schemas.microsoft.com/office/drawing/2014/main" id="{00000000-0008-0000-0800-000061000000}"/>
            </a:ext>
          </a:extLst>
        </xdr:cNvPr>
        <xdr:cNvSpPr txBox="1">
          <a:spLocks noChangeArrowheads="1"/>
        </xdr:cNvSpPr>
      </xdr:nvSpPr>
      <xdr:spPr bwMode="auto">
        <a:xfrm>
          <a:off x="9374909" y="7296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98" name="Text Box 15">
          <a:extLst>
            <a:ext uri="{FF2B5EF4-FFF2-40B4-BE49-F238E27FC236}">
              <a16:creationId xmlns:a16="http://schemas.microsoft.com/office/drawing/2014/main" id="{00000000-0008-0000-0800-000062000000}"/>
            </a:ext>
          </a:extLst>
        </xdr:cNvPr>
        <xdr:cNvSpPr txBox="1">
          <a:spLocks noChangeArrowheads="1"/>
        </xdr:cNvSpPr>
      </xdr:nvSpPr>
      <xdr:spPr bwMode="auto">
        <a:xfrm>
          <a:off x="9374909" y="780155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99" name="Text Box 15">
          <a:extLst>
            <a:ext uri="{FF2B5EF4-FFF2-40B4-BE49-F238E27FC236}">
              <a16:creationId xmlns:a16="http://schemas.microsoft.com/office/drawing/2014/main" id="{00000000-0008-0000-0800-000063000000}"/>
            </a:ext>
          </a:extLst>
        </xdr:cNvPr>
        <xdr:cNvSpPr txBox="1">
          <a:spLocks noChangeArrowheads="1"/>
        </xdr:cNvSpPr>
      </xdr:nvSpPr>
      <xdr:spPr bwMode="auto">
        <a:xfrm>
          <a:off x="9374909" y="1164618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00" name="Text Box 15">
          <a:extLst>
            <a:ext uri="{FF2B5EF4-FFF2-40B4-BE49-F238E27FC236}">
              <a16:creationId xmlns:a16="http://schemas.microsoft.com/office/drawing/2014/main" id="{00000000-0008-0000-0800-000064000000}"/>
            </a:ext>
          </a:extLst>
        </xdr:cNvPr>
        <xdr:cNvSpPr txBox="1">
          <a:spLocks noChangeArrowheads="1"/>
        </xdr:cNvSpPr>
      </xdr:nvSpPr>
      <xdr:spPr bwMode="auto">
        <a:xfrm>
          <a:off x="9374909" y="1164618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01" name="Text Box 15">
          <a:extLst>
            <a:ext uri="{FF2B5EF4-FFF2-40B4-BE49-F238E27FC236}">
              <a16:creationId xmlns:a16="http://schemas.microsoft.com/office/drawing/2014/main" id="{00000000-0008-0000-0800-000065000000}"/>
            </a:ext>
          </a:extLst>
        </xdr:cNvPr>
        <xdr:cNvSpPr txBox="1">
          <a:spLocks noChangeArrowheads="1"/>
        </xdr:cNvSpPr>
      </xdr:nvSpPr>
      <xdr:spPr bwMode="auto">
        <a:xfrm>
          <a:off x="12790343" y="1164618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02" name="Text Box 15">
          <a:extLst>
            <a:ext uri="{FF2B5EF4-FFF2-40B4-BE49-F238E27FC236}">
              <a16:creationId xmlns:a16="http://schemas.microsoft.com/office/drawing/2014/main" id="{00000000-0008-0000-0800-000066000000}"/>
            </a:ext>
          </a:extLst>
        </xdr:cNvPr>
        <xdr:cNvSpPr txBox="1">
          <a:spLocks noChangeArrowheads="1"/>
        </xdr:cNvSpPr>
      </xdr:nvSpPr>
      <xdr:spPr bwMode="auto">
        <a:xfrm>
          <a:off x="12790343" y="1164618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103" name="Text Box 15">
          <a:extLst>
            <a:ext uri="{FF2B5EF4-FFF2-40B4-BE49-F238E27FC236}">
              <a16:creationId xmlns:a16="http://schemas.microsoft.com/office/drawing/2014/main" id="{00000000-0008-0000-0800-000067000000}"/>
            </a:ext>
          </a:extLst>
        </xdr:cNvPr>
        <xdr:cNvSpPr txBox="1">
          <a:spLocks noChangeArrowheads="1"/>
        </xdr:cNvSpPr>
      </xdr:nvSpPr>
      <xdr:spPr bwMode="auto">
        <a:xfrm>
          <a:off x="50084182" y="1164618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104" name="Text Box 15">
          <a:extLst>
            <a:ext uri="{FF2B5EF4-FFF2-40B4-BE49-F238E27FC236}">
              <a16:creationId xmlns:a16="http://schemas.microsoft.com/office/drawing/2014/main" id="{00000000-0008-0000-0800-000068000000}"/>
            </a:ext>
          </a:extLst>
        </xdr:cNvPr>
        <xdr:cNvSpPr txBox="1">
          <a:spLocks noChangeArrowheads="1"/>
        </xdr:cNvSpPr>
      </xdr:nvSpPr>
      <xdr:spPr bwMode="auto">
        <a:xfrm>
          <a:off x="50084182" y="1164618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05" name="Text Box 15">
          <a:extLst>
            <a:ext uri="{FF2B5EF4-FFF2-40B4-BE49-F238E27FC236}">
              <a16:creationId xmlns:a16="http://schemas.microsoft.com/office/drawing/2014/main" id="{00000000-0008-0000-0800-000069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06" name="Text Box 15">
          <a:extLst>
            <a:ext uri="{FF2B5EF4-FFF2-40B4-BE49-F238E27FC236}">
              <a16:creationId xmlns:a16="http://schemas.microsoft.com/office/drawing/2014/main" id="{00000000-0008-0000-0800-00006A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07" name="Text Box 15">
          <a:extLst>
            <a:ext uri="{FF2B5EF4-FFF2-40B4-BE49-F238E27FC236}">
              <a16:creationId xmlns:a16="http://schemas.microsoft.com/office/drawing/2014/main" id="{00000000-0008-0000-0800-00006B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08" name="Text Box 15">
          <a:extLst>
            <a:ext uri="{FF2B5EF4-FFF2-40B4-BE49-F238E27FC236}">
              <a16:creationId xmlns:a16="http://schemas.microsoft.com/office/drawing/2014/main" id="{00000000-0008-0000-0800-00006C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09" name="Text Box 15">
          <a:extLst>
            <a:ext uri="{FF2B5EF4-FFF2-40B4-BE49-F238E27FC236}">
              <a16:creationId xmlns:a16="http://schemas.microsoft.com/office/drawing/2014/main" id="{00000000-0008-0000-0800-00006D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10" name="Text Box 15">
          <a:extLst>
            <a:ext uri="{FF2B5EF4-FFF2-40B4-BE49-F238E27FC236}">
              <a16:creationId xmlns:a16="http://schemas.microsoft.com/office/drawing/2014/main" id="{00000000-0008-0000-0800-00006E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11" name="Text Box 15">
          <a:extLst>
            <a:ext uri="{FF2B5EF4-FFF2-40B4-BE49-F238E27FC236}">
              <a16:creationId xmlns:a16="http://schemas.microsoft.com/office/drawing/2014/main" id="{00000000-0008-0000-0800-00006F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12" name="Text Box 15">
          <a:extLst>
            <a:ext uri="{FF2B5EF4-FFF2-40B4-BE49-F238E27FC236}">
              <a16:creationId xmlns:a16="http://schemas.microsoft.com/office/drawing/2014/main" id="{00000000-0008-0000-0800-000070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13" name="Text Box 15">
          <a:extLst>
            <a:ext uri="{FF2B5EF4-FFF2-40B4-BE49-F238E27FC236}">
              <a16:creationId xmlns:a16="http://schemas.microsoft.com/office/drawing/2014/main" id="{00000000-0008-0000-0800-000071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14" name="Text Box 15">
          <a:extLst>
            <a:ext uri="{FF2B5EF4-FFF2-40B4-BE49-F238E27FC236}">
              <a16:creationId xmlns:a16="http://schemas.microsoft.com/office/drawing/2014/main" id="{00000000-0008-0000-0800-000072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15" name="Text Box 15">
          <a:extLst>
            <a:ext uri="{FF2B5EF4-FFF2-40B4-BE49-F238E27FC236}">
              <a16:creationId xmlns:a16="http://schemas.microsoft.com/office/drawing/2014/main" id="{00000000-0008-0000-0800-000073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16" name="Text Box 15">
          <a:extLst>
            <a:ext uri="{FF2B5EF4-FFF2-40B4-BE49-F238E27FC236}">
              <a16:creationId xmlns:a16="http://schemas.microsoft.com/office/drawing/2014/main" id="{00000000-0008-0000-0800-000074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17" name="Text Box 15">
          <a:extLst>
            <a:ext uri="{FF2B5EF4-FFF2-40B4-BE49-F238E27FC236}">
              <a16:creationId xmlns:a16="http://schemas.microsoft.com/office/drawing/2014/main" id="{00000000-0008-0000-0800-000075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18" name="Text Box 15">
          <a:extLst>
            <a:ext uri="{FF2B5EF4-FFF2-40B4-BE49-F238E27FC236}">
              <a16:creationId xmlns:a16="http://schemas.microsoft.com/office/drawing/2014/main" id="{00000000-0008-0000-0800-000076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19" name="Text Box 15">
          <a:extLst>
            <a:ext uri="{FF2B5EF4-FFF2-40B4-BE49-F238E27FC236}">
              <a16:creationId xmlns:a16="http://schemas.microsoft.com/office/drawing/2014/main" id="{00000000-0008-0000-0800-000077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20" name="Text Box 15">
          <a:extLst>
            <a:ext uri="{FF2B5EF4-FFF2-40B4-BE49-F238E27FC236}">
              <a16:creationId xmlns:a16="http://schemas.microsoft.com/office/drawing/2014/main" id="{00000000-0008-0000-0800-000078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21" name="Text Box 15">
          <a:extLst>
            <a:ext uri="{FF2B5EF4-FFF2-40B4-BE49-F238E27FC236}">
              <a16:creationId xmlns:a16="http://schemas.microsoft.com/office/drawing/2014/main" id="{00000000-0008-0000-0800-000079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22" name="Text Box 15">
          <a:extLst>
            <a:ext uri="{FF2B5EF4-FFF2-40B4-BE49-F238E27FC236}">
              <a16:creationId xmlns:a16="http://schemas.microsoft.com/office/drawing/2014/main" id="{00000000-0008-0000-0800-00007A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23" name="Text Box 15">
          <a:extLst>
            <a:ext uri="{FF2B5EF4-FFF2-40B4-BE49-F238E27FC236}">
              <a16:creationId xmlns:a16="http://schemas.microsoft.com/office/drawing/2014/main" id="{00000000-0008-0000-0800-00007B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24" name="Text Box 15">
          <a:extLst>
            <a:ext uri="{FF2B5EF4-FFF2-40B4-BE49-F238E27FC236}">
              <a16:creationId xmlns:a16="http://schemas.microsoft.com/office/drawing/2014/main" id="{00000000-0008-0000-0800-00007C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25" name="Text Box 15">
          <a:extLst>
            <a:ext uri="{FF2B5EF4-FFF2-40B4-BE49-F238E27FC236}">
              <a16:creationId xmlns:a16="http://schemas.microsoft.com/office/drawing/2014/main" id="{00000000-0008-0000-0800-00007D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26" name="Text Box 15">
          <a:extLst>
            <a:ext uri="{FF2B5EF4-FFF2-40B4-BE49-F238E27FC236}">
              <a16:creationId xmlns:a16="http://schemas.microsoft.com/office/drawing/2014/main" id="{00000000-0008-0000-0800-00007E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27" name="Text Box 15">
          <a:extLst>
            <a:ext uri="{FF2B5EF4-FFF2-40B4-BE49-F238E27FC236}">
              <a16:creationId xmlns:a16="http://schemas.microsoft.com/office/drawing/2014/main" id="{00000000-0008-0000-0800-00007F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28" name="Text Box 15">
          <a:extLst>
            <a:ext uri="{FF2B5EF4-FFF2-40B4-BE49-F238E27FC236}">
              <a16:creationId xmlns:a16="http://schemas.microsoft.com/office/drawing/2014/main" id="{00000000-0008-0000-0800-000080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29" name="Text Box 15">
          <a:extLst>
            <a:ext uri="{FF2B5EF4-FFF2-40B4-BE49-F238E27FC236}">
              <a16:creationId xmlns:a16="http://schemas.microsoft.com/office/drawing/2014/main" id="{00000000-0008-0000-0800-000081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30" name="Text Box 15">
          <a:extLst>
            <a:ext uri="{FF2B5EF4-FFF2-40B4-BE49-F238E27FC236}">
              <a16:creationId xmlns:a16="http://schemas.microsoft.com/office/drawing/2014/main" id="{00000000-0008-0000-0800-000082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31" name="Text Box 15">
          <a:extLst>
            <a:ext uri="{FF2B5EF4-FFF2-40B4-BE49-F238E27FC236}">
              <a16:creationId xmlns:a16="http://schemas.microsoft.com/office/drawing/2014/main" id="{00000000-0008-0000-0800-000083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32" name="Text Box 15">
          <a:extLst>
            <a:ext uri="{FF2B5EF4-FFF2-40B4-BE49-F238E27FC236}">
              <a16:creationId xmlns:a16="http://schemas.microsoft.com/office/drawing/2014/main" id="{00000000-0008-0000-0800-000084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33" name="Text Box 15">
          <a:extLst>
            <a:ext uri="{FF2B5EF4-FFF2-40B4-BE49-F238E27FC236}">
              <a16:creationId xmlns:a16="http://schemas.microsoft.com/office/drawing/2014/main" id="{00000000-0008-0000-0800-000085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34" name="Text Box 15">
          <a:extLst>
            <a:ext uri="{FF2B5EF4-FFF2-40B4-BE49-F238E27FC236}">
              <a16:creationId xmlns:a16="http://schemas.microsoft.com/office/drawing/2014/main" id="{00000000-0008-0000-0800-000086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35" name="Text Box 15">
          <a:extLst>
            <a:ext uri="{FF2B5EF4-FFF2-40B4-BE49-F238E27FC236}">
              <a16:creationId xmlns:a16="http://schemas.microsoft.com/office/drawing/2014/main" id="{00000000-0008-0000-0800-000087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36" name="Text Box 15">
          <a:extLst>
            <a:ext uri="{FF2B5EF4-FFF2-40B4-BE49-F238E27FC236}">
              <a16:creationId xmlns:a16="http://schemas.microsoft.com/office/drawing/2014/main" id="{00000000-0008-0000-0800-000088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37" name="Text Box 15">
          <a:extLst>
            <a:ext uri="{FF2B5EF4-FFF2-40B4-BE49-F238E27FC236}">
              <a16:creationId xmlns:a16="http://schemas.microsoft.com/office/drawing/2014/main" id="{00000000-0008-0000-0800-000089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38" name="Text Box 15">
          <a:extLst>
            <a:ext uri="{FF2B5EF4-FFF2-40B4-BE49-F238E27FC236}">
              <a16:creationId xmlns:a16="http://schemas.microsoft.com/office/drawing/2014/main" id="{00000000-0008-0000-0800-00008A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39" name="Text Box 15">
          <a:extLst>
            <a:ext uri="{FF2B5EF4-FFF2-40B4-BE49-F238E27FC236}">
              <a16:creationId xmlns:a16="http://schemas.microsoft.com/office/drawing/2014/main" id="{00000000-0008-0000-0800-00008B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40" name="Text Box 15">
          <a:extLst>
            <a:ext uri="{FF2B5EF4-FFF2-40B4-BE49-F238E27FC236}">
              <a16:creationId xmlns:a16="http://schemas.microsoft.com/office/drawing/2014/main" id="{00000000-0008-0000-0800-00008C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41" name="Text Box 15">
          <a:extLst>
            <a:ext uri="{FF2B5EF4-FFF2-40B4-BE49-F238E27FC236}">
              <a16:creationId xmlns:a16="http://schemas.microsoft.com/office/drawing/2014/main" id="{00000000-0008-0000-0800-00008D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42" name="Text Box 15">
          <a:extLst>
            <a:ext uri="{FF2B5EF4-FFF2-40B4-BE49-F238E27FC236}">
              <a16:creationId xmlns:a16="http://schemas.microsoft.com/office/drawing/2014/main" id="{00000000-0008-0000-0800-00008E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43" name="Text Box 15">
          <a:extLst>
            <a:ext uri="{FF2B5EF4-FFF2-40B4-BE49-F238E27FC236}">
              <a16:creationId xmlns:a16="http://schemas.microsoft.com/office/drawing/2014/main" id="{00000000-0008-0000-0800-00008F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44" name="Text Box 15">
          <a:extLst>
            <a:ext uri="{FF2B5EF4-FFF2-40B4-BE49-F238E27FC236}">
              <a16:creationId xmlns:a16="http://schemas.microsoft.com/office/drawing/2014/main" id="{00000000-0008-0000-0800-000090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45" name="Text Box 15">
          <a:extLst>
            <a:ext uri="{FF2B5EF4-FFF2-40B4-BE49-F238E27FC236}">
              <a16:creationId xmlns:a16="http://schemas.microsoft.com/office/drawing/2014/main" id="{00000000-0008-0000-0800-000091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46" name="Text Box 15">
          <a:extLst>
            <a:ext uri="{FF2B5EF4-FFF2-40B4-BE49-F238E27FC236}">
              <a16:creationId xmlns:a16="http://schemas.microsoft.com/office/drawing/2014/main" id="{00000000-0008-0000-0800-000092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47" name="Text Box 15">
          <a:extLst>
            <a:ext uri="{FF2B5EF4-FFF2-40B4-BE49-F238E27FC236}">
              <a16:creationId xmlns:a16="http://schemas.microsoft.com/office/drawing/2014/main" id="{00000000-0008-0000-0800-000093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48" name="Text Box 15">
          <a:extLst>
            <a:ext uri="{FF2B5EF4-FFF2-40B4-BE49-F238E27FC236}">
              <a16:creationId xmlns:a16="http://schemas.microsoft.com/office/drawing/2014/main" id="{00000000-0008-0000-0800-000094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49" name="Text Box 15">
          <a:extLst>
            <a:ext uri="{FF2B5EF4-FFF2-40B4-BE49-F238E27FC236}">
              <a16:creationId xmlns:a16="http://schemas.microsoft.com/office/drawing/2014/main" id="{00000000-0008-0000-0800-000095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50" name="Text Box 15">
          <a:extLst>
            <a:ext uri="{FF2B5EF4-FFF2-40B4-BE49-F238E27FC236}">
              <a16:creationId xmlns:a16="http://schemas.microsoft.com/office/drawing/2014/main" id="{00000000-0008-0000-0800-000096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51" name="Text Box 15">
          <a:extLst>
            <a:ext uri="{FF2B5EF4-FFF2-40B4-BE49-F238E27FC236}">
              <a16:creationId xmlns:a16="http://schemas.microsoft.com/office/drawing/2014/main" id="{00000000-0008-0000-0800-000097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52" name="Text Box 15">
          <a:extLst>
            <a:ext uri="{FF2B5EF4-FFF2-40B4-BE49-F238E27FC236}">
              <a16:creationId xmlns:a16="http://schemas.microsoft.com/office/drawing/2014/main" id="{00000000-0008-0000-0800-000098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53" name="Text Box 15">
          <a:extLst>
            <a:ext uri="{FF2B5EF4-FFF2-40B4-BE49-F238E27FC236}">
              <a16:creationId xmlns:a16="http://schemas.microsoft.com/office/drawing/2014/main" id="{00000000-0008-0000-0800-000099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54" name="Text Box 15">
          <a:extLst>
            <a:ext uri="{FF2B5EF4-FFF2-40B4-BE49-F238E27FC236}">
              <a16:creationId xmlns:a16="http://schemas.microsoft.com/office/drawing/2014/main" id="{00000000-0008-0000-0800-00009A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55" name="Text Box 15">
          <a:extLst>
            <a:ext uri="{FF2B5EF4-FFF2-40B4-BE49-F238E27FC236}">
              <a16:creationId xmlns:a16="http://schemas.microsoft.com/office/drawing/2014/main" id="{00000000-0008-0000-0800-00009B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56" name="Text Box 15">
          <a:extLst>
            <a:ext uri="{FF2B5EF4-FFF2-40B4-BE49-F238E27FC236}">
              <a16:creationId xmlns:a16="http://schemas.microsoft.com/office/drawing/2014/main" id="{00000000-0008-0000-0800-00009C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57" name="Text Box 15">
          <a:extLst>
            <a:ext uri="{FF2B5EF4-FFF2-40B4-BE49-F238E27FC236}">
              <a16:creationId xmlns:a16="http://schemas.microsoft.com/office/drawing/2014/main" id="{00000000-0008-0000-0800-00009D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58" name="Text Box 15">
          <a:extLst>
            <a:ext uri="{FF2B5EF4-FFF2-40B4-BE49-F238E27FC236}">
              <a16:creationId xmlns:a16="http://schemas.microsoft.com/office/drawing/2014/main" id="{00000000-0008-0000-0800-00009E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59" name="Text Box 15">
          <a:extLst>
            <a:ext uri="{FF2B5EF4-FFF2-40B4-BE49-F238E27FC236}">
              <a16:creationId xmlns:a16="http://schemas.microsoft.com/office/drawing/2014/main" id="{00000000-0008-0000-0800-00009F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60" name="Text Box 15">
          <a:extLst>
            <a:ext uri="{FF2B5EF4-FFF2-40B4-BE49-F238E27FC236}">
              <a16:creationId xmlns:a16="http://schemas.microsoft.com/office/drawing/2014/main" id="{00000000-0008-0000-0800-0000A0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61" name="Text Box 15">
          <a:extLst>
            <a:ext uri="{FF2B5EF4-FFF2-40B4-BE49-F238E27FC236}">
              <a16:creationId xmlns:a16="http://schemas.microsoft.com/office/drawing/2014/main" id="{00000000-0008-0000-0800-0000A1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62" name="Text Box 15">
          <a:extLst>
            <a:ext uri="{FF2B5EF4-FFF2-40B4-BE49-F238E27FC236}">
              <a16:creationId xmlns:a16="http://schemas.microsoft.com/office/drawing/2014/main" id="{00000000-0008-0000-0800-0000A2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63" name="Text Box 15">
          <a:extLst>
            <a:ext uri="{FF2B5EF4-FFF2-40B4-BE49-F238E27FC236}">
              <a16:creationId xmlns:a16="http://schemas.microsoft.com/office/drawing/2014/main" id="{00000000-0008-0000-0800-0000A3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64" name="Text Box 15">
          <a:extLst>
            <a:ext uri="{FF2B5EF4-FFF2-40B4-BE49-F238E27FC236}">
              <a16:creationId xmlns:a16="http://schemas.microsoft.com/office/drawing/2014/main" id="{00000000-0008-0000-0800-0000A4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65" name="Text Box 15">
          <a:extLst>
            <a:ext uri="{FF2B5EF4-FFF2-40B4-BE49-F238E27FC236}">
              <a16:creationId xmlns:a16="http://schemas.microsoft.com/office/drawing/2014/main" id="{00000000-0008-0000-0800-0000A5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66" name="Text Box 15">
          <a:extLst>
            <a:ext uri="{FF2B5EF4-FFF2-40B4-BE49-F238E27FC236}">
              <a16:creationId xmlns:a16="http://schemas.microsoft.com/office/drawing/2014/main" id="{00000000-0008-0000-0800-0000A6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67" name="Text Box 15">
          <a:extLst>
            <a:ext uri="{FF2B5EF4-FFF2-40B4-BE49-F238E27FC236}">
              <a16:creationId xmlns:a16="http://schemas.microsoft.com/office/drawing/2014/main" id="{00000000-0008-0000-0800-0000A7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68" name="Text Box 15">
          <a:extLst>
            <a:ext uri="{FF2B5EF4-FFF2-40B4-BE49-F238E27FC236}">
              <a16:creationId xmlns:a16="http://schemas.microsoft.com/office/drawing/2014/main" id="{00000000-0008-0000-0800-0000A8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69" name="Text Box 15">
          <a:extLst>
            <a:ext uri="{FF2B5EF4-FFF2-40B4-BE49-F238E27FC236}">
              <a16:creationId xmlns:a16="http://schemas.microsoft.com/office/drawing/2014/main" id="{00000000-0008-0000-0800-0000A9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70" name="Text Box 15">
          <a:extLst>
            <a:ext uri="{FF2B5EF4-FFF2-40B4-BE49-F238E27FC236}">
              <a16:creationId xmlns:a16="http://schemas.microsoft.com/office/drawing/2014/main" id="{00000000-0008-0000-0800-0000AA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71" name="Text Box 15">
          <a:extLst>
            <a:ext uri="{FF2B5EF4-FFF2-40B4-BE49-F238E27FC236}">
              <a16:creationId xmlns:a16="http://schemas.microsoft.com/office/drawing/2014/main" id="{00000000-0008-0000-0800-0000AB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72" name="Text Box 15">
          <a:extLst>
            <a:ext uri="{FF2B5EF4-FFF2-40B4-BE49-F238E27FC236}">
              <a16:creationId xmlns:a16="http://schemas.microsoft.com/office/drawing/2014/main" id="{00000000-0008-0000-0800-0000AC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73" name="Text Box 15">
          <a:extLst>
            <a:ext uri="{FF2B5EF4-FFF2-40B4-BE49-F238E27FC236}">
              <a16:creationId xmlns:a16="http://schemas.microsoft.com/office/drawing/2014/main" id="{00000000-0008-0000-0800-0000AD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74" name="Text Box 15">
          <a:extLst>
            <a:ext uri="{FF2B5EF4-FFF2-40B4-BE49-F238E27FC236}">
              <a16:creationId xmlns:a16="http://schemas.microsoft.com/office/drawing/2014/main" id="{00000000-0008-0000-0800-0000AE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75" name="Text Box 15">
          <a:extLst>
            <a:ext uri="{FF2B5EF4-FFF2-40B4-BE49-F238E27FC236}">
              <a16:creationId xmlns:a16="http://schemas.microsoft.com/office/drawing/2014/main" id="{00000000-0008-0000-0800-0000AF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76" name="Text Box 15">
          <a:extLst>
            <a:ext uri="{FF2B5EF4-FFF2-40B4-BE49-F238E27FC236}">
              <a16:creationId xmlns:a16="http://schemas.microsoft.com/office/drawing/2014/main" id="{00000000-0008-0000-0800-0000B0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77" name="Text Box 15">
          <a:extLst>
            <a:ext uri="{FF2B5EF4-FFF2-40B4-BE49-F238E27FC236}">
              <a16:creationId xmlns:a16="http://schemas.microsoft.com/office/drawing/2014/main" id="{00000000-0008-0000-0800-0000B1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78" name="Text Box 15">
          <a:extLst>
            <a:ext uri="{FF2B5EF4-FFF2-40B4-BE49-F238E27FC236}">
              <a16:creationId xmlns:a16="http://schemas.microsoft.com/office/drawing/2014/main" id="{00000000-0008-0000-0800-0000B2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79" name="Text Box 15">
          <a:extLst>
            <a:ext uri="{FF2B5EF4-FFF2-40B4-BE49-F238E27FC236}">
              <a16:creationId xmlns:a16="http://schemas.microsoft.com/office/drawing/2014/main" id="{00000000-0008-0000-0800-0000B3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80" name="Text Box 15">
          <a:extLst>
            <a:ext uri="{FF2B5EF4-FFF2-40B4-BE49-F238E27FC236}">
              <a16:creationId xmlns:a16="http://schemas.microsoft.com/office/drawing/2014/main" id="{00000000-0008-0000-0800-0000B4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81" name="Text Box 15">
          <a:extLst>
            <a:ext uri="{FF2B5EF4-FFF2-40B4-BE49-F238E27FC236}">
              <a16:creationId xmlns:a16="http://schemas.microsoft.com/office/drawing/2014/main" id="{00000000-0008-0000-0800-0000B5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82" name="Text Box 15">
          <a:extLst>
            <a:ext uri="{FF2B5EF4-FFF2-40B4-BE49-F238E27FC236}">
              <a16:creationId xmlns:a16="http://schemas.microsoft.com/office/drawing/2014/main" id="{00000000-0008-0000-0800-0000B6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83" name="Text Box 15">
          <a:extLst>
            <a:ext uri="{FF2B5EF4-FFF2-40B4-BE49-F238E27FC236}">
              <a16:creationId xmlns:a16="http://schemas.microsoft.com/office/drawing/2014/main" id="{00000000-0008-0000-0800-0000B7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84" name="Text Box 15">
          <a:extLst>
            <a:ext uri="{FF2B5EF4-FFF2-40B4-BE49-F238E27FC236}">
              <a16:creationId xmlns:a16="http://schemas.microsoft.com/office/drawing/2014/main" id="{00000000-0008-0000-0800-0000B8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85" name="Text Box 15">
          <a:extLst>
            <a:ext uri="{FF2B5EF4-FFF2-40B4-BE49-F238E27FC236}">
              <a16:creationId xmlns:a16="http://schemas.microsoft.com/office/drawing/2014/main" id="{00000000-0008-0000-0800-0000B9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86" name="Text Box 15">
          <a:extLst>
            <a:ext uri="{FF2B5EF4-FFF2-40B4-BE49-F238E27FC236}">
              <a16:creationId xmlns:a16="http://schemas.microsoft.com/office/drawing/2014/main" id="{00000000-0008-0000-0800-0000BA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87" name="Text Box 15">
          <a:extLst>
            <a:ext uri="{FF2B5EF4-FFF2-40B4-BE49-F238E27FC236}">
              <a16:creationId xmlns:a16="http://schemas.microsoft.com/office/drawing/2014/main" id="{00000000-0008-0000-0800-0000BB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88" name="Text Box 15">
          <a:extLst>
            <a:ext uri="{FF2B5EF4-FFF2-40B4-BE49-F238E27FC236}">
              <a16:creationId xmlns:a16="http://schemas.microsoft.com/office/drawing/2014/main" id="{00000000-0008-0000-0800-0000BC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89" name="Text Box 15">
          <a:extLst>
            <a:ext uri="{FF2B5EF4-FFF2-40B4-BE49-F238E27FC236}">
              <a16:creationId xmlns:a16="http://schemas.microsoft.com/office/drawing/2014/main" id="{00000000-0008-0000-0800-0000BD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90" name="Text Box 15">
          <a:extLst>
            <a:ext uri="{FF2B5EF4-FFF2-40B4-BE49-F238E27FC236}">
              <a16:creationId xmlns:a16="http://schemas.microsoft.com/office/drawing/2014/main" id="{00000000-0008-0000-0800-0000BE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91" name="Text Box 15">
          <a:extLst>
            <a:ext uri="{FF2B5EF4-FFF2-40B4-BE49-F238E27FC236}">
              <a16:creationId xmlns:a16="http://schemas.microsoft.com/office/drawing/2014/main" id="{00000000-0008-0000-0800-0000BF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92" name="Text Box 15">
          <a:extLst>
            <a:ext uri="{FF2B5EF4-FFF2-40B4-BE49-F238E27FC236}">
              <a16:creationId xmlns:a16="http://schemas.microsoft.com/office/drawing/2014/main" id="{00000000-0008-0000-0800-0000C0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93" name="Text Box 15">
          <a:extLst>
            <a:ext uri="{FF2B5EF4-FFF2-40B4-BE49-F238E27FC236}">
              <a16:creationId xmlns:a16="http://schemas.microsoft.com/office/drawing/2014/main" id="{00000000-0008-0000-0800-0000C1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94" name="Text Box 15">
          <a:extLst>
            <a:ext uri="{FF2B5EF4-FFF2-40B4-BE49-F238E27FC236}">
              <a16:creationId xmlns:a16="http://schemas.microsoft.com/office/drawing/2014/main" id="{00000000-0008-0000-0800-0000C2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95" name="Text Box 15">
          <a:extLst>
            <a:ext uri="{FF2B5EF4-FFF2-40B4-BE49-F238E27FC236}">
              <a16:creationId xmlns:a16="http://schemas.microsoft.com/office/drawing/2014/main" id="{00000000-0008-0000-0800-0000C3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96" name="Text Box 15">
          <a:extLst>
            <a:ext uri="{FF2B5EF4-FFF2-40B4-BE49-F238E27FC236}">
              <a16:creationId xmlns:a16="http://schemas.microsoft.com/office/drawing/2014/main" id="{00000000-0008-0000-0800-0000C4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97" name="Text Box 15">
          <a:extLst>
            <a:ext uri="{FF2B5EF4-FFF2-40B4-BE49-F238E27FC236}">
              <a16:creationId xmlns:a16="http://schemas.microsoft.com/office/drawing/2014/main" id="{00000000-0008-0000-0800-0000C5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98" name="Text Box 15">
          <a:extLst>
            <a:ext uri="{FF2B5EF4-FFF2-40B4-BE49-F238E27FC236}">
              <a16:creationId xmlns:a16="http://schemas.microsoft.com/office/drawing/2014/main" id="{00000000-0008-0000-0800-0000C6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99" name="Text Box 15">
          <a:extLst>
            <a:ext uri="{FF2B5EF4-FFF2-40B4-BE49-F238E27FC236}">
              <a16:creationId xmlns:a16="http://schemas.microsoft.com/office/drawing/2014/main" id="{00000000-0008-0000-0800-0000C7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00" name="Text Box 15">
          <a:extLst>
            <a:ext uri="{FF2B5EF4-FFF2-40B4-BE49-F238E27FC236}">
              <a16:creationId xmlns:a16="http://schemas.microsoft.com/office/drawing/2014/main" id="{00000000-0008-0000-0800-0000C8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01" name="Text Box 15">
          <a:extLst>
            <a:ext uri="{FF2B5EF4-FFF2-40B4-BE49-F238E27FC236}">
              <a16:creationId xmlns:a16="http://schemas.microsoft.com/office/drawing/2014/main" id="{00000000-0008-0000-0800-0000C9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02" name="Text Box 15">
          <a:extLst>
            <a:ext uri="{FF2B5EF4-FFF2-40B4-BE49-F238E27FC236}">
              <a16:creationId xmlns:a16="http://schemas.microsoft.com/office/drawing/2014/main" id="{00000000-0008-0000-0800-0000CA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03" name="Text Box 15">
          <a:extLst>
            <a:ext uri="{FF2B5EF4-FFF2-40B4-BE49-F238E27FC236}">
              <a16:creationId xmlns:a16="http://schemas.microsoft.com/office/drawing/2014/main" id="{00000000-0008-0000-0800-0000CB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04" name="Text Box 15">
          <a:extLst>
            <a:ext uri="{FF2B5EF4-FFF2-40B4-BE49-F238E27FC236}">
              <a16:creationId xmlns:a16="http://schemas.microsoft.com/office/drawing/2014/main" id="{00000000-0008-0000-0800-0000CC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05" name="Text Box 15">
          <a:extLst>
            <a:ext uri="{FF2B5EF4-FFF2-40B4-BE49-F238E27FC236}">
              <a16:creationId xmlns:a16="http://schemas.microsoft.com/office/drawing/2014/main" id="{00000000-0008-0000-0800-0000CD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06" name="Text Box 15">
          <a:extLst>
            <a:ext uri="{FF2B5EF4-FFF2-40B4-BE49-F238E27FC236}">
              <a16:creationId xmlns:a16="http://schemas.microsoft.com/office/drawing/2014/main" id="{00000000-0008-0000-0800-0000CE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07" name="Text Box 15">
          <a:extLst>
            <a:ext uri="{FF2B5EF4-FFF2-40B4-BE49-F238E27FC236}">
              <a16:creationId xmlns:a16="http://schemas.microsoft.com/office/drawing/2014/main" id="{00000000-0008-0000-0800-0000CF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08" name="Text Box 15">
          <a:extLst>
            <a:ext uri="{FF2B5EF4-FFF2-40B4-BE49-F238E27FC236}">
              <a16:creationId xmlns:a16="http://schemas.microsoft.com/office/drawing/2014/main" id="{00000000-0008-0000-0800-0000D0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09" name="Text Box 15">
          <a:extLst>
            <a:ext uri="{FF2B5EF4-FFF2-40B4-BE49-F238E27FC236}">
              <a16:creationId xmlns:a16="http://schemas.microsoft.com/office/drawing/2014/main" id="{00000000-0008-0000-0800-0000D1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10" name="Text Box 15">
          <a:extLst>
            <a:ext uri="{FF2B5EF4-FFF2-40B4-BE49-F238E27FC236}">
              <a16:creationId xmlns:a16="http://schemas.microsoft.com/office/drawing/2014/main" id="{00000000-0008-0000-0800-0000D2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11" name="Text Box 15">
          <a:extLst>
            <a:ext uri="{FF2B5EF4-FFF2-40B4-BE49-F238E27FC236}">
              <a16:creationId xmlns:a16="http://schemas.microsoft.com/office/drawing/2014/main" id="{00000000-0008-0000-0800-0000D3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12" name="Text Box 15">
          <a:extLst>
            <a:ext uri="{FF2B5EF4-FFF2-40B4-BE49-F238E27FC236}">
              <a16:creationId xmlns:a16="http://schemas.microsoft.com/office/drawing/2014/main" id="{00000000-0008-0000-0800-0000D4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13" name="Text Box 15">
          <a:extLst>
            <a:ext uri="{FF2B5EF4-FFF2-40B4-BE49-F238E27FC236}">
              <a16:creationId xmlns:a16="http://schemas.microsoft.com/office/drawing/2014/main" id="{00000000-0008-0000-0800-0000D5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14" name="Text Box 15">
          <a:extLst>
            <a:ext uri="{FF2B5EF4-FFF2-40B4-BE49-F238E27FC236}">
              <a16:creationId xmlns:a16="http://schemas.microsoft.com/office/drawing/2014/main" id="{00000000-0008-0000-0800-0000D6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15" name="Text Box 15">
          <a:extLst>
            <a:ext uri="{FF2B5EF4-FFF2-40B4-BE49-F238E27FC236}">
              <a16:creationId xmlns:a16="http://schemas.microsoft.com/office/drawing/2014/main" id="{00000000-0008-0000-0800-0000D7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16" name="Text Box 15">
          <a:extLst>
            <a:ext uri="{FF2B5EF4-FFF2-40B4-BE49-F238E27FC236}">
              <a16:creationId xmlns:a16="http://schemas.microsoft.com/office/drawing/2014/main" id="{00000000-0008-0000-0800-0000D8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17" name="Text Box 15">
          <a:extLst>
            <a:ext uri="{FF2B5EF4-FFF2-40B4-BE49-F238E27FC236}">
              <a16:creationId xmlns:a16="http://schemas.microsoft.com/office/drawing/2014/main" id="{00000000-0008-0000-0800-0000D9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18" name="Text Box 15">
          <a:extLst>
            <a:ext uri="{FF2B5EF4-FFF2-40B4-BE49-F238E27FC236}">
              <a16:creationId xmlns:a16="http://schemas.microsoft.com/office/drawing/2014/main" id="{00000000-0008-0000-0800-0000DA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19" name="Text Box 15">
          <a:extLst>
            <a:ext uri="{FF2B5EF4-FFF2-40B4-BE49-F238E27FC236}">
              <a16:creationId xmlns:a16="http://schemas.microsoft.com/office/drawing/2014/main" id="{00000000-0008-0000-0800-0000DB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20" name="Text Box 15">
          <a:extLst>
            <a:ext uri="{FF2B5EF4-FFF2-40B4-BE49-F238E27FC236}">
              <a16:creationId xmlns:a16="http://schemas.microsoft.com/office/drawing/2014/main" id="{00000000-0008-0000-0800-0000DC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21" name="Text Box 15">
          <a:extLst>
            <a:ext uri="{FF2B5EF4-FFF2-40B4-BE49-F238E27FC236}">
              <a16:creationId xmlns:a16="http://schemas.microsoft.com/office/drawing/2014/main" id="{00000000-0008-0000-0800-0000DD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22" name="Text Box 15">
          <a:extLst>
            <a:ext uri="{FF2B5EF4-FFF2-40B4-BE49-F238E27FC236}">
              <a16:creationId xmlns:a16="http://schemas.microsoft.com/office/drawing/2014/main" id="{00000000-0008-0000-0800-0000DE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23" name="Text Box 15">
          <a:extLst>
            <a:ext uri="{FF2B5EF4-FFF2-40B4-BE49-F238E27FC236}">
              <a16:creationId xmlns:a16="http://schemas.microsoft.com/office/drawing/2014/main" id="{00000000-0008-0000-0800-0000DF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24" name="Text Box 15">
          <a:extLst>
            <a:ext uri="{FF2B5EF4-FFF2-40B4-BE49-F238E27FC236}">
              <a16:creationId xmlns:a16="http://schemas.microsoft.com/office/drawing/2014/main" id="{00000000-0008-0000-0800-0000E0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25" name="Text Box 15">
          <a:extLst>
            <a:ext uri="{FF2B5EF4-FFF2-40B4-BE49-F238E27FC236}">
              <a16:creationId xmlns:a16="http://schemas.microsoft.com/office/drawing/2014/main" id="{00000000-0008-0000-0800-0000E1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26" name="Text Box 15">
          <a:extLst>
            <a:ext uri="{FF2B5EF4-FFF2-40B4-BE49-F238E27FC236}">
              <a16:creationId xmlns:a16="http://schemas.microsoft.com/office/drawing/2014/main" id="{00000000-0008-0000-0800-0000E2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27" name="Text Box 15">
          <a:extLst>
            <a:ext uri="{FF2B5EF4-FFF2-40B4-BE49-F238E27FC236}">
              <a16:creationId xmlns:a16="http://schemas.microsoft.com/office/drawing/2014/main" id="{00000000-0008-0000-0800-0000E3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28" name="Text Box 15">
          <a:extLst>
            <a:ext uri="{FF2B5EF4-FFF2-40B4-BE49-F238E27FC236}">
              <a16:creationId xmlns:a16="http://schemas.microsoft.com/office/drawing/2014/main" id="{00000000-0008-0000-0800-0000E4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29" name="Text Box 15">
          <a:extLst>
            <a:ext uri="{FF2B5EF4-FFF2-40B4-BE49-F238E27FC236}">
              <a16:creationId xmlns:a16="http://schemas.microsoft.com/office/drawing/2014/main" id="{00000000-0008-0000-0800-0000E5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30" name="Text Box 15">
          <a:extLst>
            <a:ext uri="{FF2B5EF4-FFF2-40B4-BE49-F238E27FC236}">
              <a16:creationId xmlns:a16="http://schemas.microsoft.com/office/drawing/2014/main" id="{00000000-0008-0000-0800-0000E6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31" name="Text Box 15">
          <a:extLst>
            <a:ext uri="{FF2B5EF4-FFF2-40B4-BE49-F238E27FC236}">
              <a16:creationId xmlns:a16="http://schemas.microsoft.com/office/drawing/2014/main" id="{00000000-0008-0000-0800-0000E7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32" name="Text Box 15">
          <a:extLst>
            <a:ext uri="{FF2B5EF4-FFF2-40B4-BE49-F238E27FC236}">
              <a16:creationId xmlns:a16="http://schemas.microsoft.com/office/drawing/2014/main" id="{00000000-0008-0000-0800-0000E8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33" name="Text Box 15">
          <a:extLst>
            <a:ext uri="{FF2B5EF4-FFF2-40B4-BE49-F238E27FC236}">
              <a16:creationId xmlns:a16="http://schemas.microsoft.com/office/drawing/2014/main" id="{00000000-0008-0000-0800-0000E9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34" name="Text Box 15">
          <a:extLst>
            <a:ext uri="{FF2B5EF4-FFF2-40B4-BE49-F238E27FC236}">
              <a16:creationId xmlns:a16="http://schemas.microsoft.com/office/drawing/2014/main" id="{00000000-0008-0000-0800-0000EA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35" name="Text Box 15">
          <a:extLst>
            <a:ext uri="{FF2B5EF4-FFF2-40B4-BE49-F238E27FC236}">
              <a16:creationId xmlns:a16="http://schemas.microsoft.com/office/drawing/2014/main" id="{00000000-0008-0000-0800-0000EB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36" name="Text Box 15">
          <a:extLst>
            <a:ext uri="{FF2B5EF4-FFF2-40B4-BE49-F238E27FC236}">
              <a16:creationId xmlns:a16="http://schemas.microsoft.com/office/drawing/2014/main" id="{00000000-0008-0000-0800-0000EC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37" name="Text Box 15">
          <a:extLst>
            <a:ext uri="{FF2B5EF4-FFF2-40B4-BE49-F238E27FC236}">
              <a16:creationId xmlns:a16="http://schemas.microsoft.com/office/drawing/2014/main" id="{00000000-0008-0000-0800-0000ED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38" name="Text Box 15">
          <a:extLst>
            <a:ext uri="{FF2B5EF4-FFF2-40B4-BE49-F238E27FC236}">
              <a16:creationId xmlns:a16="http://schemas.microsoft.com/office/drawing/2014/main" id="{00000000-0008-0000-0800-0000EE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39" name="Text Box 15">
          <a:extLst>
            <a:ext uri="{FF2B5EF4-FFF2-40B4-BE49-F238E27FC236}">
              <a16:creationId xmlns:a16="http://schemas.microsoft.com/office/drawing/2014/main" id="{00000000-0008-0000-0800-0000EF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40" name="Text Box 15">
          <a:extLst>
            <a:ext uri="{FF2B5EF4-FFF2-40B4-BE49-F238E27FC236}">
              <a16:creationId xmlns:a16="http://schemas.microsoft.com/office/drawing/2014/main" id="{00000000-0008-0000-0800-0000F0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41" name="Text Box 15">
          <a:extLst>
            <a:ext uri="{FF2B5EF4-FFF2-40B4-BE49-F238E27FC236}">
              <a16:creationId xmlns:a16="http://schemas.microsoft.com/office/drawing/2014/main" id="{00000000-0008-0000-0800-0000F1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42" name="Text Box 15">
          <a:extLst>
            <a:ext uri="{FF2B5EF4-FFF2-40B4-BE49-F238E27FC236}">
              <a16:creationId xmlns:a16="http://schemas.microsoft.com/office/drawing/2014/main" id="{00000000-0008-0000-0800-0000F2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43" name="Text Box 15">
          <a:extLst>
            <a:ext uri="{FF2B5EF4-FFF2-40B4-BE49-F238E27FC236}">
              <a16:creationId xmlns:a16="http://schemas.microsoft.com/office/drawing/2014/main" id="{00000000-0008-0000-0800-0000F3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44" name="Text Box 15">
          <a:extLst>
            <a:ext uri="{FF2B5EF4-FFF2-40B4-BE49-F238E27FC236}">
              <a16:creationId xmlns:a16="http://schemas.microsoft.com/office/drawing/2014/main" id="{00000000-0008-0000-0800-0000F4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45" name="Text Box 15">
          <a:extLst>
            <a:ext uri="{FF2B5EF4-FFF2-40B4-BE49-F238E27FC236}">
              <a16:creationId xmlns:a16="http://schemas.microsoft.com/office/drawing/2014/main" id="{00000000-0008-0000-0800-0000F5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46" name="Text Box 15">
          <a:extLst>
            <a:ext uri="{FF2B5EF4-FFF2-40B4-BE49-F238E27FC236}">
              <a16:creationId xmlns:a16="http://schemas.microsoft.com/office/drawing/2014/main" id="{00000000-0008-0000-0800-0000F6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47" name="Text Box 15">
          <a:extLst>
            <a:ext uri="{FF2B5EF4-FFF2-40B4-BE49-F238E27FC236}">
              <a16:creationId xmlns:a16="http://schemas.microsoft.com/office/drawing/2014/main" id="{00000000-0008-0000-0800-0000F7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48" name="Text Box 15">
          <a:extLst>
            <a:ext uri="{FF2B5EF4-FFF2-40B4-BE49-F238E27FC236}">
              <a16:creationId xmlns:a16="http://schemas.microsoft.com/office/drawing/2014/main" id="{00000000-0008-0000-0800-0000F8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49" name="Text Box 15">
          <a:extLst>
            <a:ext uri="{FF2B5EF4-FFF2-40B4-BE49-F238E27FC236}">
              <a16:creationId xmlns:a16="http://schemas.microsoft.com/office/drawing/2014/main" id="{00000000-0008-0000-0800-0000F9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50" name="Text Box 15">
          <a:extLst>
            <a:ext uri="{FF2B5EF4-FFF2-40B4-BE49-F238E27FC236}">
              <a16:creationId xmlns:a16="http://schemas.microsoft.com/office/drawing/2014/main" id="{00000000-0008-0000-0800-0000FA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51" name="Text Box 15">
          <a:extLst>
            <a:ext uri="{FF2B5EF4-FFF2-40B4-BE49-F238E27FC236}">
              <a16:creationId xmlns:a16="http://schemas.microsoft.com/office/drawing/2014/main" id="{00000000-0008-0000-0800-0000FB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52" name="Text Box 15">
          <a:extLst>
            <a:ext uri="{FF2B5EF4-FFF2-40B4-BE49-F238E27FC236}">
              <a16:creationId xmlns:a16="http://schemas.microsoft.com/office/drawing/2014/main" id="{00000000-0008-0000-0800-0000FC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53" name="Text Box 15">
          <a:extLst>
            <a:ext uri="{FF2B5EF4-FFF2-40B4-BE49-F238E27FC236}">
              <a16:creationId xmlns:a16="http://schemas.microsoft.com/office/drawing/2014/main" id="{00000000-0008-0000-0800-0000FD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54" name="Text Box 15">
          <a:extLst>
            <a:ext uri="{FF2B5EF4-FFF2-40B4-BE49-F238E27FC236}">
              <a16:creationId xmlns:a16="http://schemas.microsoft.com/office/drawing/2014/main" id="{00000000-0008-0000-0800-0000FE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55" name="Text Box 15">
          <a:extLst>
            <a:ext uri="{FF2B5EF4-FFF2-40B4-BE49-F238E27FC236}">
              <a16:creationId xmlns:a16="http://schemas.microsoft.com/office/drawing/2014/main" id="{00000000-0008-0000-0800-0000FF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56" name="Text Box 15">
          <a:extLst>
            <a:ext uri="{FF2B5EF4-FFF2-40B4-BE49-F238E27FC236}">
              <a16:creationId xmlns:a16="http://schemas.microsoft.com/office/drawing/2014/main" id="{00000000-0008-0000-0800-000000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57" name="Text Box 15">
          <a:extLst>
            <a:ext uri="{FF2B5EF4-FFF2-40B4-BE49-F238E27FC236}">
              <a16:creationId xmlns:a16="http://schemas.microsoft.com/office/drawing/2014/main" id="{00000000-0008-0000-0800-000001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58" name="Text Box 15">
          <a:extLst>
            <a:ext uri="{FF2B5EF4-FFF2-40B4-BE49-F238E27FC236}">
              <a16:creationId xmlns:a16="http://schemas.microsoft.com/office/drawing/2014/main" id="{00000000-0008-0000-0800-000002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59" name="Text Box 15">
          <a:extLst>
            <a:ext uri="{FF2B5EF4-FFF2-40B4-BE49-F238E27FC236}">
              <a16:creationId xmlns:a16="http://schemas.microsoft.com/office/drawing/2014/main" id="{00000000-0008-0000-0800-000003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60" name="Text Box 15">
          <a:extLst>
            <a:ext uri="{FF2B5EF4-FFF2-40B4-BE49-F238E27FC236}">
              <a16:creationId xmlns:a16="http://schemas.microsoft.com/office/drawing/2014/main" id="{00000000-0008-0000-0800-000004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61" name="Text Box 15">
          <a:extLst>
            <a:ext uri="{FF2B5EF4-FFF2-40B4-BE49-F238E27FC236}">
              <a16:creationId xmlns:a16="http://schemas.microsoft.com/office/drawing/2014/main" id="{00000000-0008-0000-0800-000005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62" name="Text Box 15">
          <a:extLst>
            <a:ext uri="{FF2B5EF4-FFF2-40B4-BE49-F238E27FC236}">
              <a16:creationId xmlns:a16="http://schemas.microsoft.com/office/drawing/2014/main" id="{00000000-0008-0000-0800-000006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63" name="Text Box 15">
          <a:extLst>
            <a:ext uri="{FF2B5EF4-FFF2-40B4-BE49-F238E27FC236}">
              <a16:creationId xmlns:a16="http://schemas.microsoft.com/office/drawing/2014/main" id="{00000000-0008-0000-0800-000007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64" name="Text Box 15">
          <a:extLst>
            <a:ext uri="{FF2B5EF4-FFF2-40B4-BE49-F238E27FC236}">
              <a16:creationId xmlns:a16="http://schemas.microsoft.com/office/drawing/2014/main" id="{00000000-0008-0000-0800-000008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65" name="Text Box 15">
          <a:extLst>
            <a:ext uri="{FF2B5EF4-FFF2-40B4-BE49-F238E27FC236}">
              <a16:creationId xmlns:a16="http://schemas.microsoft.com/office/drawing/2014/main" id="{00000000-0008-0000-0800-000009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66" name="Text Box 15">
          <a:extLst>
            <a:ext uri="{FF2B5EF4-FFF2-40B4-BE49-F238E27FC236}">
              <a16:creationId xmlns:a16="http://schemas.microsoft.com/office/drawing/2014/main" id="{00000000-0008-0000-0800-00000A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67" name="Text Box 15">
          <a:extLst>
            <a:ext uri="{FF2B5EF4-FFF2-40B4-BE49-F238E27FC236}">
              <a16:creationId xmlns:a16="http://schemas.microsoft.com/office/drawing/2014/main" id="{00000000-0008-0000-0800-00000B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68" name="Text Box 15">
          <a:extLst>
            <a:ext uri="{FF2B5EF4-FFF2-40B4-BE49-F238E27FC236}">
              <a16:creationId xmlns:a16="http://schemas.microsoft.com/office/drawing/2014/main" id="{00000000-0008-0000-0800-00000C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69" name="Text Box 15">
          <a:extLst>
            <a:ext uri="{FF2B5EF4-FFF2-40B4-BE49-F238E27FC236}">
              <a16:creationId xmlns:a16="http://schemas.microsoft.com/office/drawing/2014/main" id="{00000000-0008-0000-0800-00000D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70" name="Text Box 15">
          <a:extLst>
            <a:ext uri="{FF2B5EF4-FFF2-40B4-BE49-F238E27FC236}">
              <a16:creationId xmlns:a16="http://schemas.microsoft.com/office/drawing/2014/main" id="{00000000-0008-0000-0800-00000E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71" name="Text Box 15">
          <a:extLst>
            <a:ext uri="{FF2B5EF4-FFF2-40B4-BE49-F238E27FC236}">
              <a16:creationId xmlns:a16="http://schemas.microsoft.com/office/drawing/2014/main" id="{00000000-0008-0000-0800-00000F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72" name="Text Box 15">
          <a:extLst>
            <a:ext uri="{FF2B5EF4-FFF2-40B4-BE49-F238E27FC236}">
              <a16:creationId xmlns:a16="http://schemas.microsoft.com/office/drawing/2014/main" id="{00000000-0008-0000-0800-000010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73" name="Text Box 15">
          <a:extLst>
            <a:ext uri="{FF2B5EF4-FFF2-40B4-BE49-F238E27FC236}">
              <a16:creationId xmlns:a16="http://schemas.microsoft.com/office/drawing/2014/main" id="{00000000-0008-0000-0800-000011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74" name="Text Box 15">
          <a:extLst>
            <a:ext uri="{FF2B5EF4-FFF2-40B4-BE49-F238E27FC236}">
              <a16:creationId xmlns:a16="http://schemas.microsoft.com/office/drawing/2014/main" id="{00000000-0008-0000-0800-000012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75" name="Text Box 15">
          <a:extLst>
            <a:ext uri="{FF2B5EF4-FFF2-40B4-BE49-F238E27FC236}">
              <a16:creationId xmlns:a16="http://schemas.microsoft.com/office/drawing/2014/main" id="{00000000-0008-0000-0800-000013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76" name="Text Box 15">
          <a:extLst>
            <a:ext uri="{FF2B5EF4-FFF2-40B4-BE49-F238E27FC236}">
              <a16:creationId xmlns:a16="http://schemas.microsoft.com/office/drawing/2014/main" id="{00000000-0008-0000-0800-000014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77" name="Text Box 15">
          <a:extLst>
            <a:ext uri="{FF2B5EF4-FFF2-40B4-BE49-F238E27FC236}">
              <a16:creationId xmlns:a16="http://schemas.microsoft.com/office/drawing/2014/main" id="{00000000-0008-0000-0800-000015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78" name="Text Box 15">
          <a:extLst>
            <a:ext uri="{FF2B5EF4-FFF2-40B4-BE49-F238E27FC236}">
              <a16:creationId xmlns:a16="http://schemas.microsoft.com/office/drawing/2014/main" id="{00000000-0008-0000-0800-000016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79" name="Text Box 15">
          <a:extLst>
            <a:ext uri="{FF2B5EF4-FFF2-40B4-BE49-F238E27FC236}">
              <a16:creationId xmlns:a16="http://schemas.microsoft.com/office/drawing/2014/main" id="{00000000-0008-0000-0800-000017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80" name="Text Box 15">
          <a:extLst>
            <a:ext uri="{FF2B5EF4-FFF2-40B4-BE49-F238E27FC236}">
              <a16:creationId xmlns:a16="http://schemas.microsoft.com/office/drawing/2014/main" id="{00000000-0008-0000-0800-000018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81" name="Text Box 15">
          <a:extLst>
            <a:ext uri="{FF2B5EF4-FFF2-40B4-BE49-F238E27FC236}">
              <a16:creationId xmlns:a16="http://schemas.microsoft.com/office/drawing/2014/main" id="{00000000-0008-0000-0800-000019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82" name="Text Box 15">
          <a:extLst>
            <a:ext uri="{FF2B5EF4-FFF2-40B4-BE49-F238E27FC236}">
              <a16:creationId xmlns:a16="http://schemas.microsoft.com/office/drawing/2014/main" id="{00000000-0008-0000-0800-00001A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83" name="Text Box 15">
          <a:extLst>
            <a:ext uri="{FF2B5EF4-FFF2-40B4-BE49-F238E27FC236}">
              <a16:creationId xmlns:a16="http://schemas.microsoft.com/office/drawing/2014/main" id="{00000000-0008-0000-0800-00001B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84" name="Text Box 15">
          <a:extLst>
            <a:ext uri="{FF2B5EF4-FFF2-40B4-BE49-F238E27FC236}">
              <a16:creationId xmlns:a16="http://schemas.microsoft.com/office/drawing/2014/main" id="{00000000-0008-0000-0800-00001C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85" name="Text Box 15">
          <a:extLst>
            <a:ext uri="{FF2B5EF4-FFF2-40B4-BE49-F238E27FC236}">
              <a16:creationId xmlns:a16="http://schemas.microsoft.com/office/drawing/2014/main" id="{00000000-0008-0000-0800-00001D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86" name="Text Box 15">
          <a:extLst>
            <a:ext uri="{FF2B5EF4-FFF2-40B4-BE49-F238E27FC236}">
              <a16:creationId xmlns:a16="http://schemas.microsoft.com/office/drawing/2014/main" id="{00000000-0008-0000-0800-00001E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87" name="Text Box 15">
          <a:extLst>
            <a:ext uri="{FF2B5EF4-FFF2-40B4-BE49-F238E27FC236}">
              <a16:creationId xmlns:a16="http://schemas.microsoft.com/office/drawing/2014/main" id="{00000000-0008-0000-0800-00001F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88" name="Text Box 15">
          <a:extLst>
            <a:ext uri="{FF2B5EF4-FFF2-40B4-BE49-F238E27FC236}">
              <a16:creationId xmlns:a16="http://schemas.microsoft.com/office/drawing/2014/main" id="{00000000-0008-0000-0800-000020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89" name="Text Box 15">
          <a:extLst>
            <a:ext uri="{FF2B5EF4-FFF2-40B4-BE49-F238E27FC236}">
              <a16:creationId xmlns:a16="http://schemas.microsoft.com/office/drawing/2014/main" id="{00000000-0008-0000-0800-000021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90" name="Text Box 15">
          <a:extLst>
            <a:ext uri="{FF2B5EF4-FFF2-40B4-BE49-F238E27FC236}">
              <a16:creationId xmlns:a16="http://schemas.microsoft.com/office/drawing/2014/main" id="{00000000-0008-0000-0800-000022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91" name="Text Box 15">
          <a:extLst>
            <a:ext uri="{FF2B5EF4-FFF2-40B4-BE49-F238E27FC236}">
              <a16:creationId xmlns:a16="http://schemas.microsoft.com/office/drawing/2014/main" id="{00000000-0008-0000-0800-000023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92" name="Text Box 15">
          <a:extLst>
            <a:ext uri="{FF2B5EF4-FFF2-40B4-BE49-F238E27FC236}">
              <a16:creationId xmlns:a16="http://schemas.microsoft.com/office/drawing/2014/main" id="{00000000-0008-0000-0800-000024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93" name="Text Box 15">
          <a:extLst>
            <a:ext uri="{FF2B5EF4-FFF2-40B4-BE49-F238E27FC236}">
              <a16:creationId xmlns:a16="http://schemas.microsoft.com/office/drawing/2014/main" id="{00000000-0008-0000-0800-000025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94" name="Text Box 15">
          <a:extLst>
            <a:ext uri="{FF2B5EF4-FFF2-40B4-BE49-F238E27FC236}">
              <a16:creationId xmlns:a16="http://schemas.microsoft.com/office/drawing/2014/main" id="{00000000-0008-0000-0800-000026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95" name="Text Box 15">
          <a:extLst>
            <a:ext uri="{FF2B5EF4-FFF2-40B4-BE49-F238E27FC236}">
              <a16:creationId xmlns:a16="http://schemas.microsoft.com/office/drawing/2014/main" id="{00000000-0008-0000-0800-000027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96" name="Text Box 15">
          <a:extLst>
            <a:ext uri="{FF2B5EF4-FFF2-40B4-BE49-F238E27FC236}">
              <a16:creationId xmlns:a16="http://schemas.microsoft.com/office/drawing/2014/main" id="{00000000-0008-0000-0800-000028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97" name="Text Box 15">
          <a:extLst>
            <a:ext uri="{FF2B5EF4-FFF2-40B4-BE49-F238E27FC236}">
              <a16:creationId xmlns:a16="http://schemas.microsoft.com/office/drawing/2014/main" id="{00000000-0008-0000-0800-000029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98" name="Text Box 15">
          <a:extLst>
            <a:ext uri="{FF2B5EF4-FFF2-40B4-BE49-F238E27FC236}">
              <a16:creationId xmlns:a16="http://schemas.microsoft.com/office/drawing/2014/main" id="{00000000-0008-0000-0800-00002A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99" name="Text Box 15">
          <a:extLst>
            <a:ext uri="{FF2B5EF4-FFF2-40B4-BE49-F238E27FC236}">
              <a16:creationId xmlns:a16="http://schemas.microsoft.com/office/drawing/2014/main" id="{00000000-0008-0000-0800-00002B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00" name="Text Box 15">
          <a:extLst>
            <a:ext uri="{FF2B5EF4-FFF2-40B4-BE49-F238E27FC236}">
              <a16:creationId xmlns:a16="http://schemas.microsoft.com/office/drawing/2014/main" id="{00000000-0008-0000-0800-00002C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01" name="Text Box 15">
          <a:extLst>
            <a:ext uri="{FF2B5EF4-FFF2-40B4-BE49-F238E27FC236}">
              <a16:creationId xmlns:a16="http://schemas.microsoft.com/office/drawing/2014/main" id="{00000000-0008-0000-0800-00002D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02" name="Text Box 15">
          <a:extLst>
            <a:ext uri="{FF2B5EF4-FFF2-40B4-BE49-F238E27FC236}">
              <a16:creationId xmlns:a16="http://schemas.microsoft.com/office/drawing/2014/main" id="{00000000-0008-0000-0800-00002E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03" name="Text Box 15">
          <a:extLst>
            <a:ext uri="{FF2B5EF4-FFF2-40B4-BE49-F238E27FC236}">
              <a16:creationId xmlns:a16="http://schemas.microsoft.com/office/drawing/2014/main" id="{00000000-0008-0000-0800-00002F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04" name="Text Box 15">
          <a:extLst>
            <a:ext uri="{FF2B5EF4-FFF2-40B4-BE49-F238E27FC236}">
              <a16:creationId xmlns:a16="http://schemas.microsoft.com/office/drawing/2014/main" id="{00000000-0008-0000-0800-000030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05" name="Text Box 15">
          <a:extLst>
            <a:ext uri="{FF2B5EF4-FFF2-40B4-BE49-F238E27FC236}">
              <a16:creationId xmlns:a16="http://schemas.microsoft.com/office/drawing/2014/main" id="{00000000-0008-0000-0800-000031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06" name="Text Box 15">
          <a:extLst>
            <a:ext uri="{FF2B5EF4-FFF2-40B4-BE49-F238E27FC236}">
              <a16:creationId xmlns:a16="http://schemas.microsoft.com/office/drawing/2014/main" id="{00000000-0008-0000-0800-000032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07" name="Text Box 15">
          <a:extLst>
            <a:ext uri="{FF2B5EF4-FFF2-40B4-BE49-F238E27FC236}">
              <a16:creationId xmlns:a16="http://schemas.microsoft.com/office/drawing/2014/main" id="{00000000-0008-0000-0800-000033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08" name="Text Box 15">
          <a:extLst>
            <a:ext uri="{FF2B5EF4-FFF2-40B4-BE49-F238E27FC236}">
              <a16:creationId xmlns:a16="http://schemas.microsoft.com/office/drawing/2014/main" id="{00000000-0008-0000-0800-000034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09" name="Text Box 15">
          <a:extLst>
            <a:ext uri="{FF2B5EF4-FFF2-40B4-BE49-F238E27FC236}">
              <a16:creationId xmlns:a16="http://schemas.microsoft.com/office/drawing/2014/main" id="{00000000-0008-0000-0800-000035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10" name="Text Box 15">
          <a:extLst>
            <a:ext uri="{FF2B5EF4-FFF2-40B4-BE49-F238E27FC236}">
              <a16:creationId xmlns:a16="http://schemas.microsoft.com/office/drawing/2014/main" id="{00000000-0008-0000-0800-000036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11" name="Text Box 15">
          <a:extLst>
            <a:ext uri="{FF2B5EF4-FFF2-40B4-BE49-F238E27FC236}">
              <a16:creationId xmlns:a16="http://schemas.microsoft.com/office/drawing/2014/main" id="{00000000-0008-0000-0800-000037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12" name="Text Box 15">
          <a:extLst>
            <a:ext uri="{FF2B5EF4-FFF2-40B4-BE49-F238E27FC236}">
              <a16:creationId xmlns:a16="http://schemas.microsoft.com/office/drawing/2014/main" id="{00000000-0008-0000-0800-000038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13" name="Text Box 15">
          <a:extLst>
            <a:ext uri="{FF2B5EF4-FFF2-40B4-BE49-F238E27FC236}">
              <a16:creationId xmlns:a16="http://schemas.microsoft.com/office/drawing/2014/main" id="{00000000-0008-0000-0800-000039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14" name="Text Box 15">
          <a:extLst>
            <a:ext uri="{FF2B5EF4-FFF2-40B4-BE49-F238E27FC236}">
              <a16:creationId xmlns:a16="http://schemas.microsoft.com/office/drawing/2014/main" id="{00000000-0008-0000-0800-00003A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15" name="Text Box 15">
          <a:extLst>
            <a:ext uri="{FF2B5EF4-FFF2-40B4-BE49-F238E27FC236}">
              <a16:creationId xmlns:a16="http://schemas.microsoft.com/office/drawing/2014/main" id="{00000000-0008-0000-0800-00003B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16" name="Text Box 15">
          <a:extLst>
            <a:ext uri="{FF2B5EF4-FFF2-40B4-BE49-F238E27FC236}">
              <a16:creationId xmlns:a16="http://schemas.microsoft.com/office/drawing/2014/main" id="{00000000-0008-0000-0800-00003C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17" name="Text Box 15">
          <a:extLst>
            <a:ext uri="{FF2B5EF4-FFF2-40B4-BE49-F238E27FC236}">
              <a16:creationId xmlns:a16="http://schemas.microsoft.com/office/drawing/2014/main" id="{00000000-0008-0000-0800-00003D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18" name="Text Box 15">
          <a:extLst>
            <a:ext uri="{FF2B5EF4-FFF2-40B4-BE49-F238E27FC236}">
              <a16:creationId xmlns:a16="http://schemas.microsoft.com/office/drawing/2014/main" id="{00000000-0008-0000-0800-00003E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19" name="Text Box 15">
          <a:extLst>
            <a:ext uri="{FF2B5EF4-FFF2-40B4-BE49-F238E27FC236}">
              <a16:creationId xmlns:a16="http://schemas.microsoft.com/office/drawing/2014/main" id="{00000000-0008-0000-0800-00003F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20" name="Text Box 15">
          <a:extLst>
            <a:ext uri="{FF2B5EF4-FFF2-40B4-BE49-F238E27FC236}">
              <a16:creationId xmlns:a16="http://schemas.microsoft.com/office/drawing/2014/main" id="{00000000-0008-0000-0800-000040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21" name="Text Box 15">
          <a:extLst>
            <a:ext uri="{FF2B5EF4-FFF2-40B4-BE49-F238E27FC236}">
              <a16:creationId xmlns:a16="http://schemas.microsoft.com/office/drawing/2014/main" id="{00000000-0008-0000-0800-000041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22" name="Text Box 15">
          <a:extLst>
            <a:ext uri="{FF2B5EF4-FFF2-40B4-BE49-F238E27FC236}">
              <a16:creationId xmlns:a16="http://schemas.microsoft.com/office/drawing/2014/main" id="{00000000-0008-0000-0800-000042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23" name="Text Box 15">
          <a:extLst>
            <a:ext uri="{FF2B5EF4-FFF2-40B4-BE49-F238E27FC236}">
              <a16:creationId xmlns:a16="http://schemas.microsoft.com/office/drawing/2014/main" id="{00000000-0008-0000-0800-000043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24" name="Text Box 15">
          <a:extLst>
            <a:ext uri="{FF2B5EF4-FFF2-40B4-BE49-F238E27FC236}">
              <a16:creationId xmlns:a16="http://schemas.microsoft.com/office/drawing/2014/main" id="{00000000-0008-0000-0800-000044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25" name="Text Box 15">
          <a:extLst>
            <a:ext uri="{FF2B5EF4-FFF2-40B4-BE49-F238E27FC236}">
              <a16:creationId xmlns:a16="http://schemas.microsoft.com/office/drawing/2014/main" id="{00000000-0008-0000-0800-000045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26" name="Text Box 15">
          <a:extLst>
            <a:ext uri="{FF2B5EF4-FFF2-40B4-BE49-F238E27FC236}">
              <a16:creationId xmlns:a16="http://schemas.microsoft.com/office/drawing/2014/main" id="{00000000-0008-0000-0800-000046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27" name="Text Box 15">
          <a:extLst>
            <a:ext uri="{FF2B5EF4-FFF2-40B4-BE49-F238E27FC236}">
              <a16:creationId xmlns:a16="http://schemas.microsoft.com/office/drawing/2014/main" id="{00000000-0008-0000-0800-000047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28" name="Text Box 15">
          <a:extLst>
            <a:ext uri="{FF2B5EF4-FFF2-40B4-BE49-F238E27FC236}">
              <a16:creationId xmlns:a16="http://schemas.microsoft.com/office/drawing/2014/main" id="{00000000-0008-0000-0800-000048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29" name="Text Box 15">
          <a:extLst>
            <a:ext uri="{FF2B5EF4-FFF2-40B4-BE49-F238E27FC236}">
              <a16:creationId xmlns:a16="http://schemas.microsoft.com/office/drawing/2014/main" id="{00000000-0008-0000-0800-000049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30" name="Text Box 15">
          <a:extLst>
            <a:ext uri="{FF2B5EF4-FFF2-40B4-BE49-F238E27FC236}">
              <a16:creationId xmlns:a16="http://schemas.microsoft.com/office/drawing/2014/main" id="{00000000-0008-0000-0800-00004A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31" name="Text Box 15">
          <a:extLst>
            <a:ext uri="{FF2B5EF4-FFF2-40B4-BE49-F238E27FC236}">
              <a16:creationId xmlns:a16="http://schemas.microsoft.com/office/drawing/2014/main" id="{00000000-0008-0000-0800-00004B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32" name="Text Box 15">
          <a:extLst>
            <a:ext uri="{FF2B5EF4-FFF2-40B4-BE49-F238E27FC236}">
              <a16:creationId xmlns:a16="http://schemas.microsoft.com/office/drawing/2014/main" id="{00000000-0008-0000-0800-00004C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33" name="Text Box 15">
          <a:extLst>
            <a:ext uri="{FF2B5EF4-FFF2-40B4-BE49-F238E27FC236}">
              <a16:creationId xmlns:a16="http://schemas.microsoft.com/office/drawing/2014/main" id="{00000000-0008-0000-0800-00004D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34" name="Text Box 15">
          <a:extLst>
            <a:ext uri="{FF2B5EF4-FFF2-40B4-BE49-F238E27FC236}">
              <a16:creationId xmlns:a16="http://schemas.microsoft.com/office/drawing/2014/main" id="{00000000-0008-0000-0800-00004E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35" name="Text Box 15">
          <a:extLst>
            <a:ext uri="{FF2B5EF4-FFF2-40B4-BE49-F238E27FC236}">
              <a16:creationId xmlns:a16="http://schemas.microsoft.com/office/drawing/2014/main" id="{00000000-0008-0000-0800-00004F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36" name="Text Box 15">
          <a:extLst>
            <a:ext uri="{FF2B5EF4-FFF2-40B4-BE49-F238E27FC236}">
              <a16:creationId xmlns:a16="http://schemas.microsoft.com/office/drawing/2014/main" id="{00000000-0008-0000-0800-000050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37" name="Text Box 15">
          <a:extLst>
            <a:ext uri="{FF2B5EF4-FFF2-40B4-BE49-F238E27FC236}">
              <a16:creationId xmlns:a16="http://schemas.microsoft.com/office/drawing/2014/main" id="{00000000-0008-0000-0800-000051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38" name="Text Box 15">
          <a:extLst>
            <a:ext uri="{FF2B5EF4-FFF2-40B4-BE49-F238E27FC236}">
              <a16:creationId xmlns:a16="http://schemas.microsoft.com/office/drawing/2014/main" id="{00000000-0008-0000-0800-000052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39" name="Text Box 15">
          <a:extLst>
            <a:ext uri="{FF2B5EF4-FFF2-40B4-BE49-F238E27FC236}">
              <a16:creationId xmlns:a16="http://schemas.microsoft.com/office/drawing/2014/main" id="{00000000-0008-0000-0800-000053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40" name="Text Box 15">
          <a:extLst>
            <a:ext uri="{FF2B5EF4-FFF2-40B4-BE49-F238E27FC236}">
              <a16:creationId xmlns:a16="http://schemas.microsoft.com/office/drawing/2014/main" id="{00000000-0008-0000-0800-000054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41" name="Text Box 15">
          <a:extLst>
            <a:ext uri="{FF2B5EF4-FFF2-40B4-BE49-F238E27FC236}">
              <a16:creationId xmlns:a16="http://schemas.microsoft.com/office/drawing/2014/main" id="{00000000-0008-0000-0800-000055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42" name="Text Box 15">
          <a:extLst>
            <a:ext uri="{FF2B5EF4-FFF2-40B4-BE49-F238E27FC236}">
              <a16:creationId xmlns:a16="http://schemas.microsoft.com/office/drawing/2014/main" id="{00000000-0008-0000-0800-000056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43" name="Text Box 15">
          <a:extLst>
            <a:ext uri="{FF2B5EF4-FFF2-40B4-BE49-F238E27FC236}">
              <a16:creationId xmlns:a16="http://schemas.microsoft.com/office/drawing/2014/main" id="{00000000-0008-0000-0800-000057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44" name="Text Box 15">
          <a:extLst>
            <a:ext uri="{FF2B5EF4-FFF2-40B4-BE49-F238E27FC236}">
              <a16:creationId xmlns:a16="http://schemas.microsoft.com/office/drawing/2014/main" id="{00000000-0008-0000-0800-000058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45" name="Text Box 15">
          <a:extLst>
            <a:ext uri="{FF2B5EF4-FFF2-40B4-BE49-F238E27FC236}">
              <a16:creationId xmlns:a16="http://schemas.microsoft.com/office/drawing/2014/main" id="{00000000-0008-0000-0800-000059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46" name="Text Box 15">
          <a:extLst>
            <a:ext uri="{FF2B5EF4-FFF2-40B4-BE49-F238E27FC236}">
              <a16:creationId xmlns:a16="http://schemas.microsoft.com/office/drawing/2014/main" id="{00000000-0008-0000-0800-00005A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47" name="Text Box 15">
          <a:extLst>
            <a:ext uri="{FF2B5EF4-FFF2-40B4-BE49-F238E27FC236}">
              <a16:creationId xmlns:a16="http://schemas.microsoft.com/office/drawing/2014/main" id="{00000000-0008-0000-0800-00005B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48" name="Text Box 15">
          <a:extLst>
            <a:ext uri="{FF2B5EF4-FFF2-40B4-BE49-F238E27FC236}">
              <a16:creationId xmlns:a16="http://schemas.microsoft.com/office/drawing/2014/main" id="{00000000-0008-0000-0800-00005C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49" name="Text Box 15">
          <a:extLst>
            <a:ext uri="{FF2B5EF4-FFF2-40B4-BE49-F238E27FC236}">
              <a16:creationId xmlns:a16="http://schemas.microsoft.com/office/drawing/2014/main" id="{00000000-0008-0000-0800-00005D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50" name="Text Box 15">
          <a:extLst>
            <a:ext uri="{FF2B5EF4-FFF2-40B4-BE49-F238E27FC236}">
              <a16:creationId xmlns:a16="http://schemas.microsoft.com/office/drawing/2014/main" id="{00000000-0008-0000-0800-00005E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51" name="Text Box 15">
          <a:extLst>
            <a:ext uri="{FF2B5EF4-FFF2-40B4-BE49-F238E27FC236}">
              <a16:creationId xmlns:a16="http://schemas.microsoft.com/office/drawing/2014/main" id="{00000000-0008-0000-0800-00005F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52" name="Text Box 15">
          <a:extLst>
            <a:ext uri="{FF2B5EF4-FFF2-40B4-BE49-F238E27FC236}">
              <a16:creationId xmlns:a16="http://schemas.microsoft.com/office/drawing/2014/main" id="{00000000-0008-0000-0800-000060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53" name="Text Box 15">
          <a:extLst>
            <a:ext uri="{FF2B5EF4-FFF2-40B4-BE49-F238E27FC236}">
              <a16:creationId xmlns:a16="http://schemas.microsoft.com/office/drawing/2014/main" id="{00000000-0008-0000-0800-000061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54" name="Text Box 15">
          <a:extLst>
            <a:ext uri="{FF2B5EF4-FFF2-40B4-BE49-F238E27FC236}">
              <a16:creationId xmlns:a16="http://schemas.microsoft.com/office/drawing/2014/main" id="{00000000-0008-0000-0800-000062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55" name="Text Box 15">
          <a:extLst>
            <a:ext uri="{FF2B5EF4-FFF2-40B4-BE49-F238E27FC236}">
              <a16:creationId xmlns:a16="http://schemas.microsoft.com/office/drawing/2014/main" id="{00000000-0008-0000-0800-000063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56" name="Text Box 15">
          <a:extLst>
            <a:ext uri="{FF2B5EF4-FFF2-40B4-BE49-F238E27FC236}">
              <a16:creationId xmlns:a16="http://schemas.microsoft.com/office/drawing/2014/main" id="{00000000-0008-0000-0800-000064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57" name="Text Box 15">
          <a:extLst>
            <a:ext uri="{FF2B5EF4-FFF2-40B4-BE49-F238E27FC236}">
              <a16:creationId xmlns:a16="http://schemas.microsoft.com/office/drawing/2014/main" id="{00000000-0008-0000-0800-000065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58" name="Text Box 15">
          <a:extLst>
            <a:ext uri="{FF2B5EF4-FFF2-40B4-BE49-F238E27FC236}">
              <a16:creationId xmlns:a16="http://schemas.microsoft.com/office/drawing/2014/main" id="{00000000-0008-0000-0800-000066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59" name="Text Box 15">
          <a:extLst>
            <a:ext uri="{FF2B5EF4-FFF2-40B4-BE49-F238E27FC236}">
              <a16:creationId xmlns:a16="http://schemas.microsoft.com/office/drawing/2014/main" id="{00000000-0008-0000-0800-000067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60" name="Text Box 15">
          <a:extLst>
            <a:ext uri="{FF2B5EF4-FFF2-40B4-BE49-F238E27FC236}">
              <a16:creationId xmlns:a16="http://schemas.microsoft.com/office/drawing/2014/main" id="{00000000-0008-0000-0800-000068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61" name="Text Box 15">
          <a:extLst>
            <a:ext uri="{FF2B5EF4-FFF2-40B4-BE49-F238E27FC236}">
              <a16:creationId xmlns:a16="http://schemas.microsoft.com/office/drawing/2014/main" id="{00000000-0008-0000-0800-000069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62" name="Text Box 15">
          <a:extLst>
            <a:ext uri="{FF2B5EF4-FFF2-40B4-BE49-F238E27FC236}">
              <a16:creationId xmlns:a16="http://schemas.microsoft.com/office/drawing/2014/main" id="{00000000-0008-0000-0800-00006A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63" name="Text Box 15">
          <a:extLst>
            <a:ext uri="{FF2B5EF4-FFF2-40B4-BE49-F238E27FC236}">
              <a16:creationId xmlns:a16="http://schemas.microsoft.com/office/drawing/2014/main" id="{00000000-0008-0000-0800-00006B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64" name="Text Box 15">
          <a:extLst>
            <a:ext uri="{FF2B5EF4-FFF2-40B4-BE49-F238E27FC236}">
              <a16:creationId xmlns:a16="http://schemas.microsoft.com/office/drawing/2014/main" id="{00000000-0008-0000-0800-00006C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65" name="Text Box 15">
          <a:extLst>
            <a:ext uri="{FF2B5EF4-FFF2-40B4-BE49-F238E27FC236}">
              <a16:creationId xmlns:a16="http://schemas.microsoft.com/office/drawing/2014/main" id="{00000000-0008-0000-0800-00006D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66" name="Text Box 15">
          <a:extLst>
            <a:ext uri="{FF2B5EF4-FFF2-40B4-BE49-F238E27FC236}">
              <a16:creationId xmlns:a16="http://schemas.microsoft.com/office/drawing/2014/main" id="{00000000-0008-0000-0800-00006E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67" name="Text Box 15">
          <a:extLst>
            <a:ext uri="{FF2B5EF4-FFF2-40B4-BE49-F238E27FC236}">
              <a16:creationId xmlns:a16="http://schemas.microsoft.com/office/drawing/2014/main" id="{00000000-0008-0000-0800-00006F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68" name="Text Box 15">
          <a:extLst>
            <a:ext uri="{FF2B5EF4-FFF2-40B4-BE49-F238E27FC236}">
              <a16:creationId xmlns:a16="http://schemas.microsoft.com/office/drawing/2014/main" id="{00000000-0008-0000-0800-000070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69" name="Text Box 15">
          <a:extLst>
            <a:ext uri="{FF2B5EF4-FFF2-40B4-BE49-F238E27FC236}">
              <a16:creationId xmlns:a16="http://schemas.microsoft.com/office/drawing/2014/main" id="{00000000-0008-0000-0800-000071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70" name="Text Box 15">
          <a:extLst>
            <a:ext uri="{FF2B5EF4-FFF2-40B4-BE49-F238E27FC236}">
              <a16:creationId xmlns:a16="http://schemas.microsoft.com/office/drawing/2014/main" id="{00000000-0008-0000-0800-000072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71" name="Text Box 15">
          <a:extLst>
            <a:ext uri="{FF2B5EF4-FFF2-40B4-BE49-F238E27FC236}">
              <a16:creationId xmlns:a16="http://schemas.microsoft.com/office/drawing/2014/main" id="{00000000-0008-0000-0800-000073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72" name="Text Box 15">
          <a:extLst>
            <a:ext uri="{FF2B5EF4-FFF2-40B4-BE49-F238E27FC236}">
              <a16:creationId xmlns:a16="http://schemas.microsoft.com/office/drawing/2014/main" id="{00000000-0008-0000-0800-000074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73" name="Text Box 15">
          <a:extLst>
            <a:ext uri="{FF2B5EF4-FFF2-40B4-BE49-F238E27FC236}">
              <a16:creationId xmlns:a16="http://schemas.microsoft.com/office/drawing/2014/main" id="{00000000-0008-0000-0800-000075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74" name="Text Box 15">
          <a:extLst>
            <a:ext uri="{FF2B5EF4-FFF2-40B4-BE49-F238E27FC236}">
              <a16:creationId xmlns:a16="http://schemas.microsoft.com/office/drawing/2014/main" id="{00000000-0008-0000-0800-000076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75" name="Text Box 15">
          <a:extLst>
            <a:ext uri="{FF2B5EF4-FFF2-40B4-BE49-F238E27FC236}">
              <a16:creationId xmlns:a16="http://schemas.microsoft.com/office/drawing/2014/main" id="{00000000-0008-0000-0800-000077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76" name="Text Box 15">
          <a:extLst>
            <a:ext uri="{FF2B5EF4-FFF2-40B4-BE49-F238E27FC236}">
              <a16:creationId xmlns:a16="http://schemas.microsoft.com/office/drawing/2014/main" id="{00000000-0008-0000-0800-000078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77" name="Text Box 15">
          <a:extLst>
            <a:ext uri="{FF2B5EF4-FFF2-40B4-BE49-F238E27FC236}">
              <a16:creationId xmlns:a16="http://schemas.microsoft.com/office/drawing/2014/main" id="{00000000-0008-0000-0800-000079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78" name="Text Box 15">
          <a:extLst>
            <a:ext uri="{FF2B5EF4-FFF2-40B4-BE49-F238E27FC236}">
              <a16:creationId xmlns:a16="http://schemas.microsoft.com/office/drawing/2014/main" id="{00000000-0008-0000-0800-00007A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79" name="Text Box 15">
          <a:extLst>
            <a:ext uri="{FF2B5EF4-FFF2-40B4-BE49-F238E27FC236}">
              <a16:creationId xmlns:a16="http://schemas.microsoft.com/office/drawing/2014/main" id="{00000000-0008-0000-0800-00007B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80" name="Text Box 15">
          <a:extLst>
            <a:ext uri="{FF2B5EF4-FFF2-40B4-BE49-F238E27FC236}">
              <a16:creationId xmlns:a16="http://schemas.microsoft.com/office/drawing/2014/main" id="{00000000-0008-0000-0800-00007C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81" name="Text Box 15">
          <a:extLst>
            <a:ext uri="{FF2B5EF4-FFF2-40B4-BE49-F238E27FC236}">
              <a16:creationId xmlns:a16="http://schemas.microsoft.com/office/drawing/2014/main" id="{00000000-0008-0000-0800-00007D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82" name="Text Box 15">
          <a:extLst>
            <a:ext uri="{FF2B5EF4-FFF2-40B4-BE49-F238E27FC236}">
              <a16:creationId xmlns:a16="http://schemas.microsoft.com/office/drawing/2014/main" id="{00000000-0008-0000-0800-00007E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83" name="Text Box 15">
          <a:extLst>
            <a:ext uri="{FF2B5EF4-FFF2-40B4-BE49-F238E27FC236}">
              <a16:creationId xmlns:a16="http://schemas.microsoft.com/office/drawing/2014/main" id="{00000000-0008-0000-0800-00007F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84" name="Text Box 15">
          <a:extLst>
            <a:ext uri="{FF2B5EF4-FFF2-40B4-BE49-F238E27FC236}">
              <a16:creationId xmlns:a16="http://schemas.microsoft.com/office/drawing/2014/main" id="{00000000-0008-0000-0800-000080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85" name="Text Box 15">
          <a:extLst>
            <a:ext uri="{FF2B5EF4-FFF2-40B4-BE49-F238E27FC236}">
              <a16:creationId xmlns:a16="http://schemas.microsoft.com/office/drawing/2014/main" id="{00000000-0008-0000-0800-000081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86" name="Text Box 15">
          <a:extLst>
            <a:ext uri="{FF2B5EF4-FFF2-40B4-BE49-F238E27FC236}">
              <a16:creationId xmlns:a16="http://schemas.microsoft.com/office/drawing/2014/main" id="{00000000-0008-0000-0800-000082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87" name="Text Box 15">
          <a:extLst>
            <a:ext uri="{FF2B5EF4-FFF2-40B4-BE49-F238E27FC236}">
              <a16:creationId xmlns:a16="http://schemas.microsoft.com/office/drawing/2014/main" id="{00000000-0008-0000-0800-000083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88" name="Text Box 15">
          <a:extLst>
            <a:ext uri="{FF2B5EF4-FFF2-40B4-BE49-F238E27FC236}">
              <a16:creationId xmlns:a16="http://schemas.microsoft.com/office/drawing/2014/main" id="{00000000-0008-0000-0800-000084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89" name="Text Box 15">
          <a:extLst>
            <a:ext uri="{FF2B5EF4-FFF2-40B4-BE49-F238E27FC236}">
              <a16:creationId xmlns:a16="http://schemas.microsoft.com/office/drawing/2014/main" id="{00000000-0008-0000-0800-000085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90" name="Text Box 15">
          <a:extLst>
            <a:ext uri="{FF2B5EF4-FFF2-40B4-BE49-F238E27FC236}">
              <a16:creationId xmlns:a16="http://schemas.microsoft.com/office/drawing/2014/main" id="{00000000-0008-0000-0800-000086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91" name="Text Box 15">
          <a:extLst>
            <a:ext uri="{FF2B5EF4-FFF2-40B4-BE49-F238E27FC236}">
              <a16:creationId xmlns:a16="http://schemas.microsoft.com/office/drawing/2014/main" id="{00000000-0008-0000-0800-000087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92" name="Text Box 15">
          <a:extLst>
            <a:ext uri="{FF2B5EF4-FFF2-40B4-BE49-F238E27FC236}">
              <a16:creationId xmlns:a16="http://schemas.microsoft.com/office/drawing/2014/main" id="{00000000-0008-0000-0800-000088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93" name="Text Box 15">
          <a:extLst>
            <a:ext uri="{FF2B5EF4-FFF2-40B4-BE49-F238E27FC236}">
              <a16:creationId xmlns:a16="http://schemas.microsoft.com/office/drawing/2014/main" id="{00000000-0008-0000-0800-000089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94" name="Text Box 15">
          <a:extLst>
            <a:ext uri="{FF2B5EF4-FFF2-40B4-BE49-F238E27FC236}">
              <a16:creationId xmlns:a16="http://schemas.microsoft.com/office/drawing/2014/main" id="{00000000-0008-0000-0800-00008A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95" name="Text Box 15">
          <a:extLst>
            <a:ext uri="{FF2B5EF4-FFF2-40B4-BE49-F238E27FC236}">
              <a16:creationId xmlns:a16="http://schemas.microsoft.com/office/drawing/2014/main" id="{00000000-0008-0000-0800-00008B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96" name="Text Box 15">
          <a:extLst>
            <a:ext uri="{FF2B5EF4-FFF2-40B4-BE49-F238E27FC236}">
              <a16:creationId xmlns:a16="http://schemas.microsoft.com/office/drawing/2014/main" id="{00000000-0008-0000-0800-00008C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97" name="Text Box 15">
          <a:extLst>
            <a:ext uri="{FF2B5EF4-FFF2-40B4-BE49-F238E27FC236}">
              <a16:creationId xmlns:a16="http://schemas.microsoft.com/office/drawing/2014/main" id="{00000000-0008-0000-0800-00008D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98" name="Text Box 15">
          <a:extLst>
            <a:ext uri="{FF2B5EF4-FFF2-40B4-BE49-F238E27FC236}">
              <a16:creationId xmlns:a16="http://schemas.microsoft.com/office/drawing/2014/main" id="{00000000-0008-0000-0800-00008E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99" name="Text Box 15">
          <a:extLst>
            <a:ext uri="{FF2B5EF4-FFF2-40B4-BE49-F238E27FC236}">
              <a16:creationId xmlns:a16="http://schemas.microsoft.com/office/drawing/2014/main" id="{00000000-0008-0000-0800-00008F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00" name="Text Box 15">
          <a:extLst>
            <a:ext uri="{FF2B5EF4-FFF2-40B4-BE49-F238E27FC236}">
              <a16:creationId xmlns:a16="http://schemas.microsoft.com/office/drawing/2014/main" id="{00000000-0008-0000-0800-000090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01" name="Text Box 15">
          <a:extLst>
            <a:ext uri="{FF2B5EF4-FFF2-40B4-BE49-F238E27FC236}">
              <a16:creationId xmlns:a16="http://schemas.microsoft.com/office/drawing/2014/main" id="{00000000-0008-0000-0800-000091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02" name="Text Box 15">
          <a:extLst>
            <a:ext uri="{FF2B5EF4-FFF2-40B4-BE49-F238E27FC236}">
              <a16:creationId xmlns:a16="http://schemas.microsoft.com/office/drawing/2014/main" id="{00000000-0008-0000-0800-000092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03" name="Text Box 15">
          <a:extLst>
            <a:ext uri="{FF2B5EF4-FFF2-40B4-BE49-F238E27FC236}">
              <a16:creationId xmlns:a16="http://schemas.microsoft.com/office/drawing/2014/main" id="{00000000-0008-0000-0800-000093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04" name="Text Box 15">
          <a:extLst>
            <a:ext uri="{FF2B5EF4-FFF2-40B4-BE49-F238E27FC236}">
              <a16:creationId xmlns:a16="http://schemas.microsoft.com/office/drawing/2014/main" id="{00000000-0008-0000-0800-000094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05" name="Text Box 15">
          <a:extLst>
            <a:ext uri="{FF2B5EF4-FFF2-40B4-BE49-F238E27FC236}">
              <a16:creationId xmlns:a16="http://schemas.microsoft.com/office/drawing/2014/main" id="{00000000-0008-0000-0800-000095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06" name="Text Box 15">
          <a:extLst>
            <a:ext uri="{FF2B5EF4-FFF2-40B4-BE49-F238E27FC236}">
              <a16:creationId xmlns:a16="http://schemas.microsoft.com/office/drawing/2014/main" id="{00000000-0008-0000-0800-000096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07" name="Text Box 15">
          <a:extLst>
            <a:ext uri="{FF2B5EF4-FFF2-40B4-BE49-F238E27FC236}">
              <a16:creationId xmlns:a16="http://schemas.microsoft.com/office/drawing/2014/main" id="{00000000-0008-0000-0800-000097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08" name="Text Box 15">
          <a:extLst>
            <a:ext uri="{FF2B5EF4-FFF2-40B4-BE49-F238E27FC236}">
              <a16:creationId xmlns:a16="http://schemas.microsoft.com/office/drawing/2014/main" id="{00000000-0008-0000-0800-000098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09" name="Text Box 15">
          <a:extLst>
            <a:ext uri="{FF2B5EF4-FFF2-40B4-BE49-F238E27FC236}">
              <a16:creationId xmlns:a16="http://schemas.microsoft.com/office/drawing/2014/main" id="{00000000-0008-0000-0800-000099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10" name="Text Box 15">
          <a:extLst>
            <a:ext uri="{FF2B5EF4-FFF2-40B4-BE49-F238E27FC236}">
              <a16:creationId xmlns:a16="http://schemas.microsoft.com/office/drawing/2014/main" id="{00000000-0008-0000-0800-00009A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11" name="Text Box 15">
          <a:extLst>
            <a:ext uri="{FF2B5EF4-FFF2-40B4-BE49-F238E27FC236}">
              <a16:creationId xmlns:a16="http://schemas.microsoft.com/office/drawing/2014/main" id="{00000000-0008-0000-0800-00009B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12" name="Text Box 15">
          <a:extLst>
            <a:ext uri="{FF2B5EF4-FFF2-40B4-BE49-F238E27FC236}">
              <a16:creationId xmlns:a16="http://schemas.microsoft.com/office/drawing/2014/main" id="{00000000-0008-0000-0800-00009C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13" name="Text Box 15">
          <a:extLst>
            <a:ext uri="{FF2B5EF4-FFF2-40B4-BE49-F238E27FC236}">
              <a16:creationId xmlns:a16="http://schemas.microsoft.com/office/drawing/2014/main" id="{00000000-0008-0000-0800-00009D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14" name="Text Box 15">
          <a:extLst>
            <a:ext uri="{FF2B5EF4-FFF2-40B4-BE49-F238E27FC236}">
              <a16:creationId xmlns:a16="http://schemas.microsoft.com/office/drawing/2014/main" id="{00000000-0008-0000-0800-00009E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15" name="Text Box 15">
          <a:extLst>
            <a:ext uri="{FF2B5EF4-FFF2-40B4-BE49-F238E27FC236}">
              <a16:creationId xmlns:a16="http://schemas.microsoft.com/office/drawing/2014/main" id="{00000000-0008-0000-0800-00009F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16" name="Text Box 15">
          <a:extLst>
            <a:ext uri="{FF2B5EF4-FFF2-40B4-BE49-F238E27FC236}">
              <a16:creationId xmlns:a16="http://schemas.microsoft.com/office/drawing/2014/main" id="{00000000-0008-0000-0800-0000A0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17" name="Text Box 15">
          <a:extLst>
            <a:ext uri="{FF2B5EF4-FFF2-40B4-BE49-F238E27FC236}">
              <a16:creationId xmlns:a16="http://schemas.microsoft.com/office/drawing/2014/main" id="{00000000-0008-0000-0800-0000A1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18" name="Text Box 15">
          <a:extLst>
            <a:ext uri="{FF2B5EF4-FFF2-40B4-BE49-F238E27FC236}">
              <a16:creationId xmlns:a16="http://schemas.microsoft.com/office/drawing/2014/main" id="{00000000-0008-0000-0800-0000A2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19" name="Text Box 15">
          <a:extLst>
            <a:ext uri="{FF2B5EF4-FFF2-40B4-BE49-F238E27FC236}">
              <a16:creationId xmlns:a16="http://schemas.microsoft.com/office/drawing/2014/main" id="{00000000-0008-0000-0800-0000A3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20" name="Text Box 15">
          <a:extLst>
            <a:ext uri="{FF2B5EF4-FFF2-40B4-BE49-F238E27FC236}">
              <a16:creationId xmlns:a16="http://schemas.microsoft.com/office/drawing/2014/main" id="{00000000-0008-0000-0800-0000A4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21" name="Text Box 15">
          <a:extLst>
            <a:ext uri="{FF2B5EF4-FFF2-40B4-BE49-F238E27FC236}">
              <a16:creationId xmlns:a16="http://schemas.microsoft.com/office/drawing/2014/main" id="{00000000-0008-0000-0800-0000A5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22" name="Text Box 15">
          <a:extLst>
            <a:ext uri="{FF2B5EF4-FFF2-40B4-BE49-F238E27FC236}">
              <a16:creationId xmlns:a16="http://schemas.microsoft.com/office/drawing/2014/main" id="{00000000-0008-0000-0800-0000A6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23" name="Text Box 15">
          <a:extLst>
            <a:ext uri="{FF2B5EF4-FFF2-40B4-BE49-F238E27FC236}">
              <a16:creationId xmlns:a16="http://schemas.microsoft.com/office/drawing/2014/main" id="{00000000-0008-0000-0800-0000A7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24" name="Text Box 15">
          <a:extLst>
            <a:ext uri="{FF2B5EF4-FFF2-40B4-BE49-F238E27FC236}">
              <a16:creationId xmlns:a16="http://schemas.microsoft.com/office/drawing/2014/main" id="{00000000-0008-0000-0800-0000A8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25" name="Text Box 15">
          <a:extLst>
            <a:ext uri="{FF2B5EF4-FFF2-40B4-BE49-F238E27FC236}">
              <a16:creationId xmlns:a16="http://schemas.microsoft.com/office/drawing/2014/main" id="{00000000-0008-0000-0800-0000A9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26" name="Text Box 15">
          <a:extLst>
            <a:ext uri="{FF2B5EF4-FFF2-40B4-BE49-F238E27FC236}">
              <a16:creationId xmlns:a16="http://schemas.microsoft.com/office/drawing/2014/main" id="{00000000-0008-0000-0800-0000AA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27" name="Text Box 15">
          <a:extLst>
            <a:ext uri="{FF2B5EF4-FFF2-40B4-BE49-F238E27FC236}">
              <a16:creationId xmlns:a16="http://schemas.microsoft.com/office/drawing/2014/main" id="{00000000-0008-0000-0800-0000AB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28" name="Text Box 15">
          <a:extLst>
            <a:ext uri="{FF2B5EF4-FFF2-40B4-BE49-F238E27FC236}">
              <a16:creationId xmlns:a16="http://schemas.microsoft.com/office/drawing/2014/main" id="{00000000-0008-0000-0800-0000AC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29" name="Text Box 15">
          <a:extLst>
            <a:ext uri="{FF2B5EF4-FFF2-40B4-BE49-F238E27FC236}">
              <a16:creationId xmlns:a16="http://schemas.microsoft.com/office/drawing/2014/main" id="{00000000-0008-0000-0800-0000AD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30" name="Text Box 15">
          <a:extLst>
            <a:ext uri="{FF2B5EF4-FFF2-40B4-BE49-F238E27FC236}">
              <a16:creationId xmlns:a16="http://schemas.microsoft.com/office/drawing/2014/main" id="{00000000-0008-0000-0800-0000AE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31" name="Text Box 15">
          <a:extLst>
            <a:ext uri="{FF2B5EF4-FFF2-40B4-BE49-F238E27FC236}">
              <a16:creationId xmlns:a16="http://schemas.microsoft.com/office/drawing/2014/main" id="{00000000-0008-0000-0800-0000AF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32" name="Text Box 15">
          <a:extLst>
            <a:ext uri="{FF2B5EF4-FFF2-40B4-BE49-F238E27FC236}">
              <a16:creationId xmlns:a16="http://schemas.microsoft.com/office/drawing/2014/main" id="{00000000-0008-0000-0800-0000B0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33" name="Text Box 15">
          <a:extLst>
            <a:ext uri="{FF2B5EF4-FFF2-40B4-BE49-F238E27FC236}">
              <a16:creationId xmlns:a16="http://schemas.microsoft.com/office/drawing/2014/main" id="{00000000-0008-0000-0800-0000B1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34" name="Text Box 15">
          <a:extLst>
            <a:ext uri="{FF2B5EF4-FFF2-40B4-BE49-F238E27FC236}">
              <a16:creationId xmlns:a16="http://schemas.microsoft.com/office/drawing/2014/main" id="{00000000-0008-0000-0800-0000B2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35" name="Text Box 15">
          <a:extLst>
            <a:ext uri="{FF2B5EF4-FFF2-40B4-BE49-F238E27FC236}">
              <a16:creationId xmlns:a16="http://schemas.microsoft.com/office/drawing/2014/main" id="{00000000-0008-0000-0800-0000B3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36" name="Text Box 15">
          <a:extLst>
            <a:ext uri="{FF2B5EF4-FFF2-40B4-BE49-F238E27FC236}">
              <a16:creationId xmlns:a16="http://schemas.microsoft.com/office/drawing/2014/main" id="{00000000-0008-0000-0800-0000B4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37" name="Text Box 15">
          <a:extLst>
            <a:ext uri="{FF2B5EF4-FFF2-40B4-BE49-F238E27FC236}">
              <a16:creationId xmlns:a16="http://schemas.microsoft.com/office/drawing/2014/main" id="{00000000-0008-0000-0800-0000B5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38" name="Text Box 15">
          <a:extLst>
            <a:ext uri="{FF2B5EF4-FFF2-40B4-BE49-F238E27FC236}">
              <a16:creationId xmlns:a16="http://schemas.microsoft.com/office/drawing/2014/main" id="{00000000-0008-0000-0800-0000B6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39" name="Text Box 15">
          <a:extLst>
            <a:ext uri="{FF2B5EF4-FFF2-40B4-BE49-F238E27FC236}">
              <a16:creationId xmlns:a16="http://schemas.microsoft.com/office/drawing/2014/main" id="{00000000-0008-0000-0800-0000B7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40" name="Text Box 15">
          <a:extLst>
            <a:ext uri="{FF2B5EF4-FFF2-40B4-BE49-F238E27FC236}">
              <a16:creationId xmlns:a16="http://schemas.microsoft.com/office/drawing/2014/main" id="{00000000-0008-0000-0800-0000B8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41" name="Text Box 15">
          <a:extLst>
            <a:ext uri="{FF2B5EF4-FFF2-40B4-BE49-F238E27FC236}">
              <a16:creationId xmlns:a16="http://schemas.microsoft.com/office/drawing/2014/main" id="{00000000-0008-0000-0800-0000B9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42" name="Text Box 15">
          <a:extLst>
            <a:ext uri="{FF2B5EF4-FFF2-40B4-BE49-F238E27FC236}">
              <a16:creationId xmlns:a16="http://schemas.microsoft.com/office/drawing/2014/main" id="{00000000-0008-0000-0800-0000BA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43" name="Text Box 15">
          <a:extLst>
            <a:ext uri="{FF2B5EF4-FFF2-40B4-BE49-F238E27FC236}">
              <a16:creationId xmlns:a16="http://schemas.microsoft.com/office/drawing/2014/main" id="{00000000-0008-0000-0800-0000BB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44" name="Text Box 15">
          <a:extLst>
            <a:ext uri="{FF2B5EF4-FFF2-40B4-BE49-F238E27FC236}">
              <a16:creationId xmlns:a16="http://schemas.microsoft.com/office/drawing/2014/main" id="{00000000-0008-0000-0800-0000BC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45" name="Text Box 15">
          <a:extLst>
            <a:ext uri="{FF2B5EF4-FFF2-40B4-BE49-F238E27FC236}">
              <a16:creationId xmlns:a16="http://schemas.microsoft.com/office/drawing/2014/main" id="{00000000-0008-0000-0800-0000BD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46" name="Text Box 15">
          <a:extLst>
            <a:ext uri="{FF2B5EF4-FFF2-40B4-BE49-F238E27FC236}">
              <a16:creationId xmlns:a16="http://schemas.microsoft.com/office/drawing/2014/main" id="{00000000-0008-0000-0800-0000BE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47" name="Text Box 15">
          <a:extLst>
            <a:ext uri="{FF2B5EF4-FFF2-40B4-BE49-F238E27FC236}">
              <a16:creationId xmlns:a16="http://schemas.microsoft.com/office/drawing/2014/main" id="{00000000-0008-0000-0800-0000BF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48" name="Text Box 15">
          <a:extLst>
            <a:ext uri="{FF2B5EF4-FFF2-40B4-BE49-F238E27FC236}">
              <a16:creationId xmlns:a16="http://schemas.microsoft.com/office/drawing/2014/main" id="{00000000-0008-0000-0800-0000C0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49" name="Text Box 15">
          <a:extLst>
            <a:ext uri="{FF2B5EF4-FFF2-40B4-BE49-F238E27FC236}">
              <a16:creationId xmlns:a16="http://schemas.microsoft.com/office/drawing/2014/main" id="{00000000-0008-0000-0800-0000C1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50" name="Text Box 15">
          <a:extLst>
            <a:ext uri="{FF2B5EF4-FFF2-40B4-BE49-F238E27FC236}">
              <a16:creationId xmlns:a16="http://schemas.microsoft.com/office/drawing/2014/main" id="{00000000-0008-0000-0800-0000C2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51" name="Text Box 15">
          <a:extLst>
            <a:ext uri="{FF2B5EF4-FFF2-40B4-BE49-F238E27FC236}">
              <a16:creationId xmlns:a16="http://schemas.microsoft.com/office/drawing/2014/main" id="{00000000-0008-0000-0800-0000C3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52" name="Text Box 15">
          <a:extLst>
            <a:ext uri="{FF2B5EF4-FFF2-40B4-BE49-F238E27FC236}">
              <a16:creationId xmlns:a16="http://schemas.microsoft.com/office/drawing/2014/main" id="{00000000-0008-0000-0800-0000C4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53" name="Text Box 15">
          <a:extLst>
            <a:ext uri="{FF2B5EF4-FFF2-40B4-BE49-F238E27FC236}">
              <a16:creationId xmlns:a16="http://schemas.microsoft.com/office/drawing/2014/main" id="{00000000-0008-0000-0800-0000C5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54" name="Text Box 15">
          <a:extLst>
            <a:ext uri="{FF2B5EF4-FFF2-40B4-BE49-F238E27FC236}">
              <a16:creationId xmlns:a16="http://schemas.microsoft.com/office/drawing/2014/main" id="{00000000-0008-0000-0800-0000C6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55" name="Text Box 15">
          <a:extLst>
            <a:ext uri="{FF2B5EF4-FFF2-40B4-BE49-F238E27FC236}">
              <a16:creationId xmlns:a16="http://schemas.microsoft.com/office/drawing/2014/main" id="{00000000-0008-0000-0800-0000C7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56" name="Text Box 15">
          <a:extLst>
            <a:ext uri="{FF2B5EF4-FFF2-40B4-BE49-F238E27FC236}">
              <a16:creationId xmlns:a16="http://schemas.microsoft.com/office/drawing/2014/main" id="{00000000-0008-0000-0800-0000C8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57" name="Text Box 15">
          <a:extLst>
            <a:ext uri="{FF2B5EF4-FFF2-40B4-BE49-F238E27FC236}">
              <a16:creationId xmlns:a16="http://schemas.microsoft.com/office/drawing/2014/main" id="{00000000-0008-0000-0800-0000C9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58" name="Text Box 15">
          <a:extLst>
            <a:ext uri="{FF2B5EF4-FFF2-40B4-BE49-F238E27FC236}">
              <a16:creationId xmlns:a16="http://schemas.microsoft.com/office/drawing/2014/main" id="{00000000-0008-0000-0800-0000CA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59" name="Text Box 15">
          <a:extLst>
            <a:ext uri="{FF2B5EF4-FFF2-40B4-BE49-F238E27FC236}">
              <a16:creationId xmlns:a16="http://schemas.microsoft.com/office/drawing/2014/main" id="{00000000-0008-0000-0800-0000CB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60" name="Text Box 15">
          <a:extLst>
            <a:ext uri="{FF2B5EF4-FFF2-40B4-BE49-F238E27FC236}">
              <a16:creationId xmlns:a16="http://schemas.microsoft.com/office/drawing/2014/main" id="{00000000-0008-0000-0800-0000CC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61" name="Text Box 15">
          <a:extLst>
            <a:ext uri="{FF2B5EF4-FFF2-40B4-BE49-F238E27FC236}">
              <a16:creationId xmlns:a16="http://schemas.microsoft.com/office/drawing/2014/main" id="{00000000-0008-0000-0800-0000CD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62" name="Text Box 15">
          <a:extLst>
            <a:ext uri="{FF2B5EF4-FFF2-40B4-BE49-F238E27FC236}">
              <a16:creationId xmlns:a16="http://schemas.microsoft.com/office/drawing/2014/main" id="{00000000-0008-0000-0800-0000CE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63" name="Text Box 15">
          <a:extLst>
            <a:ext uri="{FF2B5EF4-FFF2-40B4-BE49-F238E27FC236}">
              <a16:creationId xmlns:a16="http://schemas.microsoft.com/office/drawing/2014/main" id="{00000000-0008-0000-0800-0000CF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64" name="Text Box 15">
          <a:extLst>
            <a:ext uri="{FF2B5EF4-FFF2-40B4-BE49-F238E27FC236}">
              <a16:creationId xmlns:a16="http://schemas.microsoft.com/office/drawing/2014/main" id="{00000000-0008-0000-0800-0000D0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65" name="Text Box 15">
          <a:extLst>
            <a:ext uri="{FF2B5EF4-FFF2-40B4-BE49-F238E27FC236}">
              <a16:creationId xmlns:a16="http://schemas.microsoft.com/office/drawing/2014/main" id="{00000000-0008-0000-0800-0000D1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66" name="Text Box 15">
          <a:extLst>
            <a:ext uri="{FF2B5EF4-FFF2-40B4-BE49-F238E27FC236}">
              <a16:creationId xmlns:a16="http://schemas.microsoft.com/office/drawing/2014/main" id="{00000000-0008-0000-0800-0000D2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67" name="Text Box 15">
          <a:extLst>
            <a:ext uri="{FF2B5EF4-FFF2-40B4-BE49-F238E27FC236}">
              <a16:creationId xmlns:a16="http://schemas.microsoft.com/office/drawing/2014/main" id="{00000000-0008-0000-0800-0000D3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68" name="Text Box 15">
          <a:extLst>
            <a:ext uri="{FF2B5EF4-FFF2-40B4-BE49-F238E27FC236}">
              <a16:creationId xmlns:a16="http://schemas.microsoft.com/office/drawing/2014/main" id="{00000000-0008-0000-0800-0000D4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69" name="Text Box 15">
          <a:extLst>
            <a:ext uri="{FF2B5EF4-FFF2-40B4-BE49-F238E27FC236}">
              <a16:creationId xmlns:a16="http://schemas.microsoft.com/office/drawing/2014/main" id="{00000000-0008-0000-0800-0000D5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70" name="Text Box 15">
          <a:extLst>
            <a:ext uri="{FF2B5EF4-FFF2-40B4-BE49-F238E27FC236}">
              <a16:creationId xmlns:a16="http://schemas.microsoft.com/office/drawing/2014/main" id="{00000000-0008-0000-0800-0000D6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71" name="Text Box 15">
          <a:extLst>
            <a:ext uri="{FF2B5EF4-FFF2-40B4-BE49-F238E27FC236}">
              <a16:creationId xmlns:a16="http://schemas.microsoft.com/office/drawing/2014/main" id="{00000000-0008-0000-0800-0000D7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72" name="Text Box 15">
          <a:extLst>
            <a:ext uri="{FF2B5EF4-FFF2-40B4-BE49-F238E27FC236}">
              <a16:creationId xmlns:a16="http://schemas.microsoft.com/office/drawing/2014/main" id="{00000000-0008-0000-0800-0000D8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73" name="Text Box 15">
          <a:extLst>
            <a:ext uri="{FF2B5EF4-FFF2-40B4-BE49-F238E27FC236}">
              <a16:creationId xmlns:a16="http://schemas.microsoft.com/office/drawing/2014/main" id="{00000000-0008-0000-0800-0000D9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74" name="Text Box 15">
          <a:extLst>
            <a:ext uri="{FF2B5EF4-FFF2-40B4-BE49-F238E27FC236}">
              <a16:creationId xmlns:a16="http://schemas.microsoft.com/office/drawing/2014/main" id="{00000000-0008-0000-0800-0000DA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75" name="Text Box 15">
          <a:extLst>
            <a:ext uri="{FF2B5EF4-FFF2-40B4-BE49-F238E27FC236}">
              <a16:creationId xmlns:a16="http://schemas.microsoft.com/office/drawing/2014/main" id="{00000000-0008-0000-0800-0000DB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76" name="Text Box 15">
          <a:extLst>
            <a:ext uri="{FF2B5EF4-FFF2-40B4-BE49-F238E27FC236}">
              <a16:creationId xmlns:a16="http://schemas.microsoft.com/office/drawing/2014/main" id="{00000000-0008-0000-0800-0000DC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77" name="Text Box 15">
          <a:extLst>
            <a:ext uri="{FF2B5EF4-FFF2-40B4-BE49-F238E27FC236}">
              <a16:creationId xmlns:a16="http://schemas.microsoft.com/office/drawing/2014/main" id="{00000000-0008-0000-0800-0000DD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78" name="Text Box 15">
          <a:extLst>
            <a:ext uri="{FF2B5EF4-FFF2-40B4-BE49-F238E27FC236}">
              <a16:creationId xmlns:a16="http://schemas.microsoft.com/office/drawing/2014/main" id="{00000000-0008-0000-0800-0000DE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79" name="Text Box 15">
          <a:extLst>
            <a:ext uri="{FF2B5EF4-FFF2-40B4-BE49-F238E27FC236}">
              <a16:creationId xmlns:a16="http://schemas.microsoft.com/office/drawing/2014/main" id="{00000000-0008-0000-0800-0000DF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80" name="Text Box 15">
          <a:extLst>
            <a:ext uri="{FF2B5EF4-FFF2-40B4-BE49-F238E27FC236}">
              <a16:creationId xmlns:a16="http://schemas.microsoft.com/office/drawing/2014/main" id="{00000000-0008-0000-0800-0000E0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81" name="Text Box 15">
          <a:extLst>
            <a:ext uri="{FF2B5EF4-FFF2-40B4-BE49-F238E27FC236}">
              <a16:creationId xmlns:a16="http://schemas.microsoft.com/office/drawing/2014/main" id="{00000000-0008-0000-0800-0000E1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82" name="Text Box 15">
          <a:extLst>
            <a:ext uri="{FF2B5EF4-FFF2-40B4-BE49-F238E27FC236}">
              <a16:creationId xmlns:a16="http://schemas.microsoft.com/office/drawing/2014/main" id="{00000000-0008-0000-0800-0000E2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83" name="Text Box 15">
          <a:extLst>
            <a:ext uri="{FF2B5EF4-FFF2-40B4-BE49-F238E27FC236}">
              <a16:creationId xmlns:a16="http://schemas.microsoft.com/office/drawing/2014/main" id="{00000000-0008-0000-0800-0000E3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84" name="Text Box 15">
          <a:extLst>
            <a:ext uri="{FF2B5EF4-FFF2-40B4-BE49-F238E27FC236}">
              <a16:creationId xmlns:a16="http://schemas.microsoft.com/office/drawing/2014/main" id="{00000000-0008-0000-0800-0000E4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85" name="Text Box 15">
          <a:extLst>
            <a:ext uri="{FF2B5EF4-FFF2-40B4-BE49-F238E27FC236}">
              <a16:creationId xmlns:a16="http://schemas.microsoft.com/office/drawing/2014/main" id="{00000000-0008-0000-0800-0000E5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86" name="Text Box 15">
          <a:extLst>
            <a:ext uri="{FF2B5EF4-FFF2-40B4-BE49-F238E27FC236}">
              <a16:creationId xmlns:a16="http://schemas.microsoft.com/office/drawing/2014/main" id="{00000000-0008-0000-0800-0000E6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87" name="Text Box 15">
          <a:extLst>
            <a:ext uri="{FF2B5EF4-FFF2-40B4-BE49-F238E27FC236}">
              <a16:creationId xmlns:a16="http://schemas.microsoft.com/office/drawing/2014/main" id="{00000000-0008-0000-0800-0000E7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88" name="Text Box 15">
          <a:extLst>
            <a:ext uri="{FF2B5EF4-FFF2-40B4-BE49-F238E27FC236}">
              <a16:creationId xmlns:a16="http://schemas.microsoft.com/office/drawing/2014/main" id="{00000000-0008-0000-0800-0000E8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89" name="Text Box 15">
          <a:extLst>
            <a:ext uri="{FF2B5EF4-FFF2-40B4-BE49-F238E27FC236}">
              <a16:creationId xmlns:a16="http://schemas.microsoft.com/office/drawing/2014/main" id="{00000000-0008-0000-0800-0000E9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90" name="Text Box 15">
          <a:extLst>
            <a:ext uri="{FF2B5EF4-FFF2-40B4-BE49-F238E27FC236}">
              <a16:creationId xmlns:a16="http://schemas.microsoft.com/office/drawing/2014/main" id="{00000000-0008-0000-0800-0000EA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91" name="Text Box 15">
          <a:extLst>
            <a:ext uri="{FF2B5EF4-FFF2-40B4-BE49-F238E27FC236}">
              <a16:creationId xmlns:a16="http://schemas.microsoft.com/office/drawing/2014/main" id="{00000000-0008-0000-0800-0000EB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92" name="Text Box 15">
          <a:extLst>
            <a:ext uri="{FF2B5EF4-FFF2-40B4-BE49-F238E27FC236}">
              <a16:creationId xmlns:a16="http://schemas.microsoft.com/office/drawing/2014/main" id="{00000000-0008-0000-0800-0000EC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93" name="Text Box 15">
          <a:extLst>
            <a:ext uri="{FF2B5EF4-FFF2-40B4-BE49-F238E27FC236}">
              <a16:creationId xmlns:a16="http://schemas.microsoft.com/office/drawing/2014/main" id="{00000000-0008-0000-0800-0000ED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94" name="Text Box 15">
          <a:extLst>
            <a:ext uri="{FF2B5EF4-FFF2-40B4-BE49-F238E27FC236}">
              <a16:creationId xmlns:a16="http://schemas.microsoft.com/office/drawing/2014/main" id="{00000000-0008-0000-0800-0000EE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95" name="Text Box 15">
          <a:extLst>
            <a:ext uri="{FF2B5EF4-FFF2-40B4-BE49-F238E27FC236}">
              <a16:creationId xmlns:a16="http://schemas.microsoft.com/office/drawing/2014/main" id="{00000000-0008-0000-0800-0000EF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96" name="Text Box 15">
          <a:extLst>
            <a:ext uri="{FF2B5EF4-FFF2-40B4-BE49-F238E27FC236}">
              <a16:creationId xmlns:a16="http://schemas.microsoft.com/office/drawing/2014/main" id="{00000000-0008-0000-0800-0000F0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97" name="Text Box 15">
          <a:extLst>
            <a:ext uri="{FF2B5EF4-FFF2-40B4-BE49-F238E27FC236}">
              <a16:creationId xmlns:a16="http://schemas.microsoft.com/office/drawing/2014/main" id="{00000000-0008-0000-0800-0000F1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98" name="Text Box 15">
          <a:extLst>
            <a:ext uri="{FF2B5EF4-FFF2-40B4-BE49-F238E27FC236}">
              <a16:creationId xmlns:a16="http://schemas.microsoft.com/office/drawing/2014/main" id="{00000000-0008-0000-0800-0000F2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99" name="Text Box 15">
          <a:extLst>
            <a:ext uri="{FF2B5EF4-FFF2-40B4-BE49-F238E27FC236}">
              <a16:creationId xmlns:a16="http://schemas.microsoft.com/office/drawing/2014/main" id="{00000000-0008-0000-0800-0000F3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00" name="Text Box 15">
          <a:extLst>
            <a:ext uri="{FF2B5EF4-FFF2-40B4-BE49-F238E27FC236}">
              <a16:creationId xmlns:a16="http://schemas.microsoft.com/office/drawing/2014/main" id="{00000000-0008-0000-0800-0000F4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01" name="Text Box 15">
          <a:extLst>
            <a:ext uri="{FF2B5EF4-FFF2-40B4-BE49-F238E27FC236}">
              <a16:creationId xmlns:a16="http://schemas.microsoft.com/office/drawing/2014/main" id="{00000000-0008-0000-0800-0000F5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02" name="Text Box 15">
          <a:extLst>
            <a:ext uri="{FF2B5EF4-FFF2-40B4-BE49-F238E27FC236}">
              <a16:creationId xmlns:a16="http://schemas.microsoft.com/office/drawing/2014/main" id="{00000000-0008-0000-0800-0000F6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03" name="Text Box 15">
          <a:extLst>
            <a:ext uri="{FF2B5EF4-FFF2-40B4-BE49-F238E27FC236}">
              <a16:creationId xmlns:a16="http://schemas.microsoft.com/office/drawing/2014/main" id="{00000000-0008-0000-0800-0000F7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04" name="Text Box 15">
          <a:extLst>
            <a:ext uri="{FF2B5EF4-FFF2-40B4-BE49-F238E27FC236}">
              <a16:creationId xmlns:a16="http://schemas.microsoft.com/office/drawing/2014/main" id="{00000000-0008-0000-0800-0000F8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05" name="Text Box 15">
          <a:extLst>
            <a:ext uri="{FF2B5EF4-FFF2-40B4-BE49-F238E27FC236}">
              <a16:creationId xmlns:a16="http://schemas.microsoft.com/office/drawing/2014/main" id="{00000000-0008-0000-0800-0000F9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06" name="Text Box 15">
          <a:extLst>
            <a:ext uri="{FF2B5EF4-FFF2-40B4-BE49-F238E27FC236}">
              <a16:creationId xmlns:a16="http://schemas.microsoft.com/office/drawing/2014/main" id="{00000000-0008-0000-0800-0000FA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07" name="Text Box 15">
          <a:extLst>
            <a:ext uri="{FF2B5EF4-FFF2-40B4-BE49-F238E27FC236}">
              <a16:creationId xmlns:a16="http://schemas.microsoft.com/office/drawing/2014/main" id="{00000000-0008-0000-0800-0000FB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08" name="Text Box 15">
          <a:extLst>
            <a:ext uri="{FF2B5EF4-FFF2-40B4-BE49-F238E27FC236}">
              <a16:creationId xmlns:a16="http://schemas.microsoft.com/office/drawing/2014/main" id="{00000000-0008-0000-0800-0000FC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09" name="Text Box 15">
          <a:extLst>
            <a:ext uri="{FF2B5EF4-FFF2-40B4-BE49-F238E27FC236}">
              <a16:creationId xmlns:a16="http://schemas.microsoft.com/office/drawing/2014/main" id="{00000000-0008-0000-0800-0000FD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10" name="Text Box 15">
          <a:extLst>
            <a:ext uri="{FF2B5EF4-FFF2-40B4-BE49-F238E27FC236}">
              <a16:creationId xmlns:a16="http://schemas.microsoft.com/office/drawing/2014/main" id="{00000000-0008-0000-0800-0000FE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11" name="Text Box 15">
          <a:extLst>
            <a:ext uri="{FF2B5EF4-FFF2-40B4-BE49-F238E27FC236}">
              <a16:creationId xmlns:a16="http://schemas.microsoft.com/office/drawing/2014/main" id="{00000000-0008-0000-0800-0000FF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12" name="Text Box 15">
          <a:extLst>
            <a:ext uri="{FF2B5EF4-FFF2-40B4-BE49-F238E27FC236}">
              <a16:creationId xmlns:a16="http://schemas.microsoft.com/office/drawing/2014/main" id="{00000000-0008-0000-0800-000000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13" name="Text Box 15">
          <a:extLst>
            <a:ext uri="{FF2B5EF4-FFF2-40B4-BE49-F238E27FC236}">
              <a16:creationId xmlns:a16="http://schemas.microsoft.com/office/drawing/2014/main" id="{00000000-0008-0000-0800-000001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14" name="Text Box 15">
          <a:extLst>
            <a:ext uri="{FF2B5EF4-FFF2-40B4-BE49-F238E27FC236}">
              <a16:creationId xmlns:a16="http://schemas.microsoft.com/office/drawing/2014/main" id="{00000000-0008-0000-0800-000002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15" name="Text Box 15">
          <a:extLst>
            <a:ext uri="{FF2B5EF4-FFF2-40B4-BE49-F238E27FC236}">
              <a16:creationId xmlns:a16="http://schemas.microsoft.com/office/drawing/2014/main" id="{00000000-0008-0000-0800-000003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16" name="Text Box 15">
          <a:extLst>
            <a:ext uri="{FF2B5EF4-FFF2-40B4-BE49-F238E27FC236}">
              <a16:creationId xmlns:a16="http://schemas.microsoft.com/office/drawing/2014/main" id="{00000000-0008-0000-0800-000004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17" name="Text Box 15">
          <a:extLst>
            <a:ext uri="{FF2B5EF4-FFF2-40B4-BE49-F238E27FC236}">
              <a16:creationId xmlns:a16="http://schemas.microsoft.com/office/drawing/2014/main" id="{00000000-0008-0000-0800-000005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18" name="Text Box 15">
          <a:extLst>
            <a:ext uri="{FF2B5EF4-FFF2-40B4-BE49-F238E27FC236}">
              <a16:creationId xmlns:a16="http://schemas.microsoft.com/office/drawing/2014/main" id="{00000000-0008-0000-0800-000006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19" name="Text Box 15">
          <a:extLst>
            <a:ext uri="{FF2B5EF4-FFF2-40B4-BE49-F238E27FC236}">
              <a16:creationId xmlns:a16="http://schemas.microsoft.com/office/drawing/2014/main" id="{00000000-0008-0000-0800-000007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20" name="Text Box 15">
          <a:extLst>
            <a:ext uri="{FF2B5EF4-FFF2-40B4-BE49-F238E27FC236}">
              <a16:creationId xmlns:a16="http://schemas.microsoft.com/office/drawing/2014/main" id="{00000000-0008-0000-0800-000008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21" name="Text Box 15">
          <a:extLst>
            <a:ext uri="{FF2B5EF4-FFF2-40B4-BE49-F238E27FC236}">
              <a16:creationId xmlns:a16="http://schemas.microsoft.com/office/drawing/2014/main" id="{00000000-0008-0000-0800-000009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22" name="Text Box 15">
          <a:extLst>
            <a:ext uri="{FF2B5EF4-FFF2-40B4-BE49-F238E27FC236}">
              <a16:creationId xmlns:a16="http://schemas.microsoft.com/office/drawing/2014/main" id="{00000000-0008-0000-0800-00000A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23" name="Text Box 15">
          <a:extLst>
            <a:ext uri="{FF2B5EF4-FFF2-40B4-BE49-F238E27FC236}">
              <a16:creationId xmlns:a16="http://schemas.microsoft.com/office/drawing/2014/main" id="{00000000-0008-0000-0800-00000B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24" name="Text Box 15">
          <a:extLst>
            <a:ext uri="{FF2B5EF4-FFF2-40B4-BE49-F238E27FC236}">
              <a16:creationId xmlns:a16="http://schemas.microsoft.com/office/drawing/2014/main" id="{00000000-0008-0000-0800-00000C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25" name="Text Box 15">
          <a:extLst>
            <a:ext uri="{FF2B5EF4-FFF2-40B4-BE49-F238E27FC236}">
              <a16:creationId xmlns:a16="http://schemas.microsoft.com/office/drawing/2014/main" id="{00000000-0008-0000-0800-00000D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26" name="Text Box 15">
          <a:extLst>
            <a:ext uri="{FF2B5EF4-FFF2-40B4-BE49-F238E27FC236}">
              <a16:creationId xmlns:a16="http://schemas.microsoft.com/office/drawing/2014/main" id="{00000000-0008-0000-0800-00000E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27" name="Text Box 15">
          <a:extLst>
            <a:ext uri="{FF2B5EF4-FFF2-40B4-BE49-F238E27FC236}">
              <a16:creationId xmlns:a16="http://schemas.microsoft.com/office/drawing/2014/main" id="{00000000-0008-0000-0800-00000F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28" name="Text Box 15">
          <a:extLst>
            <a:ext uri="{FF2B5EF4-FFF2-40B4-BE49-F238E27FC236}">
              <a16:creationId xmlns:a16="http://schemas.microsoft.com/office/drawing/2014/main" id="{00000000-0008-0000-0800-000010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29" name="Text Box 15">
          <a:extLst>
            <a:ext uri="{FF2B5EF4-FFF2-40B4-BE49-F238E27FC236}">
              <a16:creationId xmlns:a16="http://schemas.microsoft.com/office/drawing/2014/main" id="{00000000-0008-0000-0800-000011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30" name="Text Box 15">
          <a:extLst>
            <a:ext uri="{FF2B5EF4-FFF2-40B4-BE49-F238E27FC236}">
              <a16:creationId xmlns:a16="http://schemas.microsoft.com/office/drawing/2014/main" id="{00000000-0008-0000-0800-000012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31" name="Text Box 15">
          <a:extLst>
            <a:ext uri="{FF2B5EF4-FFF2-40B4-BE49-F238E27FC236}">
              <a16:creationId xmlns:a16="http://schemas.microsoft.com/office/drawing/2014/main" id="{00000000-0008-0000-0800-000013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32" name="Text Box 15">
          <a:extLst>
            <a:ext uri="{FF2B5EF4-FFF2-40B4-BE49-F238E27FC236}">
              <a16:creationId xmlns:a16="http://schemas.microsoft.com/office/drawing/2014/main" id="{00000000-0008-0000-0800-000014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33" name="Text Box 15">
          <a:extLst>
            <a:ext uri="{FF2B5EF4-FFF2-40B4-BE49-F238E27FC236}">
              <a16:creationId xmlns:a16="http://schemas.microsoft.com/office/drawing/2014/main" id="{00000000-0008-0000-0800-000015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34" name="Text Box 15">
          <a:extLst>
            <a:ext uri="{FF2B5EF4-FFF2-40B4-BE49-F238E27FC236}">
              <a16:creationId xmlns:a16="http://schemas.microsoft.com/office/drawing/2014/main" id="{00000000-0008-0000-0800-000016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35" name="Text Box 15">
          <a:extLst>
            <a:ext uri="{FF2B5EF4-FFF2-40B4-BE49-F238E27FC236}">
              <a16:creationId xmlns:a16="http://schemas.microsoft.com/office/drawing/2014/main" id="{00000000-0008-0000-0800-000017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36" name="Text Box 15">
          <a:extLst>
            <a:ext uri="{FF2B5EF4-FFF2-40B4-BE49-F238E27FC236}">
              <a16:creationId xmlns:a16="http://schemas.microsoft.com/office/drawing/2014/main" id="{00000000-0008-0000-0800-000018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37" name="Text Box 15">
          <a:extLst>
            <a:ext uri="{FF2B5EF4-FFF2-40B4-BE49-F238E27FC236}">
              <a16:creationId xmlns:a16="http://schemas.microsoft.com/office/drawing/2014/main" id="{00000000-0008-0000-0800-000019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38" name="Text Box 15">
          <a:extLst>
            <a:ext uri="{FF2B5EF4-FFF2-40B4-BE49-F238E27FC236}">
              <a16:creationId xmlns:a16="http://schemas.microsoft.com/office/drawing/2014/main" id="{00000000-0008-0000-0800-00001A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39" name="Text Box 15">
          <a:extLst>
            <a:ext uri="{FF2B5EF4-FFF2-40B4-BE49-F238E27FC236}">
              <a16:creationId xmlns:a16="http://schemas.microsoft.com/office/drawing/2014/main" id="{00000000-0008-0000-0800-00001B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40" name="Text Box 15">
          <a:extLst>
            <a:ext uri="{FF2B5EF4-FFF2-40B4-BE49-F238E27FC236}">
              <a16:creationId xmlns:a16="http://schemas.microsoft.com/office/drawing/2014/main" id="{00000000-0008-0000-0800-00001C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41" name="Text Box 15">
          <a:extLst>
            <a:ext uri="{FF2B5EF4-FFF2-40B4-BE49-F238E27FC236}">
              <a16:creationId xmlns:a16="http://schemas.microsoft.com/office/drawing/2014/main" id="{00000000-0008-0000-0800-00001D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42" name="Text Box 15">
          <a:extLst>
            <a:ext uri="{FF2B5EF4-FFF2-40B4-BE49-F238E27FC236}">
              <a16:creationId xmlns:a16="http://schemas.microsoft.com/office/drawing/2014/main" id="{00000000-0008-0000-0800-00001E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43" name="Text Box 15">
          <a:extLst>
            <a:ext uri="{FF2B5EF4-FFF2-40B4-BE49-F238E27FC236}">
              <a16:creationId xmlns:a16="http://schemas.microsoft.com/office/drawing/2014/main" id="{00000000-0008-0000-0800-00001F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44" name="Text Box 15">
          <a:extLst>
            <a:ext uri="{FF2B5EF4-FFF2-40B4-BE49-F238E27FC236}">
              <a16:creationId xmlns:a16="http://schemas.microsoft.com/office/drawing/2014/main" id="{00000000-0008-0000-0800-000020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45" name="Text Box 15">
          <a:extLst>
            <a:ext uri="{FF2B5EF4-FFF2-40B4-BE49-F238E27FC236}">
              <a16:creationId xmlns:a16="http://schemas.microsoft.com/office/drawing/2014/main" id="{00000000-0008-0000-0800-000021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46" name="Text Box 15">
          <a:extLst>
            <a:ext uri="{FF2B5EF4-FFF2-40B4-BE49-F238E27FC236}">
              <a16:creationId xmlns:a16="http://schemas.microsoft.com/office/drawing/2014/main" id="{00000000-0008-0000-0800-000022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47" name="Text Box 15">
          <a:extLst>
            <a:ext uri="{FF2B5EF4-FFF2-40B4-BE49-F238E27FC236}">
              <a16:creationId xmlns:a16="http://schemas.microsoft.com/office/drawing/2014/main" id="{00000000-0008-0000-0800-000023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48" name="Text Box 15">
          <a:extLst>
            <a:ext uri="{FF2B5EF4-FFF2-40B4-BE49-F238E27FC236}">
              <a16:creationId xmlns:a16="http://schemas.microsoft.com/office/drawing/2014/main" id="{00000000-0008-0000-0800-000024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49" name="Text Box 15">
          <a:extLst>
            <a:ext uri="{FF2B5EF4-FFF2-40B4-BE49-F238E27FC236}">
              <a16:creationId xmlns:a16="http://schemas.microsoft.com/office/drawing/2014/main" id="{00000000-0008-0000-0800-000025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50" name="Text Box 15">
          <a:extLst>
            <a:ext uri="{FF2B5EF4-FFF2-40B4-BE49-F238E27FC236}">
              <a16:creationId xmlns:a16="http://schemas.microsoft.com/office/drawing/2014/main" id="{00000000-0008-0000-0800-000026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51" name="Text Box 15">
          <a:extLst>
            <a:ext uri="{FF2B5EF4-FFF2-40B4-BE49-F238E27FC236}">
              <a16:creationId xmlns:a16="http://schemas.microsoft.com/office/drawing/2014/main" id="{00000000-0008-0000-0800-000027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52" name="Text Box 15">
          <a:extLst>
            <a:ext uri="{FF2B5EF4-FFF2-40B4-BE49-F238E27FC236}">
              <a16:creationId xmlns:a16="http://schemas.microsoft.com/office/drawing/2014/main" id="{00000000-0008-0000-0800-000028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53" name="Text Box 15">
          <a:extLst>
            <a:ext uri="{FF2B5EF4-FFF2-40B4-BE49-F238E27FC236}">
              <a16:creationId xmlns:a16="http://schemas.microsoft.com/office/drawing/2014/main" id="{00000000-0008-0000-0800-000029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54" name="Text Box 15">
          <a:extLst>
            <a:ext uri="{FF2B5EF4-FFF2-40B4-BE49-F238E27FC236}">
              <a16:creationId xmlns:a16="http://schemas.microsoft.com/office/drawing/2014/main" id="{00000000-0008-0000-0800-00002A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55" name="Text Box 15">
          <a:extLst>
            <a:ext uri="{FF2B5EF4-FFF2-40B4-BE49-F238E27FC236}">
              <a16:creationId xmlns:a16="http://schemas.microsoft.com/office/drawing/2014/main" id="{00000000-0008-0000-0800-00002B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56" name="Text Box 15">
          <a:extLst>
            <a:ext uri="{FF2B5EF4-FFF2-40B4-BE49-F238E27FC236}">
              <a16:creationId xmlns:a16="http://schemas.microsoft.com/office/drawing/2014/main" id="{00000000-0008-0000-0800-00002C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57" name="Text Box 15">
          <a:extLst>
            <a:ext uri="{FF2B5EF4-FFF2-40B4-BE49-F238E27FC236}">
              <a16:creationId xmlns:a16="http://schemas.microsoft.com/office/drawing/2014/main" id="{00000000-0008-0000-0800-00002D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58" name="Text Box 15">
          <a:extLst>
            <a:ext uri="{FF2B5EF4-FFF2-40B4-BE49-F238E27FC236}">
              <a16:creationId xmlns:a16="http://schemas.microsoft.com/office/drawing/2014/main" id="{00000000-0008-0000-0800-00002E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59" name="Text Box 15">
          <a:extLst>
            <a:ext uri="{FF2B5EF4-FFF2-40B4-BE49-F238E27FC236}">
              <a16:creationId xmlns:a16="http://schemas.microsoft.com/office/drawing/2014/main" id="{00000000-0008-0000-0800-00002F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60" name="Text Box 15">
          <a:extLst>
            <a:ext uri="{FF2B5EF4-FFF2-40B4-BE49-F238E27FC236}">
              <a16:creationId xmlns:a16="http://schemas.microsoft.com/office/drawing/2014/main" id="{00000000-0008-0000-0800-000030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61" name="Text Box 15">
          <a:extLst>
            <a:ext uri="{FF2B5EF4-FFF2-40B4-BE49-F238E27FC236}">
              <a16:creationId xmlns:a16="http://schemas.microsoft.com/office/drawing/2014/main" id="{00000000-0008-0000-0800-000031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62" name="Text Box 15">
          <a:extLst>
            <a:ext uri="{FF2B5EF4-FFF2-40B4-BE49-F238E27FC236}">
              <a16:creationId xmlns:a16="http://schemas.microsoft.com/office/drawing/2014/main" id="{00000000-0008-0000-0800-000032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63" name="Text Box 15">
          <a:extLst>
            <a:ext uri="{FF2B5EF4-FFF2-40B4-BE49-F238E27FC236}">
              <a16:creationId xmlns:a16="http://schemas.microsoft.com/office/drawing/2014/main" id="{00000000-0008-0000-0800-000033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64" name="Text Box 15">
          <a:extLst>
            <a:ext uri="{FF2B5EF4-FFF2-40B4-BE49-F238E27FC236}">
              <a16:creationId xmlns:a16="http://schemas.microsoft.com/office/drawing/2014/main" id="{00000000-0008-0000-0800-000034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65" name="Text Box 15">
          <a:extLst>
            <a:ext uri="{FF2B5EF4-FFF2-40B4-BE49-F238E27FC236}">
              <a16:creationId xmlns:a16="http://schemas.microsoft.com/office/drawing/2014/main" id="{00000000-0008-0000-0800-000035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66" name="Text Box 15">
          <a:extLst>
            <a:ext uri="{FF2B5EF4-FFF2-40B4-BE49-F238E27FC236}">
              <a16:creationId xmlns:a16="http://schemas.microsoft.com/office/drawing/2014/main" id="{00000000-0008-0000-0800-000036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67" name="Text Box 15">
          <a:extLst>
            <a:ext uri="{FF2B5EF4-FFF2-40B4-BE49-F238E27FC236}">
              <a16:creationId xmlns:a16="http://schemas.microsoft.com/office/drawing/2014/main" id="{00000000-0008-0000-0800-000037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68" name="Text Box 15">
          <a:extLst>
            <a:ext uri="{FF2B5EF4-FFF2-40B4-BE49-F238E27FC236}">
              <a16:creationId xmlns:a16="http://schemas.microsoft.com/office/drawing/2014/main" id="{00000000-0008-0000-0800-000038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69" name="Text Box 15">
          <a:extLst>
            <a:ext uri="{FF2B5EF4-FFF2-40B4-BE49-F238E27FC236}">
              <a16:creationId xmlns:a16="http://schemas.microsoft.com/office/drawing/2014/main" id="{00000000-0008-0000-0800-000039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70" name="Text Box 15">
          <a:extLst>
            <a:ext uri="{FF2B5EF4-FFF2-40B4-BE49-F238E27FC236}">
              <a16:creationId xmlns:a16="http://schemas.microsoft.com/office/drawing/2014/main" id="{00000000-0008-0000-0800-00003A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71" name="Text Box 15">
          <a:extLst>
            <a:ext uri="{FF2B5EF4-FFF2-40B4-BE49-F238E27FC236}">
              <a16:creationId xmlns:a16="http://schemas.microsoft.com/office/drawing/2014/main" id="{00000000-0008-0000-0800-00003B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72" name="Text Box 15">
          <a:extLst>
            <a:ext uri="{FF2B5EF4-FFF2-40B4-BE49-F238E27FC236}">
              <a16:creationId xmlns:a16="http://schemas.microsoft.com/office/drawing/2014/main" id="{00000000-0008-0000-0800-00003C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73" name="Text Box 15">
          <a:extLst>
            <a:ext uri="{FF2B5EF4-FFF2-40B4-BE49-F238E27FC236}">
              <a16:creationId xmlns:a16="http://schemas.microsoft.com/office/drawing/2014/main" id="{00000000-0008-0000-0800-00003D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74" name="Text Box 15">
          <a:extLst>
            <a:ext uri="{FF2B5EF4-FFF2-40B4-BE49-F238E27FC236}">
              <a16:creationId xmlns:a16="http://schemas.microsoft.com/office/drawing/2014/main" id="{00000000-0008-0000-0800-00003E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75" name="Text Box 15">
          <a:extLst>
            <a:ext uri="{FF2B5EF4-FFF2-40B4-BE49-F238E27FC236}">
              <a16:creationId xmlns:a16="http://schemas.microsoft.com/office/drawing/2014/main" id="{00000000-0008-0000-0800-00003F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76" name="Text Box 15">
          <a:extLst>
            <a:ext uri="{FF2B5EF4-FFF2-40B4-BE49-F238E27FC236}">
              <a16:creationId xmlns:a16="http://schemas.microsoft.com/office/drawing/2014/main" id="{00000000-0008-0000-0800-000040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77" name="Text Box 15">
          <a:extLst>
            <a:ext uri="{FF2B5EF4-FFF2-40B4-BE49-F238E27FC236}">
              <a16:creationId xmlns:a16="http://schemas.microsoft.com/office/drawing/2014/main" id="{00000000-0008-0000-0800-000041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78" name="Text Box 15">
          <a:extLst>
            <a:ext uri="{FF2B5EF4-FFF2-40B4-BE49-F238E27FC236}">
              <a16:creationId xmlns:a16="http://schemas.microsoft.com/office/drawing/2014/main" id="{00000000-0008-0000-0800-000042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79" name="Text Box 15">
          <a:extLst>
            <a:ext uri="{FF2B5EF4-FFF2-40B4-BE49-F238E27FC236}">
              <a16:creationId xmlns:a16="http://schemas.microsoft.com/office/drawing/2014/main" id="{00000000-0008-0000-0800-000043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80" name="Text Box 15">
          <a:extLst>
            <a:ext uri="{FF2B5EF4-FFF2-40B4-BE49-F238E27FC236}">
              <a16:creationId xmlns:a16="http://schemas.microsoft.com/office/drawing/2014/main" id="{00000000-0008-0000-0800-000044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81" name="Text Box 15">
          <a:extLst>
            <a:ext uri="{FF2B5EF4-FFF2-40B4-BE49-F238E27FC236}">
              <a16:creationId xmlns:a16="http://schemas.microsoft.com/office/drawing/2014/main" id="{00000000-0008-0000-0800-000045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82" name="Text Box 15">
          <a:extLst>
            <a:ext uri="{FF2B5EF4-FFF2-40B4-BE49-F238E27FC236}">
              <a16:creationId xmlns:a16="http://schemas.microsoft.com/office/drawing/2014/main" id="{00000000-0008-0000-0800-000046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83" name="Text Box 15">
          <a:extLst>
            <a:ext uri="{FF2B5EF4-FFF2-40B4-BE49-F238E27FC236}">
              <a16:creationId xmlns:a16="http://schemas.microsoft.com/office/drawing/2014/main" id="{00000000-0008-0000-0800-000047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84" name="Text Box 15">
          <a:extLst>
            <a:ext uri="{FF2B5EF4-FFF2-40B4-BE49-F238E27FC236}">
              <a16:creationId xmlns:a16="http://schemas.microsoft.com/office/drawing/2014/main" id="{00000000-0008-0000-0800-000048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85" name="Text Box 15">
          <a:extLst>
            <a:ext uri="{FF2B5EF4-FFF2-40B4-BE49-F238E27FC236}">
              <a16:creationId xmlns:a16="http://schemas.microsoft.com/office/drawing/2014/main" id="{00000000-0008-0000-0800-000049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86" name="Text Box 15">
          <a:extLst>
            <a:ext uri="{FF2B5EF4-FFF2-40B4-BE49-F238E27FC236}">
              <a16:creationId xmlns:a16="http://schemas.microsoft.com/office/drawing/2014/main" id="{00000000-0008-0000-0800-00004A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87" name="Text Box 15">
          <a:extLst>
            <a:ext uri="{FF2B5EF4-FFF2-40B4-BE49-F238E27FC236}">
              <a16:creationId xmlns:a16="http://schemas.microsoft.com/office/drawing/2014/main" id="{00000000-0008-0000-0800-00004B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88" name="Text Box 15">
          <a:extLst>
            <a:ext uri="{FF2B5EF4-FFF2-40B4-BE49-F238E27FC236}">
              <a16:creationId xmlns:a16="http://schemas.microsoft.com/office/drawing/2014/main" id="{00000000-0008-0000-0800-00004C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89" name="Text Box 15">
          <a:extLst>
            <a:ext uri="{FF2B5EF4-FFF2-40B4-BE49-F238E27FC236}">
              <a16:creationId xmlns:a16="http://schemas.microsoft.com/office/drawing/2014/main" id="{00000000-0008-0000-0800-00004D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90" name="Text Box 15">
          <a:extLst>
            <a:ext uri="{FF2B5EF4-FFF2-40B4-BE49-F238E27FC236}">
              <a16:creationId xmlns:a16="http://schemas.microsoft.com/office/drawing/2014/main" id="{00000000-0008-0000-0800-00004E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91" name="Text Box 15">
          <a:extLst>
            <a:ext uri="{FF2B5EF4-FFF2-40B4-BE49-F238E27FC236}">
              <a16:creationId xmlns:a16="http://schemas.microsoft.com/office/drawing/2014/main" id="{00000000-0008-0000-0800-00004F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92" name="Text Box 15">
          <a:extLst>
            <a:ext uri="{FF2B5EF4-FFF2-40B4-BE49-F238E27FC236}">
              <a16:creationId xmlns:a16="http://schemas.microsoft.com/office/drawing/2014/main" id="{00000000-0008-0000-0800-000050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93" name="Text Box 15">
          <a:extLst>
            <a:ext uri="{FF2B5EF4-FFF2-40B4-BE49-F238E27FC236}">
              <a16:creationId xmlns:a16="http://schemas.microsoft.com/office/drawing/2014/main" id="{00000000-0008-0000-0800-000051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94" name="Text Box 15">
          <a:extLst>
            <a:ext uri="{FF2B5EF4-FFF2-40B4-BE49-F238E27FC236}">
              <a16:creationId xmlns:a16="http://schemas.microsoft.com/office/drawing/2014/main" id="{00000000-0008-0000-0800-000052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95" name="Text Box 15">
          <a:extLst>
            <a:ext uri="{FF2B5EF4-FFF2-40B4-BE49-F238E27FC236}">
              <a16:creationId xmlns:a16="http://schemas.microsoft.com/office/drawing/2014/main" id="{00000000-0008-0000-0800-000053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96" name="Text Box 15">
          <a:extLst>
            <a:ext uri="{FF2B5EF4-FFF2-40B4-BE49-F238E27FC236}">
              <a16:creationId xmlns:a16="http://schemas.microsoft.com/office/drawing/2014/main" id="{00000000-0008-0000-0800-000054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97" name="Text Box 15">
          <a:extLst>
            <a:ext uri="{FF2B5EF4-FFF2-40B4-BE49-F238E27FC236}">
              <a16:creationId xmlns:a16="http://schemas.microsoft.com/office/drawing/2014/main" id="{00000000-0008-0000-0800-000055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98" name="Text Box 15">
          <a:extLst>
            <a:ext uri="{FF2B5EF4-FFF2-40B4-BE49-F238E27FC236}">
              <a16:creationId xmlns:a16="http://schemas.microsoft.com/office/drawing/2014/main" id="{00000000-0008-0000-0800-000056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99" name="Text Box 15">
          <a:extLst>
            <a:ext uri="{FF2B5EF4-FFF2-40B4-BE49-F238E27FC236}">
              <a16:creationId xmlns:a16="http://schemas.microsoft.com/office/drawing/2014/main" id="{00000000-0008-0000-0800-000057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00" name="Text Box 15">
          <a:extLst>
            <a:ext uri="{FF2B5EF4-FFF2-40B4-BE49-F238E27FC236}">
              <a16:creationId xmlns:a16="http://schemas.microsoft.com/office/drawing/2014/main" id="{00000000-0008-0000-0800-000058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01" name="Text Box 15">
          <a:extLst>
            <a:ext uri="{FF2B5EF4-FFF2-40B4-BE49-F238E27FC236}">
              <a16:creationId xmlns:a16="http://schemas.microsoft.com/office/drawing/2014/main" id="{00000000-0008-0000-0800-000059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02" name="Text Box 15">
          <a:extLst>
            <a:ext uri="{FF2B5EF4-FFF2-40B4-BE49-F238E27FC236}">
              <a16:creationId xmlns:a16="http://schemas.microsoft.com/office/drawing/2014/main" id="{00000000-0008-0000-0800-00005A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03" name="Text Box 15">
          <a:extLst>
            <a:ext uri="{FF2B5EF4-FFF2-40B4-BE49-F238E27FC236}">
              <a16:creationId xmlns:a16="http://schemas.microsoft.com/office/drawing/2014/main" id="{00000000-0008-0000-0800-00005B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04" name="Text Box 15">
          <a:extLst>
            <a:ext uri="{FF2B5EF4-FFF2-40B4-BE49-F238E27FC236}">
              <a16:creationId xmlns:a16="http://schemas.microsoft.com/office/drawing/2014/main" id="{00000000-0008-0000-0800-00005C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05" name="Text Box 15">
          <a:extLst>
            <a:ext uri="{FF2B5EF4-FFF2-40B4-BE49-F238E27FC236}">
              <a16:creationId xmlns:a16="http://schemas.microsoft.com/office/drawing/2014/main" id="{00000000-0008-0000-0800-00005D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06" name="Text Box 15">
          <a:extLst>
            <a:ext uri="{FF2B5EF4-FFF2-40B4-BE49-F238E27FC236}">
              <a16:creationId xmlns:a16="http://schemas.microsoft.com/office/drawing/2014/main" id="{00000000-0008-0000-0800-00005E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07" name="Text Box 15">
          <a:extLst>
            <a:ext uri="{FF2B5EF4-FFF2-40B4-BE49-F238E27FC236}">
              <a16:creationId xmlns:a16="http://schemas.microsoft.com/office/drawing/2014/main" id="{00000000-0008-0000-0800-00005F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08" name="Text Box 15">
          <a:extLst>
            <a:ext uri="{FF2B5EF4-FFF2-40B4-BE49-F238E27FC236}">
              <a16:creationId xmlns:a16="http://schemas.microsoft.com/office/drawing/2014/main" id="{00000000-0008-0000-0800-000060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09" name="Text Box 15">
          <a:extLst>
            <a:ext uri="{FF2B5EF4-FFF2-40B4-BE49-F238E27FC236}">
              <a16:creationId xmlns:a16="http://schemas.microsoft.com/office/drawing/2014/main" id="{00000000-0008-0000-0800-000061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10" name="Text Box 15">
          <a:extLst>
            <a:ext uri="{FF2B5EF4-FFF2-40B4-BE49-F238E27FC236}">
              <a16:creationId xmlns:a16="http://schemas.microsoft.com/office/drawing/2014/main" id="{00000000-0008-0000-0800-000062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11" name="Text Box 15">
          <a:extLst>
            <a:ext uri="{FF2B5EF4-FFF2-40B4-BE49-F238E27FC236}">
              <a16:creationId xmlns:a16="http://schemas.microsoft.com/office/drawing/2014/main" id="{00000000-0008-0000-0800-000063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12" name="Text Box 15">
          <a:extLst>
            <a:ext uri="{FF2B5EF4-FFF2-40B4-BE49-F238E27FC236}">
              <a16:creationId xmlns:a16="http://schemas.microsoft.com/office/drawing/2014/main" id="{00000000-0008-0000-0800-000064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13" name="Text Box 15">
          <a:extLst>
            <a:ext uri="{FF2B5EF4-FFF2-40B4-BE49-F238E27FC236}">
              <a16:creationId xmlns:a16="http://schemas.microsoft.com/office/drawing/2014/main" id="{00000000-0008-0000-0800-000065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14" name="Text Box 15">
          <a:extLst>
            <a:ext uri="{FF2B5EF4-FFF2-40B4-BE49-F238E27FC236}">
              <a16:creationId xmlns:a16="http://schemas.microsoft.com/office/drawing/2014/main" id="{00000000-0008-0000-0800-000066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15" name="Text Box 15">
          <a:extLst>
            <a:ext uri="{FF2B5EF4-FFF2-40B4-BE49-F238E27FC236}">
              <a16:creationId xmlns:a16="http://schemas.microsoft.com/office/drawing/2014/main" id="{00000000-0008-0000-0800-000067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16" name="Text Box 15">
          <a:extLst>
            <a:ext uri="{FF2B5EF4-FFF2-40B4-BE49-F238E27FC236}">
              <a16:creationId xmlns:a16="http://schemas.microsoft.com/office/drawing/2014/main" id="{00000000-0008-0000-0800-000068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17" name="Text Box 15">
          <a:extLst>
            <a:ext uri="{FF2B5EF4-FFF2-40B4-BE49-F238E27FC236}">
              <a16:creationId xmlns:a16="http://schemas.microsoft.com/office/drawing/2014/main" id="{00000000-0008-0000-0800-000069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18" name="Text Box 15">
          <a:extLst>
            <a:ext uri="{FF2B5EF4-FFF2-40B4-BE49-F238E27FC236}">
              <a16:creationId xmlns:a16="http://schemas.microsoft.com/office/drawing/2014/main" id="{00000000-0008-0000-0800-00006A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19" name="Text Box 15">
          <a:extLst>
            <a:ext uri="{FF2B5EF4-FFF2-40B4-BE49-F238E27FC236}">
              <a16:creationId xmlns:a16="http://schemas.microsoft.com/office/drawing/2014/main" id="{00000000-0008-0000-0800-00006B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20" name="Text Box 15">
          <a:extLst>
            <a:ext uri="{FF2B5EF4-FFF2-40B4-BE49-F238E27FC236}">
              <a16:creationId xmlns:a16="http://schemas.microsoft.com/office/drawing/2014/main" id="{00000000-0008-0000-0800-00006C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21" name="Text Box 15">
          <a:extLst>
            <a:ext uri="{FF2B5EF4-FFF2-40B4-BE49-F238E27FC236}">
              <a16:creationId xmlns:a16="http://schemas.microsoft.com/office/drawing/2014/main" id="{00000000-0008-0000-0800-00006D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22" name="Text Box 15">
          <a:extLst>
            <a:ext uri="{FF2B5EF4-FFF2-40B4-BE49-F238E27FC236}">
              <a16:creationId xmlns:a16="http://schemas.microsoft.com/office/drawing/2014/main" id="{00000000-0008-0000-0800-00006E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23" name="Text Box 15">
          <a:extLst>
            <a:ext uri="{FF2B5EF4-FFF2-40B4-BE49-F238E27FC236}">
              <a16:creationId xmlns:a16="http://schemas.microsoft.com/office/drawing/2014/main" id="{00000000-0008-0000-0800-00006F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24" name="Text Box 15">
          <a:extLst>
            <a:ext uri="{FF2B5EF4-FFF2-40B4-BE49-F238E27FC236}">
              <a16:creationId xmlns:a16="http://schemas.microsoft.com/office/drawing/2014/main" id="{00000000-0008-0000-0800-000070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25" name="Text Box 15">
          <a:extLst>
            <a:ext uri="{FF2B5EF4-FFF2-40B4-BE49-F238E27FC236}">
              <a16:creationId xmlns:a16="http://schemas.microsoft.com/office/drawing/2014/main" id="{00000000-0008-0000-0800-000071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26" name="Text Box 15">
          <a:extLst>
            <a:ext uri="{FF2B5EF4-FFF2-40B4-BE49-F238E27FC236}">
              <a16:creationId xmlns:a16="http://schemas.microsoft.com/office/drawing/2014/main" id="{00000000-0008-0000-0800-000072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27" name="Text Box 15">
          <a:extLst>
            <a:ext uri="{FF2B5EF4-FFF2-40B4-BE49-F238E27FC236}">
              <a16:creationId xmlns:a16="http://schemas.microsoft.com/office/drawing/2014/main" id="{00000000-0008-0000-0800-000073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28" name="Text Box 15">
          <a:extLst>
            <a:ext uri="{FF2B5EF4-FFF2-40B4-BE49-F238E27FC236}">
              <a16:creationId xmlns:a16="http://schemas.microsoft.com/office/drawing/2014/main" id="{00000000-0008-0000-0800-000074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29" name="Text Box 15">
          <a:extLst>
            <a:ext uri="{FF2B5EF4-FFF2-40B4-BE49-F238E27FC236}">
              <a16:creationId xmlns:a16="http://schemas.microsoft.com/office/drawing/2014/main" id="{00000000-0008-0000-0800-000075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30" name="Text Box 15">
          <a:extLst>
            <a:ext uri="{FF2B5EF4-FFF2-40B4-BE49-F238E27FC236}">
              <a16:creationId xmlns:a16="http://schemas.microsoft.com/office/drawing/2014/main" id="{00000000-0008-0000-0800-000076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31" name="Text Box 15">
          <a:extLst>
            <a:ext uri="{FF2B5EF4-FFF2-40B4-BE49-F238E27FC236}">
              <a16:creationId xmlns:a16="http://schemas.microsoft.com/office/drawing/2014/main" id="{00000000-0008-0000-0800-000077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32" name="Text Box 15">
          <a:extLst>
            <a:ext uri="{FF2B5EF4-FFF2-40B4-BE49-F238E27FC236}">
              <a16:creationId xmlns:a16="http://schemas.microsoft.com/office/drawing/2014/main" id="{00000000-0008-0000-0800-000078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33" name="Text Box 15">
          <a:extLst>
            <a:ext uri="{FF2B5EF4-FFF2-40B4-BE49-F238E27FC236}">
              <a16:creationId xmlns:a16="http://schemas.microsoft.com/office/drawing/2014/main" id="{00000000-0008-0000-0800-000079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34" name="Text Box 15">
          <a:extLst>
            <a:ext uri="{FF2B5EF4-FFF2-40B4-BE49-F238E27FC236}">
              <a16:creationId xmlns:a16="http://schemas.microsoft.com/office/drawing/2014/main" id="{00000000-0008-0000-0800-00007A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35" name="Text Box 15">
          <a:extLst>
            <a:ext uri="{FF2B5EF4-FFF2-40B4-BE49-F238E27FC236}">
              <a16:creationId xmlns:a16="http://schemas.microsoft.com/office/drawing/2014/main" id="{00000000-0008-0000-0800-00007B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36" name="Text Box 15">
          <a:extLst>
            <a:ext uri="{FF2B5EF4-FFF2-40B4-BE49-F238E27FC236}">
              <a16:creationId xmlns:a16="http://schemas.microsoft.com/office/drawing/2014/main" id="{00000000-0008-0000-0800-00007C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37" name="Text Box 15">
          <a:extLst>
            <a:ext uri="{FF2B5EF4-FFF2-40B4-BE49-F238E27FC236}">
              <a16:creationId xmlns:a16="http://schemas.microsoft.com/office/drawing/2014/main" id="{00000000-0008-0000-0800-00007D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38" name="Text Box 15">
          <a:extLst>
            <a:ext uri="{FF2B5EF4-FFF2-40B4-BE49-F238E27FC236}">
              <a16:creationId xmlns:a16="http://schemas.microsoft.com/office/drawing/2014/main" id="{00000000-0008-0000-0800-00007E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39" name="Text Box 15">
          <a:extLst>
            <a:ext uri="{FF2B5EF4-FFF2-40B4-BE49-F238E27FC236}">
              <a16:creationId xmlns:a16="http://schemas.microsoft.com/office/drawing/2014/main" id="{00000000-0008-0000-0800-00007F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40" name="Text Box 15">
          <a:extLst>
            <a:ext uri="{FF2B5EF4-FFF2-40B4-BE49-F238E27FC236}">
              <a16:creationId xmlns:a16="http://schemas.microsoft.com/office/drawing/2014/main" id="{00000000-0008-0000-0800-000080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41" name="Text Box 15">
          <a:extLst>
            <a:ext uri="{FF2B5EF4-FFF2-40B4-BE49-F238E27FC236}">
              <a16:creationId xmlns:a16="http://schemas.microsoft.com/office/drawing/2014/main" id="{00000000-0008-0000-0800-000081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42" name="Text Box 15">
          <a:extLst>
            <a:ext uri="{FF2B5EF4-FFF2-40B4-BE49-F238E27FC236}">
              <a16:creationId xmlns:a16="http://schemas.microsoft.com/office/drawing/2014/main" id="{00000000-0008-0000-0800-000082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43" name="Text Box 15">
          <a:extLst>
            <a:ext uri="{FF2B5EF4-FFF2-40B4-BE49-F238E27FC236}">
              <a16:creationId xmlns:a16="http://schemas.microsoft.com/office/drawing/2014/main" id="{00000000-0008-0000-0800-000083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44" name="Text Box 15">
          <a:extLst>
            <a:ext uri="{FF2B5EF4-FFF2-40B4-BE49-F238E27FC236}">
              <a16:creationId xmlns:a16="http://schemas.microsoft.com/office/drawing/2014/main" id="{00000000-0008-0000-0800-000084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45" name="Text Box 15">
          <a:extLst>
            <a:ext uri="{FF2B5EF4-FFF2-40B4-BE49-F238E27FC236}">
              <a16:creationId xmlns:a16="http://schemas.microsoft.com/office/drawing/2014/main" id="{00000000-0008-0000-0800-000085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46" name="Text Box 15">
          <a:extLst>
            <a:ext uri="{FF2B5EF4-FFF2-40B4-BE49-F238E27FC236}">
              <a16:creationId xmlns:a16="http://schemas.microsoft.com/office/drawing/2014/main" id="{00000000-0008-0000-0800-000086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47" name="Text Box 15">
          <a:extLst>
            <a:ext uri="{FF2B5EF4-FFF2-40B4-BE49-F238E27FC236}">
              <a16:creationId xmlns:a16="http://schemas.microsoft.com/office/drawing/2014/main" id="{00000000-0008-0000-0800-000087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48" name="Text Box 15">
          <a:extLst>
            <a:ext uri="{FF2B5EF4-FFF2-40B4-BE49-F238E27FC236}">
              <a16:creationId xmlns:a16="http://schemas.microsoft.com/office/drawing/2014/main" id="{00000000-0008-0000-0800-000088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49" name="Text Box 15">
          <a:extLst>
            <a:ext uri="{FF2B5EF4-FFF2-40B4-BE49-F238E27FC236}">
              <a16:creationId xmlns:a16="http://schemas.microsoft.com/office/drawing/2014/main" id="{00000000-0008-0000-0800-000089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50" name="Text Box 15">
          <a:extLst>
            <a:ext uri="{FF2B5EF4-FFF2-40B4-BE49-F238E27FC236}">
              <a16:creationId xmlns:a16="http://schemas.microsoft.com/office/drawing/2014/main" id="{00000000-0008-0000-0800-00008A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51" name="Text Box 15">
          <a:extLst>
            <a:ext uri="{FF2B5EF4-FFF2-40B4-BE49-F238E27FC236}">
              <a16:creationId xmlns:a16="http://schemas.microsoft.com/office/drawing/2014/main" id="{00000000-0008-0000-0800-00008B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52" name="Text Box 15">
          <a:extLst>
            <a:ext uri="{FF2B5EF4-FFF2-40B4-BE49-F238E27FC236}">
              <a16:creationId xmlns:a16="http://schemas.microsoft.com/office/drawing/2014/main" id="{00000000-0008-0000-0800-00008C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53" name="Text Box 15">
          <a:extLst>
            <a:ext uri="{FF2B5EF4-FFF2-40B4-BE49-F238E27FC236}">
              <a16:creationId xmlns:a16="http://schemas.microsoft.com/office/drawing/2014/main" id="{00000000-0008-0000-0800-00008D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54" name="Text Box 15">
          <a:extLst>
            <a:ext uri="{FF2B5EF4-FFF2-40B4-BE49-F238E27FC236}">
              <a16:creationId xmlns:a16="http://schemas.microsoft.com/office/drawing/2014/main" id="{00000000-0008-0000-0800-00008E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55" name="Text Box 15">
          <a:extLst>
            <a:ext uri="{FF2B5EF4-FFF2-40B4-BE49-F238E27FC236}">
              <a16:creationId xmlns:a16="http://schemas.microsoft.com/office/drawing/2014/main" id="{00000000-0008-0000-0800-00008F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56" name="Text Box 15">
          <a:extLst>
            <a:ext uri="{FF2B5EF4-FFF2-40B4-BE49-F238E27FC236}">
              <a16:creationId xmlns:a16="http://schemas.microsoft.com/office/drawing/2014/main" id="{00000000-0008-0000-0800-000090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57" name="Text Box 15">
          <a:extLst>
            <a:ext uri="{FF2B5EF4-FFF2-40B4-BE49-F238E27FC236}">
              <a16:creationId xmlns:a16="http://schemas.microsoft.com/office/drawing/2014/main" id="{00000000-0008-0000-0800-000091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58" name="Text Box 15">
          <a:extLst>
            <a:ext uri="{FF2B5EF4-FFF2-40B4-BE49-F238E27FC236}">
              <a16:creationId xmlns:a16="http://schemas.microsoft.com/office/drawing/2014/main" id="{00000000-0008-0000-0800-000092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59" name="Text Box 15">
          <a:extLst>
            <a:ext uri="{FF2B5EF4-FFF2-40B4-BE49-F238E27FC236}">
              <a16:creationId xmlns:a16="http://schemas.microsoft.com/office/drawing/2014/main" id="{00000000-0008-0000-0800-000093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60" name="Text Box 15">
          <a:extLst>
            <a:ext uri="{FF2B5EF4-FFF2-40B4-BE49-F238E27FC236}">
              <a16:creationId xmlns:a16="http://schemas.microsoft.com/office/drawing/2014/main" id="{00000000-0008-0000-0800-000094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61" name="Text Box 15">
          <a:extLst>
            <a:ext uri="{FF2B5EF4-FFF2-40B4-BE49-F238E27FC236}">
              <a16:creationId xmlns:a16="http://schemas.microsoft.com/office/drawing/2014/main" id="{00000000-0008-0000-0800-000095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62" name="Text Box 15">
          <a:extLst>
            <a:ext uri="{FF2B5EF4-FFF2-40B4-BE49-F238E27FC236}">
              <a16:creationId xmlns:a16="http://schemas.microsoft.com/office/drawing/2014/main" id="{00000000-0008-0000-0800-000096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63" name="Text Box 15">
          <a:extLst>
            <a:ext uri="{FF2B5EF4-FFF2-40B4-BE49-F238E27FC236}">
              <a16:creationId xmlns:a16="http://schemas.microsoft.com/office/drawing/2014/main" id="{00000000-0008-0000-0800-000097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64" name="Text Box 15">
          <a:extLst>
            <a:ext uri="{FF2B5EF4-FFF2-40B4-BE49-F238E27FC236}">
              <a16:creationId xmlns:a16="http://schemas.microsoft.com/office/drawing/2014/main" id="{00000000-0008-0000-0800-000098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65" name="Text Box 15">
          <a:extLst>
            <a:ext uri="{FF2B5EF4-FFF2-40B4-BE49-F238E27FC236}">
              <a16:creationId xmlns:a16="http://schemas.microsoft.com/office/drawing/2014/main" id="{00000000-0008-0000-0800-000099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66" name="Text Box 15">
          <a:extLst>
            <a:ext uri="{FF2B5EF4-FFF2-40B4-BE49-F238E27FC236}">
              <a16:creationId xmlns:a16="http://schemas.microsoft.com/office/drawing/2014/main" id="{00000000-0008-0000-0800-00009A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67" name="Text Box 15">
          <a:extLst>
            <a:ext uri="{FF2B5EF4-FFF2-40B4-BE49-F238E27FC236}">
              <a16:creationId xmlns:a16="http://schemas.microsoft.com/office/drawing/2014/main" id="{00000000-0008-0000-0800-00009B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68" name="Text Box 15">
          <a:extLst>
            <a:ext uri="{FF2B5EF4-FFF2-40B4-BE49-F238E27FC236}">
              <a16:creationId xmlns:a16="http://schemas.microsoft.com/office/drawing/2014/main" id="{00000000-0008-0000-0800-00009C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69" name="Text Box 15">
          <a:extLst>
            <a:ext uri="{FF2B5EF4-FFF2-40B4-BE49-F238E27FC236}">
              <a16:creationId xmlns:a16="http://schemas.microsoft.com/office/drawing/2014/main" id="{00000000-0008-0000-0800-00009D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70" name="Text Box 15">
          <a:extLst>
            <a:ext uri="{FF2B5EF4-FFF2-40B4-BE49-F238E27FC236}">
              <a16:creationId xmlns:a16="http://schemas.microsoft.com/office/drawing/2014/main" id="{00000000-0008-0000-0800-00009E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71" name="Text Box 15">
          <a:extLst>
            <a:ext uri="{FF2B5EF4-FFF2-40B4-BE49-F238E27FC236}">
              <a16:creationId xmlns:a16="http://schemas.microsoft.com/office/drawing/2014/main" id="{00000000-0008-0000-0800-00009F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72" name="Text Box 15">
          <a:extLst>
            <a:ext uri="{FF2B5EF4-FFF2-40B4-BE49-F238E27FC236}">
              <a16:creationId xmlns:a16="http://schemas.microsoft.com/office/drawing/2014/main" id="{00000000-0008-0000-0800-0000A0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73" name="Text Box 15">
          <a:extLst>
            <a:ext uri="{FF2B5EF4-FFF2-40B4-BE49-F238E27FC236}">
              <a16:creationId xmlns:a16="http://schemas.microsoft.com/office/drawing/2014/main" id="{00000000-0008-0000-0800-0000A1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74" name="Text Box 15">
          <a:extLst>
            <a:ext uri="{FF2B5EF4-FFF2-40B4-BE49-F238E27FC236}">
              <a16:creationId xmlns:a16="http://schemas.microsoft.com/office/drawing/2014/main" id="{00000000-0008-0000-0800-0000A2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75" name="Text Box 15">
          <a:extLst>
            <a:ext uri="{FF2B5EF4-FFF2-40B4-BE49-F238E27FC236}">
              <a16:creationId xmlns:a16="http://schemas.microsoft.com/office/drawing/2014/main" id="{00000000-0008-0000-0800-0000A3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76" name="Text Box 15">
          <a:extLst>
            <a:ext uri="{FF2B5EF4-FFF2-40B4-BE49-F238E27FC236}">
              <a16:creationId xmlns:a16="http://schemas.microsoft.com/office/drawing/2014/main" id="{00000000-0008-0000-0800-0000A4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77" name="Text Box 15">
          <a:extLst>
            <a:ext uri="{FF2B5EF4-FFF2-40B4-BE49-F238E27FC236}">
              <a16:creationId xmlns:a16="http://schemas.microsoft.com/office/drawing/2014/main" id="{00000000-0008-0000-0800-0000A5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78" name="Text Box 15">
          <a:extLst>
            <a:ext uri="{FF2B5EF4-FFF2-40B4-BE49-F238E27FC236}">
              <a16:creationId xmlns:a16="http://schemas.microsoft.com/office/drawing/2014/main" id="{00000000-0008-0000-0800-0000A6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79" name="Text Box 15">
          <a:extLst>
            <a:ext uri="{FF2B5EF4-FFF2-40B4-BE49-F238E27FC236}">
              <a16:creationId xmlns:a16="http://schemas.microsoft.com/office/drawing/2014/main" id="{00000000-0008-0000-0800-0000A7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80" name="Text Box 15">
          <a:extLst>
            <a:ext uri="{FF2B5EF4-FFF2-40B4-BE49-F238E27FC236}">
              <a16:creationId xmlns:a16="http://schemas.microsoft.com/office/drawing/2014/main" id="{00000000-0008-0000-0800-0000A8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81" name="Text Box 15">
          <a:extLst>
            <a:ext uri="{FF2B5EF4-FFF2-40B4-BE49-F238E27FC236}">
              <a16:creationId xmlns:a16="http://schemas.microsoft.com/office/drawing/2014/main" id="{00000000-0008-0000-0800-0000A9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82" name="Text Box 15">
          <a:extLst>
            <a:ext uri="{FF2B5EF4-FFF2-40B4-BE49-F238E27FC236}">
              <a16:creationId xmlns:a16="http://schemas.microsoft.com/office/drawing/2014/main" id="{00000000-0008-0000-0800-0000AA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83" name="Text Box 15">
          <a:extLst>
            <a:ext uri="{FF2B5EF4-FFF2-40B4-BE49-F238E27FC236}">
              <a16:creationId xmlns:a16="http://schemas.microsoft.com/office/drawing/2014/main" id="{00000000-0008-0000-0800-0000AB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84" name="Text Box 15">
          <a:extLst>
            <a:ext uri="{FF2B5EF4-FFF2-40B4-BE49-F238E27FC236}">
              <a16:creationId xmlns:a16="http://schemas.microsoft.com/office/drawing/2014/main" id="{00000000-0008-0000-0800-0000AC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85" name="Text Box 15">
          <a:extLst>
            <a:ext uri="{FF2B5EF4-FFF2-40B4-BE49-F238E27FC236}">
              <a16:creationId xmlns:a16="http://schemas.microsoft.com/office/drawing/2014/main" id="{00000000-0008-0000-0800-0000AD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86" name="Text Box 15">
          <a:extLst>
            <a:ext uri="{FF2B5EF4-FFF2-40B4-BE49-F238E27FC236}">
              <a16:creationId xmlns:a16="http://schemas.microsoft.com/office/drawing/2014/main" id="{00000000-0008-0000-0800-0000AE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87" name="Text Box 15">
          <a:extLst>
            <a:ext uri="{FF2B5EF4-FFF2-40B4-BE49-F238E27FC236}">
              <a16:creationId xmlns:a16="http://schemas.microsoft.com/office/drawing/2014/main" id="{00000000-0008-0000-0800-0000AF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88" name="Text Box 15">
          <a:extLst>
            <a:ext uri="{FF2B5EF4-FFF2-40B4-BE49-F238E27FC236}">
              <a16:creationId xmlns:a16="http://schemas.microsoft.com/office/drawing/2014/main" id="{00000000-0008-0000-0800-0000B0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89" name="Text Box 15">
          <a:extLst>
            <a:ext uri="{FF2B5EF4-FFF2-40B4-BE49-F238E27FC236}">
              <a16:creationId xmlns:a16="http://schemas.microsoft.com/office/drawing/2014/main" id="{00000000-0008-0000-0800-0000B1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90" name="Text Box 15">
          <a:extLst>
            <a:ext uri="{FF2B5EF4-FFF2-40B4-BE49-F238E27FC236}">
              <a16:creationId xmlns:a16="http://schemas.microsoft.com/office/drawing/2014/main" id="{00000000-0008-0000-0800-0000B2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91" name="Text Box 15">
          <a:extLst>
            <a:ext uri="{FF2B5EF4-FFF2-40B4-BE49-F238E27FC236}">
              <a16:creationId xmlns:a16="http://schemas.microsoft.com/office/drawing/2014/main" id="{00000000-0008-0000-0800-0000B3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92" name="Text Box 15">
          <a:extLst>
            <a:ext uri="{FF2B5EF4-FFF2-40B4-BE49-F238E27FC236}">
              <a16:creationId xmlns:a16="http://schemas.microsoft.com/office/drawing/2014/main" id="{00000000-0008-0000-0800-0000B4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93" name="Text Box 15">
          <a:extLst>
            <a:ext uri="{FF2B5EF4-FFF2-40B4-BE49-F238E27FC236}">
              <a16:creationId xmlns:a16="http://schemas.microsoft.com/office/drawing/2014/main" id="{00000000-0008-0000-0800-0000B5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94" name="Text Box 15">
          <a:extLst>
            <a:ext uri="{FF2B5EF4-FFF2-40B4-BE49-F238E27FC236}">
              <a16:creationId xmlns:a16="http://schemas.microsoft.com/office/drawing/2014/main" id="{00000000-0008-0000-0800-0000B6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95" name="Text Box 15">
          <a:extLst>
            <a:ext uri="{FF2B5EF4-FFF2-40B4-BE49-F238E27FC236}">
              <a16:creationId xmlns:a16="http://schemas.microsoft.com/office/drawing/2014/main" id="{00000000-0008-0000-0800-0000B7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97" name="Text Box 15">
          <a:extLst>
            <a:ext uri="{FF2B5EF4-FFF2-40B4-BE49-F238E27FC236}">
              <a16:creationId xmlns:a16="http://schemas.microsoft.com/office/drawing/2014/main" id="{00000000-0008-0000-0800-0000B9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98" name="Text Box 15">
          <a:extLst>
            <a:ext uri="{FF2B5EF4-FFF2-40B4-BE49-F238E27FC236}">
              <a16:creationId xmlns:a16="http://schemas.microsoft.com/office/drawing/2014/main" id="{00000000-0008-0000-0800-0000BA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444331"/>
    <xdr:sp macro="" textlink="">
      <xdr:nvSpPr>
        <xdr:cNvPr id="696" name="Text Box 15">
          <a:extLst>
            <a:ext uri="{FF2B5EF4-FFF2-40B4-BE49-F238E27FC236}">
              <a16:creationId xmlns:a16="http://schemas.microsoft.com/office/drawing/2014/main" id="{00000000-0008-0000-0800-0000B8020000}"/>
            </a:ext>
          </a:extLst>
        </xdr:cNvPr>
        <xdr:cNvSpPr txBox="1">
          <a:spLocks noChangeArrowheads="1"/>
        </xdr:cNvSpPr>
      </xdr:nvSpPr>
      <xdr:spPr bwMode="auto">
        <a:xfrm>
          <a:off x="8980714" y="7036254"/>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699" name="Text Box 16">
          <a:extLst>
            <a:ext uri="{FF2B5EF4-FFF2-40B4-BE49-F238E27FC236}">
              <a16:creationId xmlns:a16="http://schemas.microsoft.com/office/drawing/2014/main" id="{00000000-0008-0000-0800-0000BB020000}"/>
            </a:ext>
          </a:extLst>
        </xdr:cNvPr>
        <xdr:cNvSpPr txBox="1">
          <a:spLocks noChangeArrowheads="1"/>
        </xdr:cNvSpPr>
      </xdr:nvSpPr>
      <xdr:spPr bwMode="auto">
        <a:xfrm>
          <a:off x="8980714" y="73070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700" name="Text Box 17">
          <a:extLst>
            <a:ext uri="{FF2B5EF4-FFF2-40B4-BE49-F238E27FC236}">
              <a16:creationId xmlns:a16="http://schemas.microsoft.com/office/drawing/2014/main" id="{00000000-0008-0000-0800-0000BC020000}"/>
            </a:ext>
          </a:extLst>
        </xdr:cNvPr>
        <xdr:cNvSpPr txBox="1">
          <a:spLocks noChangeArrowheads="1"/>
        </xdr:cNvSpPr>
      </xdr:nvSpPr>
      <xdr:spPr bwMode="auto">
        <a:xfrm>
          <a:off x="8980714" y="73070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701" name="Text Box 18">
          <a:extLst>
            <a:ext uri="{FF2B5EF4-FFF2-40B4-BE49-F238E27FC236}">
              <a16:creationId xmlns:a16="http://schemas.microsoft.com/office/drawing/2014/main" id="{00000000-0008-0000-0800-0000BD020000}"/>
            </a:ext>
          </a:extLst>
        </xdr:cNvPr>
        <xdr:cNvSpPr txBox="1">
          <a:spLocks noChangeArrowheads="1"/>
        </xdr:cNvSpPr>
      </xdr:nvSpPr>
      <xdr:spPr bwMode="auto">
        <a:xfrm>
          <a:off x="8980714" y="73070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702" name="Text Box 19">
          <a:extLst>
            <a:ext uri="{FF2B5EF4-FFF2-40B4-BE49-F238E27FC236}">
              <a16:creationId xmlns:a16="http://schemas.microsoft.com/office/drawing/2014/main" id="{00000000-0008-0000-0800-0000BE020000}"/>
            </a:ext>
          </a:extLst>
        </xdr:cNvPr>
        <xdr:cNvSpPr txBox="1">
          <a:spLocks noChangeArrowheads="1"/>
        </xdr:cNvSpPr>
      </xdr:nvSpPr>
      <xdr:spPr bwMode="auto">
        <a:xfrm>
          <a:off x="8980714" y="73070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03" name="Text Box 15">
          <a:extLst>
            <a:ext uri="{FF2B5EF4-FFF2-40B4-BE49-F238E27FC236}">
              <a16:creationId xmlns:a16="http://schemas.microsoft.com/office/drawing/2014/main" id="{00000000-0008-0000-0800-0000BF020000}"/>
            </a:ext>
          </a:extLst>
        </xdr:cNvPr>
        <xdr:cNvSpPr txBox="1">
          <a:spLocks noChangeArrowheads="1"/>
        </xdr:cNvSpPr>
      </xdr:nvSpPr>
      <xdr:spPr bwMode="auto">
        <a:xfrm>
          <a:off x="8980714" y="781186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04" name="Text Box 15">
          <a:extLst>
            <a:ext uri="{FF2B5EF4-FFF2-40B4-BE49-F238E27FC236}">
              <a16:creationId xmlns:a16="http://schemas.microsoft.com/office/drawing/2014/main" id="{00000000-0008-0000-0800-0000C0020000}"/>
            </a:ext>
          </a:extLst>
        </xdr:cNvPr>
        <xdr:cNvSpPr txBox="1">
          <a:spLocks noChangeArrowheads="1"/>
        </xdr:cNvSpPr>
      </xdr:nvSpPr>
      <xdr:spPr bwMode="auto">
        <a:xfrm>
          <a:off x="8980714" y="1137693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05" name="Text Box 15">
          <a:extLst>
            <a:ext uri="{FF2B5EF4-FFF2-40B4-BE49-F238E27FC236}">
              <a16:creationId xmlns:a16="http://schemas.microsoft.com/office/drawing/2014/main" id="{00000000-0008-0000-0800-0000C1020000}"/>
            </a:ext>
          </a:extLst>
        </xdr:cNvPr>
        <xdr:cNvSpPr txBox="1">
          <a:spLocks noChangeArrowheads="1"/>
        </xdr:cNvSpPr>
      </xdr:nvSpPr>
      <xdr:spPr bwMode="auto">
        <a:xfrm>
          <a:off x="8980714" y="1137693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06" name="Text Box 15">
          <a:extLst>
            <a:ext uri="{FF2B5EF4-FFF2-40B4-BE49-F238E27FC236}">
              <a16:creationId xmlns:a16="http://schemas.microsoft.com/office/drawing/2014/main" id="{00000000-0008-0000-0800-0000C2020000}"/>
            </a:ext>
          </a:extLst>
        </xdr:cNvPr>
        <xdr:cNvSpPr txBox="1">
          <a:spLocks noChangeArrowheads="1"/>
        </xdr:cNvSpPr>
      </xdr:nvSpPr>
      <xdr:spPr bwMode="auto">
        <a:xfrm>
          <a:off x="8960145"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07" name="Text Box 15">
          <a:extLst>
            <a:ext uri="{FF2B5EF4-FFF2-40B4-BE49-F238E27FC236}">
              <a16:creationId xmlns:a16="http://schemas.microsoft.com/office/drawing/2014/main" id="{00000000-0008-0000-0800-0000C3020000}"/>
            </a:ext>
          </a:extLst>
        </xdr:cNvPr>
        <xdr:cNvSpPr txBox="1">
          <a:spLocks noChangeArrowheads="1"/>
        </xdr:cNvSpPr>
      </xdr:nvSpPr>
      <xdr:spPr bwMode="auto">
        <a:xfrm>
          <a:off x="8960145"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08" name="Text Box 15">
          <a:extLst>
            <a:ext uri="{FF2B5EF4-FFF2-40B4-BE49-F238E27FC236}">
              <a16:creationId xmlns:a16="http://schemas.microsoft.com/office/drawing/2014/main" id="{00000000-0008-0000-0800-0000C4020000}"/>
            </a:ext>
          </a:extLst>
        </xdr:cNvPr>
        <xdr:cNvSpPr txBox="1">
          <a:spLocks noChangeArrowheads="1"/>
        </xdr:cNvSpPr>
      </xdr:nvSpPr>
      <xdr:spPr bwMode="auto">
        <a:xfrm>
          <a:off x="8960145"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09" name="Text Box 15">
          <a:extLst>
            <a:ext uri="{FF2B5EF4-FFF2-40B4-BE49-F238E27FC236}">
              <a16:creationId xmlns:a16="http://schemas.microsoft.com/office/drawing/2014/main" id="{00000000-0008-0000-0800-0000C5020000}"/>
            </a:ext>
          </a:extLst>
        </xdr:cNvPr>
        <xdr:cNvSpPr txBox="1">
          <a:spLocks noChangeArrowheads="1"/>
        </xdr:cNvSpPr>
      </xdr:nvSpPr>
      <xdr:spPr bwMode="auto">
        <a:xfrm>
          <a:off x="8960145"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10" name="Text Box 15">
          <a:extLst>
            <a:ext uri="{FF2B5EF4-FFF2-40B4-BE49-F238E27FC236}">
              <a16:creationId xmlns:a16="http://schemas.microsoft.com/office/drawing/2014/main" id="{00000000-0008-0000-0800-0000C6020000}"/>
            </a:ext>
          </a:extLst>
        </xdr:cNvPr>
        <xdr:cNvSpPr txBox="1">
          <a:spLocks noChangeArrowheads="1"/>
        </xdr:cNvSpPr>
      </xdr:nvSpPr>
      <xdr:spPr bwMode="auto">
        <a:xfrm>
          <a:off x="8960145"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11" name="Text Box 15">
          <a:extLst>
            <a:ext uri="{FF2B5EF4-FFF2-40B4-BE49-F238E27FC236}">
              <a16:creationId xmlns:a16="http://schemas.microsoft.com/office/drawing/2014/main" id="{00000000-0008-0000-0800-0000C7020000}"/>
            </a:ext>
          </a:extLst>
        </xdr:cNvPr>
        <xdr:cNvSpPr txBox="1">
          <a:spLocks noChangeArrowheads="1"/>
        </xdr:cNvSpPr>
      </xdr:nvSpPr>
      <xdr:spPr bwMode="auto">
        <a:xfrm>
          <a:off x="8960145"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12" name="Text Box 15">
          <a:extLst>
            <a:ext uri="{FF2B5EF4-FFF2-40B4-BE49-F238E27FC236}">
              <a16:creationId xmlns:a16="http://schemas.microsoft.com/office/drawing/2014/main" id="{00000000-0008-0000-0800-0000C8020000}"/>
            </a:ext>
          </a:extLst>
        </xdr:cNvPr>
        <xdr:cNvSpPr txBox="1">
          <a:spLocks noChangeArrowheads="1"/>
        </xdr:cNvSpPr>
      </xdr:nvSpPr>
      <xdr:spPr bwMode="auto">
        <a:xfrm>
          <a:off x="8960145"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13" name="Text Box 15">
          <a:extLst>
            <a:ext uri="{FF2B5EF4-FFF2-40B4-BE49-F238E27FC236}">
              <a16:creationId xmlns:a16="http://schemas.microsoft.com/office/drawing/2014/main" id="{00000000-0008-0000-0800-0000C9020000}"/>
            </a:ext>
          </a:extLst>
        </xdr:cNvPr>
        <xdr:cNvSpPr txBox="1">
          <a:spLocks noChangeArrowheads="1"/>
        </xdr:cNvSpPr>
      </xdr:nvSpPr>
      <xdr:spPr bwMode="auto">
        <a:xfrm>
          <a:off x="8960145" y="1535718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14" name="Text Box 15">
          <a:extLst>
            <a:ext uri="{FF2B5EF4-FFF2-40B4-BE49-F238E27FC236}">
              <a16:creationId xmlns:a16="http://schemas.microsoft.com/office/drawing/2014/main" id="{00000000-0008-0000-0800-0000CA020000}"/>
            </a:ext>
          </a:extLst>
        </xdr:cNvPr>
        <xdr:cNvSpPr txBox="1">
          <a:spLocks noChangeArrowheads="1"/>
        </xdr:cNvSpPr>
      </xdr:nvSpPr>
      <xdr:spPr bwMode="auto">
        <a:xfrm>
          <a:off x="8960145" y="1535718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15" name="Text Box 15">
          <a:extLst>
            <a:ext uri="{FF2B5EF4-FFF2-40B4-BE49-F238E27FC236}">
              <a16:creationId xmlns:a16="http://schemas.microsoft.com/office/drawing/2014/main" id="{00000000-0008-0000-0800-0000CB020000}"/>
            </a:ext>
          </a:extLst>
        </xdr:cNvPr>
        <xdr:cNvSpPr txBox="1">
          <a:spLocks noChangeArrowheads="1"/>
        </xdr:cNvSpPr>
      </xdr:nvSpPr>
      <xdr:spPr bwMode="auto">
        <a:xfrm>
          <a:off x="8960145" y="1535718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16" name="Text Box 15">
          <a:extLst>
            <a:ext uri="{FF2B5EF4-FFF2-40B4-BE49-F238E27FC236}">
              <a16:creationId xmlns:a16="http://schemas.microsoft.com/office/drawing/2014/main" id="{00000000-0008-0000-0800-0000CC020000}"/>
            </a:ext>
          </a:extLst>
        </xdr:cNvPr>
        <xdr:cNvSpPr txBox="1">
          <a:spLocks noChangeArrowheads="1"/>
        </xdr:cNvSpPr>
      </xdr:nvSpPr>
      <xdr:spPr bwMode="auto">
        <a:xfrm>
          <a:off x="8960145" y="1535718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xdr:row>
      <xdr:rowOff>504825</xdr:rowOff>
    </xdr:from>
    <xdr:ext cx="95250" cy="444014"/>
    <xdr:sp macro="" textlink="">
      <xdr:nvSpPr>
        <xdr:cNvPr id="717" name="Text Box 15">
          <a:extLst>
            <a:ext uri="{FF2B5EF4-FFF2-40B4-BE49-F238E27FC236}">
              <a16:creationId xmlns:a16="http://schemas.microsoft.com/office/drawing/2014/main" id="{00000000-0008-0000-0800-0000CD020000}"/>
            </a:ext>
          </a:extLst>
        </xdr:cNvPr>
        <xdr:cNvSpPr txBox="1">
          <a:spLocks noChangeArrowheads="1"/>
        </xdr:cNvSpPr>
      </xdr:nvSpPr>
      <xdr:spPr bwMode="auto">
        <a:xfrm>
          <a:off x="8960145" y="8578924"/>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18" name="Text Box 15">
          <a:extLst>
            <a:ext uri="{FF2B5EF4-FFF2-40B4-BE49-F238E27FC236}">
              <a16:creationId xmlns:a16="http://schemas.microsoft.com/office/drawing/2014/main" id="{00000000-0008-0000-0800-0000CE020000}"/>
            </a:ext>
          </a:extLst>
        </xdr:cNvPr>
        <xdr:cNvSpPr txBox="1">
          <a:spLocks noChangeArrowheads="1"/>
        </xdr:cNvSpPr>
      </xdr:nvSpPr>
      <xdr:spPr bwMode="auto">
        <a:xfrm>
          <a:off x="8960145" y="10428546"/>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19" name="Text Box 15">
          <a:extLst>
            <a:ext uri="{FF2B5EF4-FFF2-40B4-BE49-F238E27FC236}">
              <a16:creationId xmlns:a16="http://schemas.microsoft.com/office/drawing/2014/main" id="{00000000-0008-0000-0800-0000CF020000}"/>
            </a:ext>
          </a:extLst>
        </xdr:cNvPr>
        <xdr:cNvSpPr txBox="1">
          <a:spLocks noChangeArrowheads="1"/>
        </xdr:cNvSpPr>
      </xdr:nvSpPr>
      <xdr:spPr bwMode="auto">
        <a:xfrm>
          <a:off x="8960145" y="1150287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20" name="Text Box 15">
          <a:extLst>
            <a:ext uri="{FF2B5EF4-FFF2-40B4-BE49-F238E27FC236}">
              <a16:creationId xmlns:a16="http://schemas.microsoft.com/office/drawing/2014/main" id="{00000000-0008-0000-0800-0000D0020000}"/>
            </a:ext>
          </a:extLst>
        </xdr:cNvPr>
        <xdr:cNvSpPr txBox="1">
          <a:spLocks noChangeArrowheads="1"/>
        </xdr:cNvSpPr>
      </xdr:nvSpPr>
      <xdr:spPr bwMode="auto">
        <a:xfrm>
          <a:off x="8960145" y="1150287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21" name="Text Box 15">
          <a:extLst>
            <a:ext uri="{FF2B5EF4-FFF2-40B4-BE49-F238E27FC236}">
              <a16:creationId xmlns:a16="http://schemas.microsoft.com/office/drawing/2014/main" id="{00000000-0008-0000-0800-0000D1020000}"/>
            </a:ext>
          </a:extLst>
        </xdr:cNvPr>
        <xdr:cNvSpPr txBox="1">
          <a:spLocks noChangeArrowheads="1"/>
        </xdr:cNvSpPr>
      </xdr:nvSpPr>
      <xdr:spPr bwMode="auto">
        <a:xfrm>
          <a:off x="8960145" y="1292055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22" name="Text Box 15">
          <a:extLst>
            <a:ext uri="{FF2B5EF4-FFF2-40B4-BE49-F238E27FC236}">
              <a16:creationId xmlns:a16="http://schemas.microsoft.com/office/drawing/2014/main" id="{00000000-0008-0000-0800-0000D2020000}"/>
            </a:ext>
          </a:extLst>
        </xdr:cNvPr>
        <xdr:cNvSpPr txBox="1">
          <a:spLocks noChangeArrowheads="1"/>
        </xdr:cNvSpPr>
      </xdr:nvSpPr>
      <xdr:spPr bwMode="auto">
        <a:xfrm>
          <a:off x="8960145" y="1292055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23" name="Text Box 15">
          <a:extLst>
            <a:ext uri="{FF2B5EF4-FFF2-40B4-BE49-F238E27FC236}">
              <a16:creationId xmlns:a16="http://schemas.microsoft.com/office/drawing/2014/main" id="{00000000-0008-0000-0800-0000D3020000}"/>
            </a:ext>
          </a:extLst>
        </xdr:cNvPr>
        <xdr:cNvSpPr txBox="1">
          <a:spLocks noChangeArrowheads="1"/>
        </xdr:cNvSpPr>
      </xdr:nvSpPr>
      <xdr:spPr bwMode="auto">
        <a:xfrm>
          <a:off x="8960145" y="14138866"/>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24" name="Text Box 15">
          <a:extLst>
            <a:ext uri="{FF2B5EF4-FFF2-40B4-BE49-F238E27FC236}">
              <a16:creationId xmlns:a16="http://schemas.microsoft.com/office/drawing/2014/main" id="{00000000-0008-0000-0800-0000D4020000}"/>
            </a:ext>
          </a:extLst>
        </xdr:cNvPr>
        <xdr:cNvSpPr txBox="1">
          <a:spLocks noChangeArrowheads="1"/>
        </xdr:cNvSpPr>
      </xdr:nvSpPr>
      <xdr:spPr bwMode="auto">
        <a:xfrm>
          <a:off x="8960145" y="14138866"/>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25" name="Text Box 15">
          <a:extLst>
            <a:ext uri="{FF2B5EF4-FFF2-40B4-BE49-F238E27FC236}">
              <a16:creationId xmlns:a16="http://schemas.microsoft.com/office/drawing/2014/main" id="{00000000-0008-0000-0800-0000D5020000}"/>
            </a:ext>
          </a:extLst>
        </xdr:cNvPr>
        <xdr:cNvSpPr txBox="1">
          <a:spLocks noChangeArrowheads="1"/>
        </xdr:cNvSpPr>
      </xdr:nvSpPr>
      <xdr:spPr bwMode="auto">
        <a:xfrm>
          <a:off x="8960145"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26" name="Text Box 15">
          <a:extLst>
            <a:ext uri="{FF2B5EF4-FFF2-40B4-BE49-F238E27FC236}">
              <a16:creationId xmlns:a16="http://schemas.microsoft.com/office/drawing/2014/main" id="{00000000-0008-0000-0800-0000D6020000}"/>
            </a:ext>
          </a:extLst>
        </xdr:cNvPr>
        <xdr:cNvSpPr txBox="1">
          <a:spLocks noChangeArrowheads="1"/>
        </xdr:cNvSpPr>
      </xdr:nvSpPr>
      <xdr:spPr bwMode="auto">
        <a:xfrm>
          <a:off x="8960145"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27" name="Text Box 15">
          <a:extLst>
            <a:ext uri="{FF2B5EF4-FFF2-40B4-BE49-F238E27FC236}">
              <a16:creationId xmlns:a16="http://schemas.microsoft.com/office/drawing/2014/main" id="{00000000-0008-0000-0800-0000D7020000}"/>
            </a:ext>
          </a:extLst>
        </xdr:cNvPr>
        <xdr:cNvSpPr txBox="1">
          <a:spLocks noChangeArrowheads="1"/>
        </xdr:cNvSpPr>
      </xdr:nvSpPr>
      <xdr:spPr bwMode="auto">
        <a:xfrm>
          <a:off x="8960145"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28" name="Text Box 15">
          <a:extLst>
            <a:ext uri="{FF2B5EF4-FFF2-40B4-BE49-F238E27FC236}">
              <a16:creationId xmlns:a16="http://schemas.microsoft.com/office/drawing/2014/main" id="{00000000-0008-0000-0800-0000D8020000}"/>
            </a:ext>
          </a:extLst>
        </xdr:cNvPr>
        <xdr:cNvSpPr txBox="1">
          <a:spLocks noChangeArrowheads="1"/>
        </xdr:cNvSpPr>
      </xdr:nvSpPr>
      <xdr:spPr bwMode="auto">
        <a:xfrm>
          <a:off x="8960145"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29" name="Text Box 15">
          <a:extLst>
            <a:ext uri="{FF2B5EF4-FFF2-40B4-BE49-F238E27FC236}">
              <a16:creationId xmlns:a16="http://schemas.microsoft.com/office/drawing/2014/main" id="{00000000-0008-0000-0800-0000D9020000}"/>
            </a:ext>
          </a:extLst>
        </xdr:cNvPr>
        <xdr:cNvSpPr txBox="1">
          <a:spLocks noChangeArrowheads="1"/>
        </xdr:cNvSpPr>
      </xdr:nvSpPr>
      <xdr:spPr bwMode="auto">
        <a:xfrm>
          <a:off x="8960145"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30" name="Text Box 15">
          <a:extLst>
            <a:ext uri="{FF2B5EF4-FFF2-40B4-BE49-F238E27FC236}">
              <a16:creationId xmlns:a16="http://schemas.microsoft.com/office/drawing/2014/main" id="{00000000-0008-0000-0800-0000DA020000}"/>
            </a:ext>
          </a:extLst>
        </xdr:cNvPr>
        <xdr:cNvSpPr txBox="1">
          <a:spLocks noChangeArrowheads="1"/>
        </xdr:cNvSpPr>
      </xdr:nvSpPr>
      <xdr:spPr bwMode="auto">
        <a:xfrm>
          <a:off x="8960145"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31" name="Text Box 15">
          <a:extLst>
            <a:ext uri="{FF2B5EF4-FFF2-40B4-BE49-F238E27FC236}">
              <a16:creationId xmlns:a16="http://schemas.microsoft.com/office/drawing/2014/main" id="{00000000-0008-0000-0800-0000DB020000}"/>
            </a:ext>
          </a:extLst>
        </xdr:cNvPr>
        <xdr:cNvSpPr txBox="1">
          <a:spLocks noChangeArrowheads="1"/>
        </xdr:cNvSpPr>
      </xdr:nvSpPr>
      <xdr:spPr bwMode="auto">
        <a:xfrm>
          <a:off x="8960145"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10</xdr:row>
      <xdr:rowOff>0</xdr:rowOff>
    </xdr:from>
    <xdr:ext cx="95250" cy="171450"/>
    <xdr:sp macro="" textlink="">
      <xdr:nvSpPr>
        <xdr:cNvPr id="732" name="Text Box 16">
          <a:extLst>
            <a:ext uri="{FF2B5EF4-FFF2-40B4-BE49-F238E27FC236}">
              <a16:creationId xmlns:a16="http://schemas.microsoft.com/office/drawing/2014/main" id="{00000000-0008-0000-0800-0000DC020000}"/>
            </a:ext>
          </a:extLst>
        </xdr:cNvPr>
        <xdr:cNvSpPr txBox="1">
          <a:spLocks noChangeArrowheads="1"/>
        </xdr:cNvSpPr>
      </xdr:nvSpPr>
      <xdr:spPr bwMode="auto">
        <a:xfrm>
          <a:off x="8960145" y="884939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10</xdr:row>
      <xdr:rowOff>0</xdr:rowOff>
    </xdr:from>
    <xdr:ext cx="95250" cy="171450"/>
    <xdr:sp macro="" textlink="">
      <xdr:nvSpPr>
        <xdr:cNvPr id="733" name="Text Box 17">
          <a:extLst>
            <a:ext uri="{FF2B5EF4-FFF2-40B4-BE49-F238E27FC236}">
              <a16:creationId xmlns:a16="http://schemas.microsoft.com/office/drawing/2014/main" id="{00000000-0008-0000-0800-0000DD020000}"/>
            </a:ext>
          </a:extLst>
        </xdr:cNvPr>
        <xdr:cNvSpPr txBox="1">
          <a:spLocks noChangeArrowheads="1"/>
        </xdr:cNvSpPr>
      </xdr:nvSpPr>
      <xdr:spPr bwMode="auto">
        <a:xfrm>
          <a:off x="8960145" y="884939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10</xdr:row>
      <xdr:rowOff>0</xdr:rowOff>
    </xdr:from>
    <xdr:ext cx="95250" cy="171450"/>
    <xdr:sp macro="" textlink="">
      <xdr:nvSpPr>
        <xdr:cNvPr id="734" name="Text Box 18">
          <a:extLst>
            <a:ext uri="{FF2B5EF4-FFF2-40B4-BE49-F238E27FC236}">
              <a16:creationId xmlns:a16="http://schemas.microsoft.com/office/drawing/2014/main" id="{00000000-0008-0000-0800-0000DE020000}"/>
            </a:ext>
          </a:extLst>
        </xdr:cNvPr>
        <xdr:cNvSpPr txBox="1">
          <a:spLocks noChangeArrowheads="1"/>
        </xdr:cNvSpPr>
      </xdr:nvSpPr>
      <xdr:spPr bwMode="auto">
        <a:xfrm>
          <a:off x="8960145" y="884939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10</xdr:row>
      <xdr:rowOff>0</xdr:rowOff>
    </xdr:from>
    <xdr:ext cx="95250" cy="171450"/>
    <xdr:sp macro="" textlink="">
      <xdr:nvSpPr>
        <xdr:cNvPr id="735" name="Text Box 19">
          <a:extLst>
            <a:ext uri="{FF2B5EF4-FFF2-40B4-BE49-F238E27FC236}">
              <a16:creationId xmlns:a16="http://schemas.microsoft.com/office/drawing/2014/main" id="{00000000-0008-0000-0800-0000DF020000}"/>
            </a:ext>
          </a:extLst>
        </xdr:cNvPr>
        <xdr:cNvSpPr txBox="1">
          <a:spLocks noChangeArrowheads="1"/>
        </xdr:cNvSpPr>
      </xdr:nvSpPr>
      <xdr:spPr bwMode="auto">
        <a:xfrm>
          <a:off x="8960145" y="884939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10</xdr:row>
      <xdr:rowOff>504825</xdr:rowOff>
    </xdr:from>
    <xdr:ext cx="95250" cy="213632"/>
    <xdr:sp macro="" textlink="">
      <xdr:nvSpPr>
        <xdr:cNvPr id="736" name="Text Box 15">
          <a:extLst>
            <a:ext uri="{FF2B5EF4-FFF2-40B4-BE49-F238E27FC236}">
              <a16:creationId xmlns:a16="http://schemas.microsoft.com/office/drawing/2014/main" id="{00000000-0008-0000-0800-0000E0020000}"/>
            </a:ext>
          </a:extLst>
        </xdr:cNvPr>
        <xdr:cNvSpPr txBox="1">
          <a:spLocks noChangeArrowheads="1"/>
        </xdr:cNvSpPr>
      </xdr:nvSpPr>
      <xdr:spPr bwMode="auto">
        <a:xfrm>
          <a:off x="8960145" y="935421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737" name="Text Box 16">
          <a:extLst>
            <a:ext uri="{FF2B5EF4-FFF2-40B4-BE49-F238E27FC236}">
              <a16:creationId xmlns:a16="http://schemas.microsoft.com/office/drawing/2014/main" id="{00000000-0008-0000-0800-0000E1020000}"/>
            </a:ext>
          </a:extLst>
        </xdr:cNvPr>
        <xdr:cNvSpPr txBox="1">
          <a:spLocks noChangeArrowheads="1"/>
        </xdr:cNvSpPr>
      </xdr:nvSpPr>
      <xdr:spPr bwMode="auto">
        <a:xfrm>
          <a:off x="8960145" y="992372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738" name="Text Box 17">
          <a:extLst>
            <a:ext uri="{FF2B5EF4-FFF2-40B4-BE49-F238E27FC236}">
              <a16:creationId xmlns:a16="http://schemas.microsoft.com/office/drawing/2014/main" id="{00000000-0008-0000-0800-0000E2020000}"/>
            </a:ext>
          </a:extLst>
        </xdr:cNvPr>
        <xdr:cNvSpPr txBox="1">
          <a:spLocks noChangeArrowheads="1"/>
        </xdr:cNvSpPr>
      </xdr:nvSpPr>
      <xdr:spPr bwMode="auto">
        <a:xfrm>
          <a:off x="8960145" y="992372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739" name="Text Box 18">
          <a:extLst>
            <a:ext uri="{FF2B5EF4-FFF2-40B4-BE49-F238E27FC236}">
              <a16:creationId xmlns:a16="http://schemas.microsoft.com/office/drawing/2014/main" id="{00000000-0008-0000-0800-0000E3020000}"/>
            </a:ext>
          </a:extLst>
        </xdr:cNvPr>
        <xdr:cNvSpPr txBox="1">
          <a:spLocks noChangeArrowheads="1"/>
        </xdr:cNvSpPr>
      </xdr:nvSpPr>
      <xdr:spPr bwMode="auto">
        <a:xfrm>
          <a:off x="8960145" y="992372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740" name="Text Box 19">
          <a:extLst>
            <a:ext uri="{FF2B5EF4-FFF2-40B4-BE49-F238E27FC236}">
              <a16:creationId xmlns:a16="http://schemas.microsoft.com/office/drawing/2014/main" id="{00000000-0008-0000-0800-0000E4020000}"/>
            </a:ext>
          </a:extLst>
        </xdr:cNvPr>
        <xdr:cNvSpPr txBox="1">
          <a:spLocks noChangeArrowheads="1"/>
        </xdr:cNvSpPr>
      </xdr:nvSpPr>
      <xdr:spPr bwMode="auto">
        <a:xfrm>
          <a:off x="8960145" y="992372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41" name="Text Box 15">
          <a:extLst>
            <a:ext uri="{FF2B5EF4-FFF2-40B4-BE49-F238E27FC236}">
              <a16:creationId xmlns:a16="http://schemas.microsoft.com/office/drawing/2014/main" id="{00000000-0008-0000-0800-0000E5020000}"/>
            </a:ext>
          </a:extLst>
        </xdr:cNvPr>
        <xdr:cNvSpPr txBox="1">
          <a:spLocks noChangeArrowheads="1"/>
        </xdr:cNvSpPr>
      </xdr:nvSpPr>
      <xdr:spPr bwMode="auto">
        <a:xfrm>
          <a:off x="8960145" y="10428546"/>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42" name="Text Box 15">
          <a:extLst>
            <a:ext uri="{FF2B5EF4-FFF2-40B4-BE49-F238E27FC236}">
              <a16:creationId xmlns:a16="http://schemas.microsoft.com/office/drawing/2014/main" id="{00000000-0008-0000-0800-0000E6020000}"/>
            </a:ext>
          </a:extLst>
        </xdr:cNvPr>
        <xdr:cNvSpPr txBox="1">
          <a:spLocks noChangeArrowheads="1"/>
        </xdr:cNvSpPr>
      </xdr:nvSpPr>
      <xdr:spPr bwMode="auto">
        <a:xfrm>
          <a:off x="8960145" y="1535718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43" name="Text Box 15">
          <a:extLst>
            <a:ext uri="{FF2B5EF4-FFF2-40B4-BE49-F238E27FC236}">
              <a16:creationId xmlns:a16="http://schemas.microsoft.com/office/drawing/2014/main" id="{00000000-0008-0000-0800-0000E7020000}"/>
            </a:ext>
          </a:extLst>
        </xdr:cNvPr>
        <xdr:cNvSpPr txBox="1">
          <a:spLocks noChangeArrowheads="1"/>
        </xdr:cNvSpPr>
      </xdr:nvSpPr>
      <xdr:spPr bwMode="auto">
        <a:xfrm>
          <a:off x="8960145" y="1535718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10</xdr:row>
      <xdr:rowOff>504825</xdr:rowOff>
    </xdr:from>
    <xdr:ext cx="95250" cy="444331"/>
    <xdr:sp macro="" textlink="">
      <xdr:nvSpPr>
        <xdr:cNvPr id="744" name="Text Box 15">
          <a:extLst>
            <a:ext uri="{FF2B5EF4-FFF2-40B4-BE49-F238E27FC236}">
              <a16:creationId xmlns:a16="http://schemas.microsoft.com/office/drawing/2014/main" id="{00000000-0008-0000-0800-0000E8020000}"/>
            </a:ext>
          </a:extLst>
        </xdr:cNvPr>
        <xdr:cNvSpPr txBox="1">
          <a:spLocks noChangeArrowheads="1"/>
        </xdr:cNvSpPr>
      </xdr:nvSpPr>
      <xdr:spPr bwMode="auto">
        <a:xfrm>
          <a:off x="8960145" y="9354215"/>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745" name="Text Box 16">
          <a:extLst>
            <a:ext uri="{FF2B5EF4-FFF2-40B4-BE49-F238E27FC236}">
              <a16:creationId xmlns:a16="http://schemas.microsoft.com/office/drawing/2014/main" id="{00000000-0008-0000-0800-0000E9020000}"/>
            </a:ext>
          </a:extLst>
        </xdr:cNvPr>
        <xdr:cNvSpPr txBox="1">
          <a:spLocks noChangeArrowheads="1"/>
        </xdr:cNvSpPr>
      </xdr:nvSpPr>
      <xdr:spPr bwMode="auto">
        <a:xfrm>
          <a:off x="8960145" y="992372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746" name="Text Box 17">
          <a:extLst>
            <a:ext uri="{FF2B5EF4-FFF2-40B4-BE49-F238E27FC236}">
              <a16:creationId xmlns:a16="http://schemas.microsoft.com/office/drawing/2014/main" id="{00000000-0008-0000-0800-0000EA020000}"/>
            </a:ext>
          </a:extLst>
        </xdr:cNvPr>
        <xdr:cNvSpPr txBox="1">
          <a:spLocks noChangeArrowheads="1"/>
        </xdr:cNvSpPr>
      </xdr:nvSpPr>
      <xdr:spPr bwMode="auto">
        <a:xfrm>
          <a:off x="8960145" y="992372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747" name="Text Box 18">
          <a:extLst>
            <a:ext uri="{FF2B5EF4-FFF2-40B4-BE49-F238E27FC236}">
              <a16:creationId xmlns:a16="http://schemas.microsoft.com/office/drawing/2014/main" id="{00000000-0008-0000-0800-0000EB020000}"/>
            </a:ext>
          </a:extLst>
        </xdr:cNvPr>
        <xdr:cNvSpPr txBox="1">
          <a:spLocks noChangeArrowheads="1"/>
        </xdr:cNvSpPr>
      </xdr:nvSpPr>
      <xdr:spPr bwMode="auto">
        <a:xfrm>
          <a:off x="8960145" y="992372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748" name="Text Box 19">
          <a:extLst>
            <a:ext uri="{FF2B5EF4-FFF2-40B4-BE49-F238E27FC236}">
              <a16:creationId xmlns:a16="http://schemas.microsoft.com/office/drawing/2014/main" id="{00000000-0008-0000-0800-0000EC020000}"/>
            </a:ext>
          </a:extLst>
        </xdr:cNvPr>
        <xdr:cNvSpPr txBox="1">
          <a:spLocks noChangeArrowheads="1"/>
        </xdr:cNvSpPr>
      </xdr:nvSpPr>
      <xdr:spPr bwMode="auto">
        <a:xfrm>
          <a:off x="8960145" y="992372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49" name="Text Box 15">
          <a:extLst>
            <a:ext uri="{FF2B5EF4-FFF2-40B4-BE49-F238E27FC236}">
              <a16:creationId xmlns:a16="http://schemas.microsoft.com/office/drawing/2014/main" id="{00000000-0008-0000-0800-0000ED020000}"/>
            </a:ext>
          </a:extLst>
        </xdr:cNvPr>
        <xdr:cNvSpPr txBox="1">
          <a:spLocks noChangeArrowheads="1"/>
        </xdr:cNvSpPr>
      </xdr:nvSpPr>
      <xdr:spPr bwMode="auto">
        <a:xfrm>
          <a:off x="8960145" y="10428546"/>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50" name="Text Box 15">
          <a:extLst>
            <a:ext uri="{FF2B5EF4-FFF2-40B4-BE49-F238E27FC236}">
              <a16:creationId xmlns:a16="http://schemas.microsoft.com/office/drawing/2014/main" id="{00000000-0008-0000-0800-0000EE020000}"/>
            </a:ext>
          </a:extLst>
        </xdr:cNvPr>
        <xdr:cNvSpPr txBox="1">
          <a:spLocks noChangeArrowheads="1"/>
        </xdr:cNvSpPr>
      </xdr:nvSpPr>
      <xdr:spPr bwMode="auto">
        <a:xfrm>
          <a:off x="8960145" y="1535718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51" name="Text Box 15">
          <a:extLst>
            <a:ext uri="{FF2B5EF4-FFF2-40B4-BE49-F238E27FC236}">
              <a16:creationId xmlns:a16="http://schemas.microsoft.com/office/drawing/2014/main" id="{00000000-0008-0000-0800-0000EF020000}"/>
            </a:ext>
          </a:extLst>
        </xdr:cNvPr>
        <xdr:cNvSpPr txBox="1">
          <a:spLocks noChangeArrowheads="1"/>
        </xdr:cNvSpPr>
      </xdr:nvSpPr>
      <xdr:spPr bwMode="auto">
        <a:xfrm>
          <a:off x="8960145" y="1535718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52" name="Text Box 15">
          <a:extLst>
            <a:ext uri="{FF2B5EF4-FFF2-40B4-BE49-F238E27FC236}">
              <a16:creationId xmlns:a16="http://schemas.microsoft.com/office/drawing/2014/main" id="{00000000-0008-0000-0800-0000F0020000}"/>
            </a:ext>
          </a:extLst>
        </xdr:cNvPr>
        <xdr:cNvSpPr txBox="1">
          <a:spLocks noChangeArrowheads="1"/>
        </xdr:cNvSpPr>
      </xdr:nvSpPr>
      <xdr:spPr bwMode="auto">
        <a:xfrm>
          <a:off x="8960145" y="1241572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53" name="Text Box 15">
          <a:extLst>
            <a:ext uri="{FF2B5EF4-FFF2-40B4-BE49-F238E27FC236}">
              <a16:creationId xmlns:a16="http://schemas.microsoft.com/office/drawing/2014/main" id="{00000000-0008-0000-0800-0000F1020000}"/>
            </a:ext>
          </a:extLst>
        </xdr:cNvPr>
        <xdr:cNvSpPr txBox="1">
          <a:spLocks noChangeArrowheads="1"/>
        </xdr:cNvSpPr>
      </xdr:nvSpPr>
      <xdr:spPr bwMode="auto">
        <a:xfrm>
          <a:off x="8960145" y="1241572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54" name="Text Box 15">
          <a:extLst>
            <a:ext uri="{FF2B5EF4-FFF2-40B4-BE49-F238E27FC236}">
              <a16:creationId xmlns:a16="http://schemas.microsoft.com/office/drawing/2014/main" id="{00000000-0008-0000-0800-0000F2020000}"/>
            </a:ext>
          </a:extLst>
        </xdr:cNvPr>
        <xdr:cNvSpPr txBox="1">
          <a:spLocks noChangeArrowheads="1"/>
        </xdr:cNvSpPr>
      </xdr:nvSpPr>
      <xdr:spPr bwMode="auto">
        <a:xfrm>
          <a:off x="8960145" y="1241572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55" name="Text Box 15">
          <a:extLst>
            <a:ext uri="{FF2B5EF4-FFF2-40B4-BE49-F238E27FC236}">
              <a16:creationId xmlns:a16="http://schemas.microsoft.com/office/drawing/2014/main" id="{00000000-0008-0000-0800-0000F3020000}"/>
            </a:ext>
          </a:extLst>
        </xdr:cNvPr>
        <xdr:cNvSpPr txBox="1">
          <a:spLocks noChangeArrowheads="1"/>
        </xdr:cNvSpPr>
      </xdr:nvSpPr>
      <xdr:spPr bwMode="auto">
        <a:xfrm>
          <a:off x="8960145" y="1241572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56" name="Text Box 15">
          <a:extLst>
            <a:ext uri="{FF2B5EF4-FFF2-40B4-BE49-F238E27FC236}">
              <a16:creationId xmlns:a16="http://schemas.microsoft.com/office/drawing/2014/main" id="{00000000-0008-0000-0800-0000F4020000}"/>
            </a:ext>
          </a:extLst>
        </xdr:cNvPr>
        <xdr:cNvSpPr txBox="1">
          <a:spLocks noChangeArrowheads="1"/>
        </xdr:cNvSpPr>
      </xdr:nvSpPr>
      <xdr:spPr bwMode="auto">
        <a:xfrm>
          <a:off x="8960145" y="1241572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57" name="Text Box 15">
          <a:extLst>
            <a:ext uri="{FF2B5EF4-FFF2-40B4-BE49-F238E27FC236}">
              <a16:creationId xmlns:a16="http://schemas.microsoft.com/office/drawing/2014/main" id="{00000000-0008-0000-0800-0000F5020000}"/>
            </a:ext>
          </a:extLst>
        </xdr:cNvPr>
        <xdr:cNvSpPr txBox="1">
          <a:spLocks noChangeArrowheads="1"/>
        </xdr:cNvSpPr>
      </xdr:nvSpPr>
      <xdr:spPr bwMode="auto">
        <a:xfrm>
          <a:off x="8960145" y="1241572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58" name="Text Box 15">
          <a:extLst>
            <a:ext uri="{FF2B5EF4-FFF2-40B4-BE49-F238E27FC236}">
              <a16:creationId xmlns:a16="http://schemas.microsoft.com/office/drawing/2014/main" id="{00000000-0008-0000-0800-0000F6020000}"/>
            </a:ext>
          </a:extLst>
        </xdr:cNvPr>
        <xdr:cNvSpPr txBox="1">
          <a:spLocks noChangeArrowheads="1"/>
        </xdr:cNvSpPr>
      </xdr:nvSpPr>
      <xdr:spPr bwMode="auto">
        <a:xfrm>
          <a:off x="8960145" y="1241572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59" name="Text Box 15">
          <a:extLst>
            <a:ext uri="{FF2B5EF4-FFF2-40B4-BE49-F238E27FC236}">
              <a16:creationId xmlns:a16="http://schemas.microsoft.com/office/drawing/2014/main" id="{00000000-0008-0000-0800-0000F7020000}"/>
            </a:ext>
          </a:extLst>
        </xdr:cNvPr>
        <xdr:cNvSpPr txBox="1">
          <a:spLocks noChangeArrowheads="1"/>
        </xdr:cNvSpPr>
      </xdr:nvSpPr>
      <xdr:spPr bwMode="auto">
        <a:xfrm>
          <a:off x="8960145" y="1292055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60" name="Text Box 15">
          <a:extLst>
            <a:ext uri="{FF2B5EF4-FFF2-40B4-BE49-F238E27FC236}">
              <a16:creationId xmlns:a16="http://schemas.microsoft.com/office/drawing/2014/main" id="{00000000-0008-0000-0800-0000F8020000}"/>
            </a:ext>
          </a:extLst>
        </xdr:cNvPr>
        <xdr:cNvSpPr txBox="1">
          <a:spLocks noChangeArrowheads="1"/>
        </xdr:cNvSpPr>
      </xdr:nvSpPr>
      <xdr:spPr bwMode="auto">
        <a:xfrm>
          <a:off x="8960145" y="1292055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61" name="Text Box 15">
          <a:extLst>
            <a:ext uri="{FF2B5EF4-FFF2-40B4-BE49-F238E27FC236}">
              <a16:creationId xmlns:a16="http://schemas.microsoft.com/office/drawing/2014/main" id="{00000000-0008-0000-0800-0000F9020000}"/>
            </a:ext>
          </a:extLst>
        </xdr:cNvPr>
        <xdr:cNvSpPr txBox="1">
          <a:spLocks noChangeArrowheads="1"/>
        </xdr:cNvSpPr>
      </xdr:nvSpPr>
      <xdr:spPr bwMode="auto">
        <a:xfrm>
          <a:off x="8960145" y="1292055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62" name="Text Box 15">
          <a:extLst>
            <a:ext uri="{FF2B5EF4-FFF2-40B4-BE49-F238E27FC236}">
              <a16:creationId xmlns:a16="http://schemas.microsoft.com/office/drawing/2014/main" id="{00000000-0008-0000-0800-0000FA020000}"/>
            </a:ext>
          </a:extLst>
        </xdr:cNvPr>
        <xdr:cNvSpPr txBox="1">
          <a:spLocks noChangeArrowheads="1"/>
        </xdr:cNvSpPr>
      </xdr:nvSpPr>
      <xdr:spPr bwMode="auto">
        <a:xfrm>
          <a:off x="8960145" y="1292055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764" name="Text Box 15">
          <a:extLst>
            <a:ext uri="{FF2B5EF4-FFF2-40B4-BE49-F238E27FC236}">
              <a16:creationId xmlns:a16="http://schemas.microsoft.com/office/drawing/2014/main" id="{00000000-0008-0000-0800-0000FC020000}"/>
            </a:ext>
          </a:extLst>
        </xdr:cNvPr>
        <xdr:cNvSpPr txBox="1">
          <a:spLocks noChangeArrowheads="1"/>
        </xdr:cNvSpPr>
      </xdr:nvSpPr>
      <xdr:spPr bwMode="auto">
        <a:xfrm>
          <a:off x="12826188" y="10428546"/>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765" name="Text Box 15">
          <a:extLst>
            <a:ext uri="{FF2B5EF4-FFF2-40B4-BE49-F238E27FC236}">
              <a16:creationId xmlns:a16="http://schemas.microsoft.com/office/drawing/2014/main" id="{00000000-0008-0000-0800-0000FD020000}"/>
            </a:ext>
          </a:extLst>
        </xdr:cNvPr>
        <xdr:cNvSpPr txBox="1">
          <a:spLocks noChangeArrowheads="1"/>
        </xdr:cNvSpPr>
      </xdr:nvSpPr>
      <xdr:spPr bwMode="auto">
        <a:xfrm>
          <a:off x="12826188" y="1150287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766" name="Text Box 15">
          <a:extLst>
            <a:ext uri="{FF2B5EF4-FFF2-40B4-BE49-F238E27FC236}">
              <a16:creationId xmlns:a16="http://schemas.microsoft.com/office/drawing/2014/main" id="{00000000-0008-0000-0800-0000FE020000}"/>
            </a:ext>
          </a:extLst>
        </xdr:cNvPr>
        <xdr:cNvSpPr txBox="1">
          <a:spLocks noChangeArrowheads="1"/>
        </xdr:cNvSpPr>
      </xdr:nvSpPr>
      <xdr:spPr bwMode="auto">
        <a:xfrm>
          <a:off x="12826188" y="1150287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767" name="Text Box 15">
          <a:extLst>
            <a:ext uri="{FF2B5EF4-FFF2-40B4-BE49-F238E27FC236}">
              <a16:creationId xmlns:a16="http://schemas.microsoft.com/office/drawing/2014/main" id="{00000000-0008-0000-0800-0000FF020000}"/>
            </a:ext>
          </a:extLst>
        </xdr:cNvPr>
        <xdr:cNvSpPr txBox="1">
          <a:spLocks noChangeArrowheads="1"/>
        </xdr:cNvSpPr>
      </xdr:nvSpPr>
      <xdr:spPr bwMode="auto">
        <a:xfrm>
          <a:off x="12826188" y="1292055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768" name="Text Box 15">
          <a:extLst>
            <a:ext uri="{FF2B5EF4-FFF2-40B4-BE49-F238E27FC236}">
              <a16:creationId xmlns:a16="http://schemas.microsoft.com/office/drawing/2014/main" id="{00000000-0008-0000-0800-000000030000}"/>
            </a:ext>
          </a:extLst>
        </xdr:cNvPr>
        <xdr:cNvSpPr txBox="1">
          <a:spLocks noChangeArrowheads="1"/>
        </xdr:cNvSpPr>
      </xdr:nvSpPr>
      <xdr:spPr bwMode="auto">
        <a:xfrm>
          <a:off x="12826188" y="1292055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769" name="Text Box 15">
          <a:extLst>
            <a:ext uri="{FF2B5EF4-FFF2-40B4-BE49-F238E27FC236}">
              <a16:creationId xmlns:a16="http://schemas.microsoft.com/office/drawing/2014/main" id="{00000000-0008-0000-0800-000001030000}"/>
            </a:ext>
          </a:extLst>
        </xdr:cNvPr>
        <xdr:cNvSpPr txBox="1">
          <a:spLocks noChangeArrowheads="1"/>
        </xdr:cNvSpPr>
      </xdr:nvSpPr>
      <xdr:spPr bwMode="auto">
        <a:xfrm>
          <a:off x="12826188" y="14138866"/>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770" name="Text Box 15">
          <a:extLst>
            <a:ext uri="{FF2B5EF4-FFF2-40B4-BE49-F238E27FC236}">
              <a16:creationId xmlns:a16="http://schemas.microsoft.com/office/drawing/2014/main" id="{00000000-0008-0000-0800-000002030000}"/>
            </a:ext>
          </a:extLst>
        </xdr:cNvPr>
        <xdr:cNvSpPr txBox="1">
          <a:spLocks noChangeArrowheads="1"/>
        </xdr:cNvSpPr>
      </xdr:nvSpPr>
      <xdr:spPr bwMode="auto">
        <a:xfrm>
          <a:off x="12826188" y="14138866"/>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771" name="Text Box 15">
          <a:extLst>
            <a:ext uri="{FF2B5EF4-FFF2-40B4-BE49-F238E27FC236}">
              <a16:creationId xmlns:a16="http://schemas.microsoft.com/office/drawing/2014/main" id="{00000000-0008-0000-0800-000003030000}"/>
            </a:ext>
          </a:extLst>
        </xdr:cNvPr>
        <xdr:cNvSpPr txBox="1">
          <a:spLocks noChangeArrowheads="1"/>
        </xdr:cNvSpPr>
      </xdr:nvSpPr>
      <xdr:spPr bwMode="auto">
        <a:xfrm>
          <a:off x="12826188"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772" name="Text Box 15">
          <a:extLst>
            <a:ext uri="{FF2B5EF4-FFF2-40B4-BE49-F238E27FC236}">
              <a16:creationId xmlns:a16="http://schemas.microsoft.com/office/drawing/2014/main" id="{00000000-0008-0000-0800-000004030000}"/>
            </a:ext>
          </a:extLst>
        </xdr:cNvPr>
        <xdr:cNvSpPr txBox="1">
          <a:spLocks noChangeArrowheads="1"/>
        </xdr:cNvSpPr>
      </xdr:nvSpPr>
      <xdr:spPr bwMode="auto">
        <a:xfrm>
          <a:off x="12826188"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773" name="Text Box 15">
          <a:extLst>
            <a:ext uri="{FF2B5EF4-FFF2-40B4-BE49-F238E27FC236}">
              <a16:creationId xmlns:a16="http://schemas.microsoft.com/office/drawing/2014/main" id="{00000000-0008-0000-0800-000005030000}"/>
            </a:ext>
          </a:extLst>
        </xdr:cNvPr>
        <xdr:cNvSpPr txBox="1">
          <a:spLocks noChangeArrowheads="1"/>
        </xdr:cNvSpPr>
      </xdr:nvSpPr>
      <xdr:spPr bwMode="auto">
        <a:xfrm>
          <a:off x="12826188"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774" name="Text Box 15">
          <a:extLst>
            <a:ext uri="{FF2B5EF4-FFF2-40B4-BE49-F238E27FC236}">
              <a16:creationId xmlns:a16="http://schemas.microsoft.com/office/drawing/2014/main" id="{00000000-0008-0000-0800-000006030000}"/>
            </a:ext>
          </a:extLst>
        </xdr:cNvPr>
        <xdr:cNvSpPr txBox="1">
          <a:spLocks noChangeArrowheads="1"/>
        </xdr:cNvSpPr>
      </xdr:nvSpPr>
      <xdr:spPr bwMode="auto">
        <a:xfrm>
          <a:off x="12826188"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775" name="Text Box 15">
          <a:extLst>
            <a:ext uri="{FF2B5EF4-FFF2-40B4-BE49-F238E27FC236}">
              <a16:creationId xmlns:a16="http://schemas.microsoft.com/office/drawing/2014/main" id="{00000000-0008-0000-0800-000007030000}"/>
            </a:ext>
          </a:extLst>
        </xdr:cNvPr>
        <xdr:cNvSpPr txBox="1">
          <a:spLocks noChangeArrowheads="1"/>
        </xdr:cNvSpPr>
      </xdr:nvSpPr>
      <xdr:spPr bwMode="auto">
        <a:xfrm>
          <a:off x="12826188"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776" name="Text Box 15">
          <a:extLst>
            <a:ext uri="{FF2B5EF4-FFF2-40B4-BE49-F238E27FC236}">
              <a16:creationId xmlns:a16="http://schemas.microsoft.com/office/drawing/2014/main" id="{00000000-0008-0000-0800-000008030000}"/>
            </a:ext>
          </a:extLst>
        </xdr:cNvPr>
        <xdr:cNvSpPr txBox="1">
          <a:spLocks noChangeArrowheads="1"/>
        </xdr:cNvSpPr>
      </xdr:nvSpPr>
      <xdr:spPr bwMode="auto">
        <a:xfrm>
          <a:off x="12826188"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777" name="Text Box 15">
          <a:extLst>
            <a:ext uri="{FF2B5EF4-FFF2-40B4-BE49-F238E27FC236}">
              <a16:creationId xmlns:a16="http://schemas.microsoft.com/office/drawing/2014/main" id="{00000000-0008-0000-0800-000009030000}"/>
            </a:ext>
          </a:extLst>
        </xdr:cNvPr>
        <xdr:cNvSpPr txBox="1">
          <a:spLocks noChangeArrowheads="1"/>
        </xdr:cNvSpPr>
      </xdr:nvSpPr>
      <xdr:spPr bwMode="auto">
        <a:xfrm>
          <a:off x="12826188"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10</xdr:row>
      <xdr:rowOff>0</xdr:rowOff>
    </xdr:from>
    <xdr:ext cx="95250" cy="171450"/>
    <xdr:sp macro="" textlink="">
      <xdr:nvSpPr>
        <xdr:cNvPr id="778" name="Text Box 16">
          <a:extLst>
            <a:ext uri="{FF2B5EF4-FFF2-40B4-BE49-F238E27FC236}">
              <a16:creationId xmlns:a16="http://schemas.microsoft.com/office/drawing/2014/main" id="{00000000-0008-0000-0800-00000A030000}"/>
            </a:ext>
          </a:extLst>
        </xdr:cNvPr>
        <xdr:cNvSpPr txBox="1">
          <a:spLocks noChangeArrowheads="1"/>
        </xdr:cNvSpPr>
      </xdr:nvSpPr>
      <xdr:spPr bwMode="auto">
        <a:xfrm>
          <a:off x="12826188" y="884939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10</xdr:row>
      <xdr:rowOff>0</xdr:rowOff>
    </xdr:from>
    <xdr:ext cx="95250" cy="171450"/>
    <xdr:sp macro="" textlink="">
      <xdr:nvSpPr>
        <xdr:cNvPr id="779" name="Text Box 17">
          <a:extLst>
            <a:ext uri="{FF2B5EF4-FFF2-40B4-BE49-F238E27FC236}">
              <a16:creationId xmlns:a16="http://schemas.microsoft.com/office/drawing/2014/main" id="{00000000-0008-0000-0800-00000B030000}"/>
            </a:ext>
          </a:extLst>
        </xdr:cNvPr>
        <xdr:cNvSpPr txBox="1">
          <a:spLocks noChangeArrowheads="1"/>
        </xdr:cNvSpPr>
      </xdr:nvSpPr>
      <xdr:spPr bwMode="auto">
        <a:xfrm>
          <a:off x="12826188" y="884939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10</xdr:row>
      <xdr:rowOff>15875</xdr:rowOff>
    </xdr:from>
    <xdr:ext cx="95250" cy="171450"/>
    <xdr:sp macro="" textlink="">
      <xdr:nvSpPr>
        <xdr:cNvPr id="780" name="Text Box 18">
          <a:extLst>
            <a:ext uri="{FF2B5EF4-FFF2-40B4-BE49-F238E27FC236}">
              <a16:creationId xmlns:a16="http://schemas.microsoft.com/office/drawing/2014/main" id="{00000000-0008-0000-0800-00000C030000}"/>
            </a:ext>
          </a:extLst>
        </xdr:cNvPr>
        <xdr:cNvSpPr txBox="1">
          <a:spLocks noChangeArrowheads="1"/>
        </xdr:cNvSpPr>
      </xdr:nvSpPr>
      <xdr:spPr bwMode="auto">
        <a:xfrm>
          <a:off x="12482512" y="377031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10</xdr:row>
      <xdr:rowOff>504825</xdr:rowOff>
    </xdr:from>
    <xdr:ext cx="95250" cy="213632"/>
    <xdr:sp macro="" textlink="">
      <xdr:nvSpPr>
        <xdr:cNvPr id="782" name="Text Box 15">
          <a:extLst>
            <a:ext uri="{FF2B5EF4-FFF2-40B4-BE49-F238E27FC236}">
              <a16:creationId xmlns:a16="http://schemas.microsoft.com/office/drawing/2014/main" id="{00000000-0008-0000-0800-00000E030000}"/>
            </a:ext>
          </a:extLst>
        </xdr:cNvPr>
        <xdr:cNvSpPr txBox="1">
          <a:spLocks noChangeArrowheads="1"/>
        </xdr:cNvSpPr>
      </xdr:nvSpPr>
      <xdr:spPr bwMode="auto">
        <a:xfrm>
          <a:off x="12826188" y="935421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783" name="Text Box 16">
          <a:extLst>
            <a:ext uri="{FF2B5EF4-FFF2-40B4-BE49-F238E27FC236}">
              <a16:creationId xmlns:a16="http://schemas.microsoft.com/office/drawing/2014/main" id="{00000000-0008-0000-0800-00000F030000}"/>
            </a:ext>
          </a:extLst>
        </xdr:cNvPr>
        <xdr:cNvSpPr txBox="1">
          <a:spLocks noChangeArrowheads="1"/>
        </xdr:cNvSpPr>
      </xdr:nvSpPr>
      <xdr:spPr bwMode="auto">
        <a:xfrm>
          <a:off x="12826188" y="992372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784" name="Text Box 17">
          <a:extLst>
            <a:ext uri="{FF2B5EF4-FFF2-40B4-BE49-F238E27FC236}">
              <a16:creationId xmlns:a16="http://schemas.microsoft.com/office/drawing/2014/main" id="{00000000-0008-0000-0800-000010030000}"/>
            </a:ext>
          </a:extLst>
        </xdr:cNvPr>
        <xdr:cNvSpPr txBox="1">
          <a:spLocks noChangeArrowheads="1"/>
        </xdr:cNvSpPr>
      </xdr:nvSpPr>
      <xdr:spPr bwMode="auto">
        <a:xfrm>
          <a:off x="12826188" y="992372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785" name="Text Box 18">
          <a:extLst>
            <a:ext uri="{FF2B5EF4-FFF2-40B4-BE49-F238E27FC236}">
              <a16:creationId xmlns:a16="http://schemas.microsoft.com/office/drawing/2014/main" id="{00000000-0008-0000-0800-000011030000}"/>
            </a:ext>
          </a:extLst>
        </xdr:cNvPr>
        <xdr:cNvSpPr txBox="1">
          <a:spLocks noChangeArrowheads="1"/>
        </xdr:cNvSpPr>
      </xdr:nvSpPr>
      <xdr:spPr bwMode="auto">
        <a:xfrm>
          <a:off x="12826188" y="992372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786" name="Text Box 19">
          <a:extLst>
            <a:ext uri="{FF2B5EF4-FFF2-40B4-BE49-F238E27FC236}">
              <a16:creationId xmlns:a16="http://schemas.microsoft.com/office/drawing/2014/main" id="{00000000-0008-0000-0800-000012030000}"/>
            </a:ext>
          </a:extLst>
        </xdr:cNvPr>
        <xdr:cNvSpPr txBox="1">
          <a:spLocks noChangeArrowheads="1"/>
        </xdr:cNvSpPr>
      </xdr:nvSpPr>
      <xdr:spPr bwMode="auto">
        <a:xfrm>
          <a:off x="12826188" y="992372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787" name="Text Box 15">
          <a:extLst>
            <a:ext uri="{FF2B5EF4-FFF2-40B4-BE49-F238E27FC236}">
              <a16:creationId xmlns:a16="http://schemas.microsoft.com/office/drawing/2014/main" id="{00000000-0008-0000-0800-000013030000}"/>
            </a:ext>
          </a:extLst>
        </xdr:cNvPr>
        <xdr:cNvSpPr txBox="1">
          <a:spLocks noChangeArrowheads="1"/>
        </xdr:cNvSpPr>
      </xdr:nvSpPr>
      <xdr:spPr bwMode="auto">
        <a:xfrm>
          <a:off x="12826188" y="10428546"/>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788" name="Text Box 15">
          <a:extLst>
            <a:ext uri="{FF2B5EF4-FFF2-40B4-BE49-F238E27FC236}">
              <a16:creationId xmlns:a16="http://schemas.microsoft.com/office/drawing/2014/main" id="{00000000-0008-0000-0800-000014030000}"/>
            </a:ext>
          </a:extLst>
        </xdr:cNvPr>
        <xdr:cNvSpPr txBox="1">
          <a:spLocks noChangeArrowheads="1"/>
        </xdr:cNvSpPr>
      </xdr:nvSpPr>
      <xdr:spPr bwMode="auto">
        <a:xfrm>
          <a:off x="12826188" y="1535718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789" name="Text Box 15">
          <a:extLst>
            <a:ext uri="{FF2B5EF4-FFF2-40B4-BE49-F238E27FC236}">
              <a16:creationId xmlns:a16="http://schemas.microsoft.com/office/drawing/2014/main" id="{00000000-0008-0000-0800-000015030000}"/>
            </a:ext>
          </a:extLst>
        </xdr:cNvPr>
        <xdr:cNvSpPr txBox="1">
          <a:spLocks noChangeArrowheads="1"/>
        </xdr:cNvSpPr>
      </xdr:nvSpPr>
      <xdr:spPr bwMode="auto">
        <a:xfrm>
          <a:off x="12826188" y="1535718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92" name="Text Box 15">
          <a:extLst>
            <a:ext uri="{FF2B5EF4-FFF2-40B4-BE49-F238E27FC236}">
              <a16:creationId xmlns:a16="http://schemas.microsoft.com/office/drawing/2014/main" id="{00000000-0008-0000-0800-000018030000}"/>
            </a:ext>
          </a:extLst>
        </xdr:cNvPr>
        <xdr:cNvSpPr txBox="1">
          <a:spLocks noChangeArrowheads="1"/>
        </xdr:cNvSpPr>
      </xdr:nvSpPr>
      <xdr:spPr bwMode="auto">
        <a:xfrm>
          <a:off x="8953500" y="116776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93" name="Text Box 15">
          <a:extLst>
            <a:ext uri="{FF2B5EF4-FFF2-40B4-BE49-F238E27FC236}">
              <a16:creationId xmlns:a16="http://schemas.microsoft.com/office/drawing/2014/main" id="{00000000-0008-0000-0800-000019030000}"/>
            </a:ext>
          </a:extLst>
        </xdr:cNvPr>
        <xdr:cNvSpPr txBox="1">
          <a:spLocks noChangeArrowheads="1"/>
        </xdr:cNvSpPr>
      </xdr:nvSpPr>
      <xdr:spPr bwMode="auto">
        <a:xfrm>
          <a:off x="8953500" y="116776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94" name="Text Box 15">
          <a:extLst>
            <a:ext uri="{FF2B5EF4-FFF2-40B4-BE49-F238E27FC236}">
              <a16:creationId xmlns:a16="http://schemas.microsoft.com/office/drawing/2014/main" id="{00000000-0008-0000-0800-00001A030000}"/>
            </a:ext>
          </a:extLst>
        </xdr:cNvPr>
        <xdr:cNvSpPr txBox="1">
          <a:spLocks noChangeArrowheads="1"/>
        </xdr:cNvSpPr>
      </xdr:nvSpPr>
      <xdr:spPr bwMode="auto">
        <a:xfrm>
          <a:off x="8953500" y="116776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95" name="Text Box 15">
          <a:extLst>
            <a:ext uri="{FF2B5EF4-FFF2-40B4-BE49-F238E27FC236}">
              <a16:creationId xmlns:a16="http://schemas.microsoft.com/office/drawing/2014/main" id="{00000000-0008-0000-0800-00001B030000}"/>
            </a:ext>
          </a:extLst>
        </xdr:cNvPr>
        <xdr:cNvSpPr txBox="1">
          <a:spLocks noChangeArrowheads="1"/>
        </xdr:cNvSpPr>
      </xdr:nvSpPr>
      <xdr:spPr bwMode="auto">
        <a:xfrm>
          <a:off x="8953500" y="116776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96" name="Text Box 15">
          <a:extLst>
            <a:ext uri="{FF2B5EF4-FFF2-40B4-BE49-F238E27FC236}">
              <a16:creationId xmlns:a16="http://schemas.microsoft.com/office/drawing/2014/main" id="{00000000-0008-0000-0800-00001C030000}"/>
            </a:ext>
          </a:extLst>
        </xdr:cNvPr>
        <xdr:cNvSpPr txBox="1">
          <a:spLocks noChangeArrowheads="1"/>
        </xdr:cNvSpPr>
      </xdr:nvSpPr>
      <xdr:spPr bwMode="auto">
        <a:xfrm>
          <a:off x="8953500" y="111728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97" name="Text Box 15">
          <a:extLst>
            <a:ext uri="{FF2B5EF4-FFF2-40B4-BE49-F238E27FC236}">
              <a16:creationId xmlns:a16="http://schemas.microsoft.com/office/drawing/2014/main" id="{00000000-0008-0000-0800-00001D030000}"/>
            </a:ext>
          </a:extLst>
        </xdr:cNvPr>
        <xdr:cNvSpPr txBox="1">
          <a:spLocks noChangeArrowheads="1"/>
        </xdr:cNvSpPr>
      </xdr:nvSpPr>
      <xdr:spPr bwMode="auto">
        <a:xfrm>
          <a:off x="8953500" y="111728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98" name="Text Box 15">
          <a:extLst>
            <a:ext uri="{FF2B5EF4-FFF2-40B4-BE49-F238E27FC236}">
              <a16:creationId xmlns:a16="http://schemas.microsoft.com/office/drawing/2014/main" id="{00000000-0008-0000-0800-00001E030000}"/>
            </a:ext>
          </a:extLst>
        </xdr:cNvPr>
        <xdr:cNvSpPr txBox="1">
          <a:spLocks noChangeArrowheads="1"/>
        </xdr:cNvSpPr>
      </xdr:nvSpPr>
      <xdr:spPr bwMode="auto">
        <a:xfrm>
          <a:off x="8953500" y="111728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99" name="Text Box 15">
          <a:extLst>
            <a:ext uri="{FF2B5EF4-FFF2-40B4-BE49-F238E27FC236}">
              <a16:creationId xmlns:a16="http://schemas.microsoft.com/office/drawing/2014/main" id="{00000000-0008-0000-0800-00001F030000}"/>
            </a:ext>
          </a:extLst>
        </xdr:cNvPr>
        <xdr:cNvSpPr txBox="1">
          <a:spLocks noChangeArrowheads="1"/>
        </xdr:cNvSpPr>
      </xdr:nvSpPr>
      <xdr:spPr bwMode="auto">
        <a:xfrm>
          <a:off x="8953500" y="111728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00" name="Text Box 15">
          <a:extLst>
            <a:ext uri="{FF2B5EF4-FFF2-40B4-BE49-F238E27FC236}">
              <a16:creationId xmlns:a16="http://schemas.microsoft.com/office/drawing/2014/main" id="{00000000-0008-0000-0800-000020030000}"/>
            </a:ext>
          </a:extLst>
        </xdr:cNvPr>
        <xdr:cNvSpPr txBox="1">
          <a:spLocks noChangeArrowheads="1"/>
        </xdr:cNvSpPr>
      </xdr:nvSpPr>
      <xdr:spPr bwMode="auto">
        <a:xfrm>
          <a:off x="8953500" y="111728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01" name="Text Box 15">
          <a:extLst>
            <a:ext uri="{FF2B5EF4-FFF2-40B4-BE49-F238E27FC236}">
              <a16:creationId xmlns:a16="http://schemas.microsoft.com/office/drawing/2014/main" id="{00000000-0008-0000-0800-000021030000}"/>
            </a:ext>
          </a:extLst>
        </xdr:cNvPr>
        <xdr:cNvSpPr txBox="1">
          <a:spLocks noChangeArrowheads="1"/>
        </xdr:cNvSpPr>
      </xdr:nvSpPr>
      <xdr:spPr bwMode="auto">
        <a:xfrm>
          <a:off x="8953500" y="111728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02" name="Text Box 15">
          <a:extLst>
            <a:ext uri="{FF2B5EF4-FFF2-40B4-BE49-F238E27FC236}">
              <a16:creationId xmlns:a16="http://schemas.microsoft.com/office/drawing/2014/main" id="{00000000-0008-0000-0800-000022030000}"/>
            </a:ext>
          </a:extLst>
        </xdr:cNvPr>
        <xdr:cNvSpPr txBox="1">
          <a:spLocks noChangeArrowheads="1"/>
        </xdr:cNvSpPr>
      </xdr:nvSpPr>
      <xdr:spPr bwMode="auto">
        <a:xfrm>
          <a:off x="8953500" y="111728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03" name="Text Box 15">
          <a:extLst>
            <a:ext uri="{FF2B5EF4-FFF2-40B4-BE49-F238E27FC236}">
              <a16:creationId xmlns:a16="http://schemas.microsoft.com/office/drawing/2014/main" id="{00000000-0008-0000-0800-000023030000}"/>
            </a:ext>
          </a:extLst>
        </xdr:cNvPr>
        <xdr:cNvSpPr txBox="1">
          <a:spLocks noChangeArrowheads="1"/>
        </xdr:cNvSpPr>
      </xdr:nvSpPr>
      <xdr:spPr bwMode="auto">
        <a:xfrm>
          <a:off x="8953500" y="116776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04" name="Text Box 15">
          <a:extLst>
            <a:ext uri="{FF2B5EF4-FFF2-40B4-BE49-F238E27FC236}">
              <a16:creationId xmlns:a16="http://schemas.microsoft.com/office/drawing/2014/main" id="{00000000-0008-0000-0800-000024030000}"/>
            </a:ext>
          </a:extLst>
        </xdr:cNvPr>
        <xdr:cNvSpPr txBox="1">
          <a:spLocks noChangeArrowheads="1"/>
        </xdr:cNvSpPr>
      </xdr:nvSpPr>
      <xdr:spPr bwMode="auto">
        <a:xfrm>
          <a:off x="8953500" y="116776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05" name="Text Box 15">
          <a:extLst>
            <a:ext uri="{FF2B5EF4-FFF2-40B4-BE49-F238E27FC236}">
              <a16:creationId xmlns:a16="http://schemas.microsoft.com/office/drawing/2014/main" id="{00000000-0008-0000-0800-000025030000}"/>
            </a:ext>
          </a:extLst>
        </xdr:cNvPr>
        <xdr:cNvSpPr txBox="1">
          <a:spLocks noChangeArrowheads="1"/>
        </xdr:cNvSpPr>
      </xdr:nvSpPr>
      <xdr:spPr bwMode="auto">
        <a:xfrm>
          <a:off x="8953500" y="116776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06" name="Text Box 15">
          <a:extLst>
            <a:ext uri="{FF2B5EF4-FFF2-40B4-BE49-F238E27FC236}">
              <a16:creationId xmlns:a16="http://schemas.microsoft.com/office/drawing/2014/main" id="{00000000-0008-0000-0800-000026030000}"/>
            </a:ext>
          </a:extLst>
        </xdr:cNvPr>
        <xdr:cNvSpPr txBox="1">
          <a:spLocks noChangeArrowheads="1"/>
        </xdr:cNvSpPr>
      </xdr:nvSpPr>
      <xdr:spPr bwMode="auto">
        <a:xfrm>
          <a:off x="8953500" y="116776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07" name="Text Box 15">
          <a:extLst>
            <a:ext uri="{FF2B5EF4-FFF2-40B4-BE49-F238E27FC236}">
              <a16:creationId xmlns:a16="http://schemas.microsoft.com/office/drawing/2014/main" id="{00000000-0008-0000-0800-000027030000}"/>
            </a:ext>
          </a:extLst>
        </xdr:cNvPr>
        <xdr:cNvSpPr txBox="1">
          <a:spLocks noChangeArrowheads="1"/>
        </xdr:cNvSpPr>
      </xdr:nvSpPr>
      <xdr:spPr bwMode="auto">
        <a:xfrm>
          <a:off x="8942294" y="1344761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08" name="Text Box 15">
          <a:extLst>
            <a:ext uri="{FF2B5EF4-FFF2-40B4-BE49-F238E27FC236}">
              <a16:creationId xmlns:a16="http://schemas.microsoft.com/office/drawing/2014/main" id="{00000000-0008-0000-0800-000028030000}"/>
            </a:ext>
          </a:extLst>
        </xdr:cNvPr>
        <xdr:cNvSpPr txBox="1">
          <a:spLocks noChangeArrowheads="1"/>
        </xdr:cNvSpPr>
      </xdr:nvSpPr>
      <xdr:spPr bwMode="auto">
        <a:xfrm>
          <a:off x="8942294" y="1344761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09" name="Text Box 15">
          <a:extLst>
            <a:ext uri="{FF2B5EF4-FFF2-40B4-BE49-F238E27FC236}">
              <a16:creationId xmlns:a16="http://schemas.microsoft.com/office/drawing/2014/main" id="{00000000-0008-0000-0800-000029030000}"/>
            </a:ext>
          </a:extLst>
        </xdr:cNvPr>
        <xdr:cNvSpPr txBox="1">
          <a:spLocks noChangeArrowheads="1"/>
        </xdr:cNvSpPr>
      </xdr:nvSpPr>
      <xdr:spPr bwMode="auto">
        <a:xfrm>
          <a:off x="8942294" y="1466906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10" name="Text Box 15">
          <a:extLst>
            <a:ext uri="{FF2B5EF4-FFF2-40B4-BE49-F238E27FC236}">
              <a16:creationId xmlns:a16="http://schemas.microsoft.com/office/drawing/2014/main" id="{00000000-0008-0000-0800-00002A030000}"/>
            </a:ext>
          </a:extLst>
        </xdr:cNvPr>
        <xdr:cNvSpPr txBox="1">
          <a:spLocks noChangeArrowheads="1"/>
        </xdr:cNvSpPr>
      </xdr:nvSpPr>
      <xdr:spPr bwMode="auto">
        <a:xfrm>
          <a:off x="8942294" y="1466906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11" name="Text Box 15">
          <a:extLst>
            <a:ext uri="{FF2B5EF4-FFF2-40B4-BE49-F238E27FC236}">
              <a16:creationId xmlns:a16="http://schemas.microsoft.com/office/drawing/2014/main" id="{00000000-0008-0000-0800-00002B030000}"/>
            </a:ext>
          </a:extLst>
        </xdr:cNvPr>
        <xdr:cNvSpPr txBox="1">
          <a:spLocks noChangeArrowheads="1"/>
        </xdr:cNvSpPr>
      </xdr:nvSpPr>
      <xdr:spPr bwMode="auto">
        <a:xfrm>
          <a:off x="8942294" y="12942794"/>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12" name="Text Box 15">
          <a:extLst>
            <a:ext uri="{FF2B5EF4-FFF2-40B4-BE49-F238E27FC236}">
              <a16:creationId xmlns:a16="http://schemas.microsoft.com/office/drawing/2014/main" id="{00000000-0008-0000-0800-00002C030000}"/>
            </a:ext>
          </a:extLst>
        </xdr:cNvPr>
        <xdr:cNvSpPr txBox="1">
          <a:spLocks noChangeArrowheads="1"/>
        </xdr:cNvSpPr>
      </xdr:nvSpPr>
      <xdr:spPr bwMode="auto">
        <a:xfrm>
          <a:off x="8942294" y="12942794"/>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13" name="Text Box 15">
          <a:extLst>
            <a:ext uri="{FF2B5EF4-FFF2-40B4-BE49-F238E27FC236}">
              <a16:creationId xmlns:a16="http://schemas.microsoft.com/office/drawing/2014/main" id="{00000000-0008-0000-0800-00002D030000}"/>
            </a:ext>
          </a:extLst>
        </xdr:cNvPr>
        <xdr:cNvSpPr txBox="1">
          <a:spLocks noChangeArrowheads="1"/>
        </xdr:cNvSpPr>
      </xdr:nvSpPr>
      <xdr:spPr bwMode="auto">
        <a:xfrm>
          <a:off x="8942294" y="12942794"/>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14" name="Text Box 15">
          <a:extLst>
            <a:ext uri="{FF2B5EF4-FFF2-40B4-BE49-F238E27FC236}">
              <a16:creationId xmlns:a16="http://schemas.microsoft.com/office/drawing/2014/main" id="{00000000-0008-0000-0800-00002E030000}"/>
            </a:ext>
          </a:extLst>
        </xdr:cNvPr>
        <xdr:cNvSpPr txBox="1">
          <a:spLocks noChangeArrowheads="1"/>
        </xdr:cNvSpPr>
      </xdr:nvSpPr>
      <xdr:spPr bwMode="auto">
        <a:xfrm>
          <a:off x="8942294" y="12942794"/>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15" name="Text Box 15">
          <a:extLst>
            <a:ext uri="{FF2B5EF4-FFF2-40B4-BE49-F238E27FC236}">
              <a16:creationId xmlns:a16="http://schemas.microsoft.com/office/drawing/2014/main" id="{00000000-0008-0000-0800-00002F030000}"/>
            </a:ext>
          </a:extLst>
        </xdr:cNvPr>
        <xdr:cNvSpPr txBox="1">
          <a:spLocks noChangeArrowheads="1"/>
        </xdr:cNvSpPr>
      </xdr:nvSpPr>
      <xdr:spPr bwMode="auto">
        <a:xfrm>
          <a:off x="8942294" y="12942794"/>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16" name="Text Box 15">
          <a:extLst>
            <a:ext uri="{FF2B5EF4-FFF2-40B4-BE49-F238E27FC236}">
              <a16:creationId xmlns:a16="http://schemas.microsoft.com/office/drawing/2014/main" id="{00000000-0008-0000-0800-000030030000}"/>
            </a:ext>
          </a:extLst>
        </xdr:cNvPr>
        <xdr:cNvSpPr txBox="1">
          <a:spLocks noChangeArrowheads="1"/>
        </xdr:cNvSpPr>
      </xdr:nvSpPr>
      <xdr:spPr bwMode="auto">
        <a:xfrm>
          <a:off x="8942294" y="12942794"/>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17" name="Text Box 15">
          <a:extLst>
            <a:ext uri="{FF2B5EF4-FFF2-40B4-BE49-F238E27FC236}">
              <a16:creationId xmlns:a16="http://schemas.microsoft.com/office/drawing/2014/main" id="{00000000-0008-0000-0800-000031030000}"/>
            </a:ext>
          </a:extLst>
        </xdr:cNvPr>
        <xdr:cNvSpPr txBox="1">
          <a:spLocks noChangeArrowheads="1"/>
        </xdr:cNvSpPr>
      </xdr:nvSpPr>
      <xdr:spPr bwMode="auto">
        <a:xfrm>
          <a:off x="8942294" y="12942794"/>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18" name="Text Box 15">
          <a:extLst>
            <a:ext uri="{FF2B5EF4-FFF2-40B4-BE49-F238E27FC236}">
              <a16:creationId xmlns:a16="http://schemas.microsoft.com/office/drawing/2014/main" id="{00000000-0008-0000-0800-000032030000}"/>
            </a:ext>
          </a:extLst>
        </xdr:cNvPr>
        <xdr:cNvSpPr txBox="1">
          <a:spLocks noChangeArrowheads="1"/>
        </xdr:cNvSpPr>
      </xdr:nvSpPr>
      <xdr:spPr bwMode="auto">
        <a:xfrm>
          <a:off x="8942294" y="1344761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19" name="Text Box 15">
          <a:extLst>
            <a:ext uri="{FF2B5EF4-FFF2-40B4-BE49-F238E27FC236}">
              <a16:creationId xmlns:a16="http://schemas.microsoft.com/office/drawing/2014/main" id="{00000000-0008-0000-0800-000033030000}"/>
            </a:ext>
          </a:extLst>
        </xdr:cNvPr>
        <xdr:cNvSpPr txBox="1">
          <a:spLocks noChangeArrowheads="1"/>
        </xdr:cNvSpPr>
      </xdr:nvSpPr>
      <xdr:spPr bwMode="auto">
        <a:xfrm>
          <a:off x="8942294" y="1344761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20" name="Text Box 15">
          <a:extLst>
            <a:ext uri="{FF2B5EF4-FFF2-40B4-BE49-F238E27FC236}">
              <a16:creationId xmlns:a16="http://schemas.microsoft.com/office/drawing/2014/main" id="{00000000-0008-0000-0800-000034030000}"/>
            </a:ext>
          </a:extLst>
        </xdr:cNvPr>
        <xdr:cNvSpPr txBox="1">
          <a:spLocks noChangeArrowheads="1"/>
        </xdr:cNvSpPr>
      </xdr:nvSpPr>
      <xdr:spPr bwMode="auto">
        <a:xfrm>
          <a:off x="8942294" y="1344761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21" name="Text Box 15">
          <a:extLst>
            <a:ext uri="{FF2B5EF4-FFF2-40B4-BE49-F238E27FC236}">
              <a16:creationId xmlns:a16="http://schemas.microsoft.com/office/drawing/2014/main" id="{00000000-0008-0000-0800-000035030000}"/>
            </a:ext>
          </a:extLst>
        </xdr:cNvPr>
        <xdr:cNvSpPr txBox="1">
          <a:spLocks noChangeArrowheads="1"/>
        </xdr:cNvSpPr>
      </xdr:nvSpPr>
      <xdr:spPr bwMode="auto">
        <a:xfrm>
          <a:off x="8942294" y="1344761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22" name="Text Box 15">
          <a:extLst>
            <a:ext uri="{FF2B5EF4-FFF2-40B4-BE49-F238E27FC236}">
              <a16:creationId xmlns:a16="http://schemas.microsoft.com/office/drawing/2014/main" id="{00000000-0008-0000-0800-000036030000}"/>
            </a:ext>
          </a:extLst>
        </xdr:cNvPr>
        <xdr:cNvSpPr txBox="1">
          <a:spLocks noChangeArrowheads="1"/>
        </xdr:cNvSpPr>
      </xdr:nvSpPr>
      <xdr:spPr bwMode="auto">
        <a:xfrm>
          <a:off x="8942294" y="1344761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23" name="Text Box 15">
          <a:extLst>
            <a:ext uri="{FF2B5EF4-FFF2-40B4-BE49-F238E27FC236}">
              <a16:creationId xmlns:a16="http://schemas.microsoft.com/office/drawing/2014/main" id="{00000000-0008-0000-0800-000037030000}"/>
            </a:ext>
          </a:extLst>
        </xdr:cNvPr>
        <xdr:cNvSpPr txBox="1">
          <a:spLocks noChangeArrowheads="1"/>
        </xdr:cNvSpPr>
      </xdr:nvSpPr>
      <xdr:spPr bwMode="auto">
        <a:xfrm>
          <a:off x="8942294" y="1344761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24" name="Text Box 15">
          <a:extLst>
            <a:ext uri="{FF2B5EF4-FFF2-40B4-BE49-F238E27FC236}">
              <a16:creationId xmlns:a16="http://schemas.microsoft.com/office/drawing/2014/main" id="{00000000-0008-0000-0800-000038030000}"/>
            </a:ext>
          </a:extLst>
        </xdr:cNvPr>
        <xdr:cNvSpPr txBox="1">
          <a:spLocks noChangeArrowheads="1"/>
        </xdr:cNvSpPr>
      </xdr:nvSpPr>
      <xdr:spPr bwMode="auto">
        <a:xfrm>
          <a:off x="8942294" y="1416423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25" name="Text Box 15">
          <a:extLst>
            <a:ext uri="{FF2B5EF4-FFF2-40B4-BE49-F238E27FC236}">
              <a16:creationId xmlns:a16="http://schemas.microsoft.com/office/drawing/2014/main" id="{00000000-0008-0000-0800-000039030000}"/>
            </a:ext>
          </a:extLst>
        </xdr:cNvPr>
        <xdr:cNvSpPr txBox="1">
          <a:spLocks noChangeArrowheads="1"/>
        </xdr:cNvSpPr>
      </xdr:nvSpPr>
      <xdr:spPr bwMode="auto">
        <a:xfrm>
          <a:off x="8942294" y="1416423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26" name="Text Box 15">
          <a:extLst>
            <a:ext uri="{FF2B5EF4-FFF2-40B4-BE49-F238E27FC236}">
              <a16:creationId xmlns:a16="http://schemas.microsoft.com/office/drawing/2014/main" id="{00000000-0008-0000-0800-00003A030000}"/>
            </a:ext>
          </a:extLst>
        </xdr:cNvPr>
        <xdr:cNvSpPr txBox="1">
          <a:spLocks noChangeArrowheads="1"/>
        </xdr:cNvSpPr>
      </xdr:nvSpPr>
      <xdr:spPr bwMode="auto">
        <a:xfrm>
          <a:off x="8942294" y="1416423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27" name="Text Box 15">
          <a:extLst>
            <a:ext uri="{FF2B5EF4-FFF2-40B4-BE49-F238E27FC236}">
              <a16:creationId xmlns:a16="http://schemas.microsoft.com/office/drawing/2014/main" id="{00000000-0008-0000-0800-00003B030000}"/>
            </a:ext>
          </a:extLst>
        </xdr:cNvPr>
        <xdr:cNvSpPr txBox="1">
          <a:spLocks noChangeArrowheads="1"/>
        </xdr:cNvSpPr>
      </xdr:nvSpPr>
      <xdr:spPr bwMode="auto">
        <a:xfrm>
          <a:off x="8942294" y="1416423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28" name="Text Box 15">
          <a:extLst>
            <a:ext uri="{FF2B5EF4-FFF2-40B4-BE49-F238E27FC236}">
              <a16:creationId xmlns:a16="http://schemas.microsoft.com/office/drawing/2014/main" id="{00000000-0008-0000-0800-00003C030000}"/>
            </a:ext>
          </a:extLst>
        </xdr:cNvPr>
        <xdr:cNvSpPr txBox="1">
          <a:spLocks noChangeArrowheads="1"/>
        </xdr:cNvSpPr>
      </xdr:nvSpPr>
      <xdr:spPr bwMode="auto">
        <a:xfrm>
          <a:off x="8942294" y="1416423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29" name="Text Box 15">
          <a:extLst>
            <a:ext uri="{FF2B5EF4-FFF2-40B4-BE49-F238E27FC236}">
              <a16:creationId xmlns:a16="http://schemas.microsoft.com/office/drawing/2014/main" id="{00000000-0008-0000-0800-00003D030000}"/>
            </a:ext>
          </a:extLst>
        </xdr:cNvPr>
        <xdr:cNvSpPr txBox="1">
          <a:spLocks noChangeArrowheads="1"/>
        </xdr:cNvSpPr>
      </xdr:nvSpPr>
      <xdr:spPr bwMode="auto">
        <a:xfrm>
          <a:off x="8942294" y="1416423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30" name="Text Box 15">
          <a:extLst>
            <a:ext uri="{FF2B5EF4-FFF2-40B4-BE49-F238E27FC236}">
              <a16:creationId xmlns:a16="http://schemas.microsoft.com/office/drawing/2014/main" id="{00000000-0008-0000-0800-00003E030000}"/>
            </a:ext>
          </a:extLst>
        </xdr:cNvPr>
        <xdr:cNvSpPr txBox="1">
          <a:spLocks noChangeArrowheads="1"/>
        </xdr:cNvSpPr>
      </xdr:nvSpPr>
      <xdr:spPr bwMode="auto">
        <a:xfrm>
          <a:off x="8942294" y="1416423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31" name="Text Box 15">
          <a:extLst>
            <a:ext uri="{FF2B5EF4-FFF2-40B4-BE49-F238E27FC236}">
              <a16:creationId xmlns:a16="http://schemas.microsoft.com/office/drawing/2014/main" id="{00000000-0008-0000-0800-00003F030000}"/>
            </a:ext>
          </a:extLst>
        </xdr:cNvPr>
        <xdr:cNvSpPr txBox="1">
          <a:spLocks noChangeArrowheads="1"/>
        </xdr:cNvSpPr>
      </xdr:nvSpPr>
      <xdr:spPr bwMode="auto">
        <a:xfrm>
          <a:off x="8942294" y="1466906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32" name="Text Box 15">
          <a:extLst>
            <a:ext uri="{FF2B5EF4-FFF2-40B4-BE49-F238E27FC236}">
              <a16:creationId xmlns:a16="http://schemas.microsoft.com/office/drawing/2014/main" id="{00000000-0008-0000-0800-000040030000}"/>
            </a:ext>
          </a:extLst>
        </xdr:cNvPr>
        <xdr:cNvSpPr txBox="1">
          <a:spLocks noChangeArrowheads="1"/>
        </xdr:cNvSpPr>
      </xdr:nvSpPr>
      <xdr:spPr bwMode="auto">
        <a:xfrm>
          <a:off x="8942294" y="1466906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33" name="Text Box 15">
          <a:extLst>
            <a:ext uri="{FF2B5EF4-FFF2-40B4-BE49-F238E27FC236}">
              <a16:creationId xmlns:a16="http://schemas.microsoft.com/office/drawing/2014/main" id="{00000000-0008-0000-0800-000041030000}"/>
            </a:ext>
          </a:extLst>
        </xdr:cNvPr>
        <xdr:cNvSpPr txBox="1">
          <a:spLocks noChangeArrowheads="1"/>
        </xdr:cNvSpPr>
      </xdr:nvSpPr>
      <xdr:spPr bwMode="auto">
        <a:xfrm>
          <a:off x="8942294" y="1466906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34" name="Text Box 15">
          <a:extLst>
            <a:ext uri="{FF2B5EF4-FFF2-40B4-BE49-F238E27FC236}">
              <a16:creationId xmlns:a16="http://schemas.microsoft.com/office/drawing/2014/main" id="{00000000-0008-0000-0800-000042030000}"/>
            </a:ext>
          </a:extLst>
        </xdr:cNvPr>
        <xdr:cNvSpPr txBox="1">
          <a:spLocks noChangeArrowheads="1"/>
        </xdr:cNvSpPr>
      </xdr:nvSpPr>
      <xdr:spPr bwMode="auto">
        <a:xfrm>
          <a:off x="8942294" y="1466906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10</xdr:row>
      <xdr:rowOff>0</xdr:rowOff>
    </xdr:from>
    <xdr:ext cx="95250" cy="171450"/>
    <xdr:sp macro="" textlink="">
      <xdr:nvSpPr>
        <xdr:cNvPr id="836" name="Text Box 16">
          <a:extLst>
            <a:ext uri="{FF2B5EF4-FFF2-40B4-BE49-F238E27FC236}">
              <a16:creationId xmlns:a16="http://schemas.microsoft.com/office/drawing/2014/main" id="{FDE59AE3-B891-4E3A-96C1-3FD0B9A3AEC4}"/>
            </a:ext>
          </a:extLst>
        </xdr:cNvPr>
        <xdr:cNvSpPr txBox="1">
          <a:spLocks noChangeArrowheads="1"/>
        </xdr:cNvSpPr>
      </xdr:nvSpPr>
      <xdr:spPr bwMode="auto">
        <a:xfrm>
          <a:off x="6655254" y="39551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10</xdr:row>
      <xdr:rowOff>0</xdr:rowOff>
    </xdr:from>
    <xdr:ext cx="95250" cy="171450"/>
    <xdr:sp macro="" textlink="">
      <xdr:nvSpPr>
        <xdr:cNvPr id="837" name="Text Box 17">
          <a:extLst>
            <a:ext uri="{FF2B5EF4-FFF2-40B4-BE49-F238E27FC236}">
              <a16:creationId xmlns:a16="http://schemas.microsoft.com/office/drawing/2014/main" id="{C5D4FF63-D4E3-40BE-B327-2AFBDA2D5BAF}"/>
            </a:ext>
          </a:extLst>
        </xdr:cNvPr>
        <xdr:cNvSpPr txBox="1">
          <a:spLocks noChangeArrowheads="1"/>
        </xdr:cNvSpPr>
      </xdr:nvSpPr>
      <xdr:spPr bwMode="auto">
        <a:xfrm>
          <a:off x="6655254" y="39551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10</xdr:row>
      <xdr:rowOff>0</xdr:rowOff>
    </xdr:from>
    <xdr:ext cx="95250" cy="171450"/>
    <xdr:sp macro="" textlink="">
      <xdr:nvSpPr>
        <xdr:cNvPr id="838" name="Text Box 18">
          <a:extLst>
            <a:ext uri="{FF2B5EF4-FFF2-40B4-BE49-F238E27FC236}">
              <a16:creationId xmlns:a16="http://schemas.microsoft.com/office/drawing/2014/main" id="{C1999948-DA08-439D-9857-6BCCA0AF0483}"/>
            </a:ext>
          </a:extLst>
        </xdr:cNvPr>
        <xdr:cNvSpPr txBox="1">
          <a:spLocks noChangeArrowheads="1"/>
        </xdr:cNvSpPr>
      </xdr:nvSpPr>
      <xdr:spPr bwMode="auto">
        <a:xfrm>
          <a:off x="6655254" y="39551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10</xdr:row>
      <xdr:rowOff>0</xdr:rowOff>
    </xdr:from>
    <xdr:ext cx="95250" cy="171450"/>
    <xdr:sp macro="" textlink="">
      <xdr:nvSpPr>
        <xdr:cNvPr id="839" name="Text Box 19">
          <a:extLst>
            <a:ext uri="{FF2B5EF4-FFF2-40B4-BE49-F238E27FC236}">
              <a16:creationId xmlns:a16="http://schemas.microsoft.com/office/drawing/2014/main" id="{54F439E5-B9A8-46CC-80D8-540B4091A50E}"/>
            </a:ext>
          </a:extLst>
        </xdr:cNvPr>
        <xdr:cNvSpPr txBox="1">
          <a:spLocks noChangeArrowheads="1"/>
        </xdr:cNvSpPr>
      </xdr:nvSpPr>
      <xdr:spPr bwMode="auto">
        <a:xfrm>
          <a:off x="6655254" y="39551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41" name="Text Box 15">
          <a:extLst>
            <a:ext uri="{FF2B5EF4-FFF2-40B4-BE49-F238E27FC236}">
              <a16:creationId xmlns:a16="http://schemas.microsoft.com/office/drawing/2014/main" id="{691E7CF6-19B5-4BFE-9485-6AFC2DE6B57F}"/>
            </a:ext>
          </a:extLst>
        </xdr:cNvPr>
        <xdr:cNvSpPr txBox="1">
          <a:spLocks noChangeArrowheads="1"/>
        </xdr:cNvSpPr>
      </xdr:nvSpPr>
      <xdr:spPr bwMode="auto">
        <a:xfrm>
          <a:off x="6655254" y="5031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42" name="Text Box 15">
          <a:extLst>
            <a:ext uri="{FF2B5EF4-FFF2-40B4-BE49-F238E27FC236}">
              <a16:creationId xmlns:a16="http://schemas.microsoft.com/office/drawing/2014/main" id="{E14CEE29-1BA5-4940-A1EC-3A26F3C33B6C}"/>
            </a:ext>
          </a:extLst>
        </xdr:cNvPr>
        <xdr:cNvSpPr txBox="1">
          <a:spLocks noChangeArrowheads="1"/>
        </xdr:cNvSpPr>
      </xdr:nvSpPr>
      <xdr:spPr bwMode="auto">
        <a:xfrm>
          <a:off x="6655254" y="5221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43" name="Text Box 15">
          <a:extLst>
            <a:ext uri="{FF2B5EF4-FFF2-40B4-BE49-F238E27FC236}">
              <a16:creationId xmlns:a16="http://schemas.microsoft.com/office/drawing/2014/main" id="{EE979E06-0568-40A1-9FE4-8239C5541ABC}"/>
            </a:ext>
          </a:extLst>
        </xdr:cNvPr>
        <xdr:cNvSpPr txBox="1">
          <a:spLocks noChangeArrowheads="1"/>
        </xdr:cNvSpPr>
      </xdr:nvSpPr>
      <xdr:spPr bwMode="auto">
        <a:xfrm>
          <a:off x="6655254" y="5221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44" name="Text Box 15">
          <a:extLst>
            <a:ext uri="{FF2B5EF4-FFF2-40B4-BE49-F238E27FC236}">
              <a16:creationId xmlns:a16="http://schemas.microsoft.com/office/drawing/2014/main" id="{E43A03EA-6D9A-448B-A494-1857B15772B5}"/>
            </a:ext>
          </a:extLst>
        </xdr:cNvPr>
        <xdr:cNvSpPr txBox="1">
          <a:spLocks noChangeArrowheads="1"/>
        </xdr:cNvSpPr>
      </xdr:nvSpPr>
      <xdr:spPr bwMode="auto">
        <a:xfrm>
          <a:off x="6655254" y="5412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45" name="Text Box 15">
          <a:extLst>
            <a:ext uri="{FF2B5EF4-FFF2-40B4-BE49-F238E27FC236}">
              <a16:creationId xmlns:a16="http://schemas.microsoft.com/office/drawing/2014/main" id="{AFC7E511-3141-4D1C-A69F-4C7029A6CCEF}"/>
            </a:ext>
          </a:extLst>
        </xdr:cNvPr>
        <xdr:cNvSpPr txBox="1">
          <a:spLocks noChangeArrowheads="1"/>
        </xdr:cNvSpPr>
      </xdr:nvSpPr>
      <xdr:spPr bwMode="auto">
        <a:xfrm>
          <a:off x="6655254" y="5412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46" name="Text Box 15">
          <a:extLst>
            <a:ext uri="{FF2B5EF4-FFF2-40B4-BE49-F238E27FC236}">
              <a16:creationId xmlns:a16="http://schemas.microsoft.com/office/drawing/2014/main" id="{F11743A4-E593-4DFE-97A3-66AA753921A2}"/>
            </a:ext>
          </a:extLst>
        </xdr:cNvPr>
        <xdr:cNvSpPr txBox="1">
          <a:spLocks noChangeArrowheads="1"/>
        </xdr:cNvSpPr>
      </xdr:nvSpPr>
      <xdr:spPr bwMode="auto">
        <a:xfrm>
          <a:off x="6655254" y="5602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47" name="Text Box 15">
          <a:extLst>
            <a:ext uri="{FF2B5EF4-FFF2-40B4-BE49-F238E27FC236}">
              <a16:creationId xmlns:a16="http://schemas.microsoft.com/office/drawing/2014/main" id="{33048C28-6730-4175-B6A0-4BD96F947BCC}"/>
            </a:ext>
          </a:extLst>
        </xdr:cNvPr>
        <xdr:cNvSpPr txBox="1">
          <a:spLocks noChangeArrowheads="1"/>
        </xdr:cNvSpPr>
      </xdr:nvSpPr>
      <xdr:spPr bwMode="auto">
        <a:xfrm>
          <a:off x="6655254" y="5602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48" name="Text Box 15">
          <a:extLst>
            <a:ext uri="{FF2B5EF4-FFF2-40B4-BE49-F238E27FC236}">
              <a16:creationId xmlns:a16="http://schemas.microsoft.com/office/drawing/2014/main" id="{9186363C-28D6-4B17-AB15-6FF218E845FC}"/>
            </a:ext>
          </a:extLst>
        </xdr:cNvPr>
        <xdr:cNvSpPr txBox="1">
          <a:spLocks noChangeArrowheads="1"/>
        </xdr:cNvSpPr>
      </xdr:nvSpPr>
      <xdr:spPr bwMode="auto">
        <a:xfrm>
          <a:off x="6655254" y="5606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49" name="Text Box 15">
          <a:extLst>
            <a:ext uri="{FF2B5EF4-FFF2-40B4-BE49-F238E27FC236}">
              <a16:creationId xmlns:a16="http://schemas.microsoft.com/office/drawing/2014/main" id="{00DA3DEA-13CA-46D1-8E50-2F4460BE32B3}"/>
            </a:ext>
          </a:extLst>
        </xdr:cNvPr>
        <xdr:cNvSpPr txBox="1">
          <a:spLocks noChangeArrowheads="1"/>
        </xdr:cNvSpPr>
      </xdr:nvSpPr>
      <xdr:spPr bwMode="auto">
        <a:xfrm>
          <a:off x="6655254" y="5606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50" name="Text Box 15">
          <a:extLst>
            <a:ext uri="{FF2B5EF4-FFF2-40B4-BE49-F238E27FC236}">
              <a16:creationId xmlns:a16="http://schemas.microsoft.com/office/drawing/2014/main" id="{AC767F64-1744-4A84-A7C9-1B1EC287F950}"/>
            </a:ext>
          </a:extLst>
        </xdr:cNvPr>
        <xdr:cNvSpPr txBox="1">
          <a:spLocks noChangeArrowheads="1"/>
        </xdr:cNvSpPr>
      </xdr:nvSpPr>
      <xdr:spPr bwMode="auto">
        <a:xfrm>
          <a:off x="6655254" y="5606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51" name="Text Box 15">
          <a:extLst>
            <a:ext uri="{FF2B5EF4-FFF2-40B4-BE49-F238E27FC236}">
              <a16:creationId xmlns:a16="http://schemas.microsoft.com/office/drawing/2014/main" id="{DCE21828-4020-4402-9E9C-7145128DE02B}"/>
            </a:ext>
          </a:extLst>
        </xdr:cNvPr>
        <xdr:cNvSpPr txBox="1">
          <a:spLocks noChangeArrowheads="1"/>
        </xdr:cNvSpPr>
      </xdr:nvSpPr>
      <xdr:spPr bwMode="auto">
        <a:xfrm>
          <a:off x="6655254" y="5606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52" name="Text Box 15">
          <a:extLst>
            <a:ext uri="{FF2B5EF4-FFF2-40B4-BE49-F238E27FC236}">
              <a16:creationId xmlns:a16="http://schemas.microsoft.com/office/drawing/2014/main" id="{668ADA94-7A35-45C1-935D-249B38046969}"/>
            </a:ext>
          </a:extLst>
        </xdr:cNvPr>
        <xdr:cNvSpPr txBox="1">
          <a:spLocks noChangeArrowheads="1"/>
        </xdr:cNvSpPr>
      </xdr:nvSpPr>
      <xdr:spPr bwMode="auto">
        <a:xfrm>
          <a:off x="6655254" y="5606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53" name="Text Box 15">
          <a:extLst>
            <a:ext uri="{FF2B5EF4-FFF2-40B4-BE49-F238E27FC236}">
              <a16:creationId xmlns:a16="http://schemas.microsoft.com/office/drawing/2014/main" id="{F30CEF02-F038-4BDB-8144-90DB95B34931}"/>
            </a:ext>
          </a:extLst>
        </xdr:cNvPr>
        <xdr:cNvSpPr txBox="1">
          <a:spLocks noChangeArrowheads="1"/>
        </xdr:cNvSpPr>
      </xdr:nvSpPr>
      <xdr:spPr bwMode="auto">
        <a:xfrm>
          <a:off x="6655254" y="5606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54" name="Text Box 15">
          <a:extLst>
            <a:ext uri="{FF2B5EF4-FFF2-40B4-BE49-F238E27FC236}">
              <a16:creationId xmlns:a16="http://schemas.microsoft.com/office/drawing/2014/main" id="{E1BED205-4C9D-4350-9228-67B0EF103AA3}"/>
            </a:ext>
          </a:extLst>
        </xdr:cNvPr>
        <xdr:cNvSpPr txBox="1">
          <a:spLocks noChangeArrowheads="1"/>
        </xdr:cNvSpPr>
      </xdr:nvSpPr>
      <xdr:spPr bwMode="auto">
        <a:xfrm>
          <a:off x="6655254" y="5606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855" name="Text Box 16">
          <a:extLst>
            <a:ext uri="{FF2B5EF4-FFF2-40B4-BE49-F238E27FC236}">
              <a16:creationId xmlns:a16="http://schemas.microsoft.com/office/drawing/2014/main" id="{3756099E-0B3A-4580-A693-CB268E8A2A43}"/>
            </a:ext>
          </a:extLst>
        </xdr:cNvPr>
        <xdr:cNvSpPr txBox="1">
          <a:spLocks noChangeArrowheads="1"/>
        </xdr:cNvSpPr>
      </xdr:nvSpPr>
      <xdr:spPr bwMode="auto">
        <a:xfrm>
          <a:off x="6655254" y="4308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856" name="Text Box 17">
          <a:extLst>
            <a:ext uri="{FF2B5EF4-FFF2-40B4-BE49-F238E27FC236}">
              <a16:creationId xmlns:a16="http://schemas.microsoft.com/office/drawing/2014/main" id="{193F99BC-A28B-417D-B64B-D846ADDADA04}"/>
            </a:ext>
          </a:extLst>
        </xdr:cNvPr>
        <xdr:cNvSpPr txBox="1">
          <a:spLocks noChangeArrowheads="1"/>
        </xdr:cNvSpPr>
      </xdr:nvSpPr>
      <xdr:spPr bwMode="auto">
        <a:xfrm>
          <a:off x="6655254" y="4308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857" name="Text Box 18">
          <a:extLst>
            <a:ext uri="{FF2B5EF4-FFF2-40B4-BE49-F238E27FC236}">
              <a16:creationId xmlns:a16="http://schemas.microsoft.com/office/drawing/2014/main" id="{4E1EED1C-3614-48BD-92AC-241B93FF81F1}"/>
            </a:ext>
          </a:extLst>
        </xdr:cNvPr>
        <xdr:cNvSpPr txBox="1">
          <a:spLocks noChangeArrowheads="1"/>
        </xdr:cNvSpPr>
      </xdr:nvSpPr>
      <xdr:spPr bwMode="auto">
        <a:xfrm>
          <a:off x="6655254" y="4308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858" name="Text Box 19">
          <a:extLst>
            <a:ext uri="{FF2B5EF4-FFF2-40B4-BE49-F238E27FC236}">
              <a16:creationId xmlns:a16="http://schemas.microsoft.com/office/drawing/2014/main" id="{3F92A17F-0D59-4870-ADE9-A0EF3D1543DF}"/>
            </a:ext>
          </a:extLst>
        </xdr:cNvPr>
        <xdr:cNvSpPr txBox="1">
          <a:spLocks noChangeArrowheads="1"/>
        </xdr:cNvSpPr>
      </xdr:nvSpPr>
      <xdr:spPr bwMode="auto">
        <a:xfrm>
          <a:off x="6655254" y="4308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59" name="Text Box 15">
          <a:extLst>
            <a:ext uri="{FF2B5EF4-FFF2-40B4-BE49-F238E27FC236}">
              <a16:creationId xmlns:a16="http://schemas.microsoft.com/office/drawing/2014/main" id="{4752736A-A4E6-4BF8-B8F4-77F1152A31C5}"/>
            </a:ext>
          </a:extLst>
        </xdr:cNvPr>
        <xdr:cNvSpPr txBox="1">
          <a:spLocks noChangeArrowheads="1"/>
        </xdr:cNvSpPr>
      </xdr:nvSpPr>
      <xdr:spPr bwMode="auto">
        <a:xfrm>
          <a:off x="6655254" y="4813754"/>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860" name="Text Box 16">
          <a:extLst>
            <a:ext uri="{FF2B5EF4-FFF2-40B4-BE49-F238E27FC236}">
              <a16:creationId xmlns:a16="http://schemas.microsoft.com/office/drawing/2014/main" id="{80BFC7DE-0E64-4E16-84F2-518C64D7ACE0}"/>
            </a:ext>
          </a:extLst>
        </xdr:cNvPr>
        <xdr:cNvSpPr txBox="1">
          <a:spLocks noChangeArrowheads="1"/>
        </xdr:cNvSpPr>
      </xdr:nvSpPr>
      <xdr:spPr bwMode="auto">
        <a:xfrm>
          <a:off x="6655254" y="48441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861" name="Text Box 17">
          <a:extLst>
            <a:ext uri="{FF2B5EF4-FFF2-40B4-BE49-F238E27FC236}">
              <a16:creationId xmlns:a16="http://schemas.microsoft.com/office/drawing/2014/main" id="{99A154F8-1E23-4617-97DE-1D72D97142C2}"/>
            </a:ext>
          </a:extLst>
        </xdr:cNvPr>
        <xdr:cNvSpPr txBox="1">
          <a:spLocks noChangeArrowheads="1"/>
        </xdr:cNvSpPr>
      </xdr:nvSpPr>
      <xdr:spPr bwMode="auto">
        <a:xfrm>
          <a:off x="6655254" y="48441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862" name="Text Box 18">
          <a:extLst>
            <a:ext uri="{FF2B5EF4-FFF2-40B4-BE49-F238E27FC236}">
              <a16:creationId xmlns:a16="http://schemas.microsoft.com/office/drawing/2014/main" id="{01E76A04-73BE-4747-8728-4C1D87372135}"/>
            </a:ext>
          </a:extLst>
        </xdr:cNvPr>
        <xdr:cNvSpPr txBox="1">
          <a:spLocks noChangeArrowheads="1"/>
        </xdr:cNvSpPr>
      </xdr:nvSpPr>
      <xdr:spPr bwMode="auto">
        <a:xfrm>
          <a:off x="6655254" y="48441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863" name="Text Box 19">
          <a:extLst>
            <a:ext uri="{FF2B5EF4-FFF2-40B4-BE49-F238E27FC236}">
              <a16:creationId xmlns:a16="http://schemas.microsoft.com/office/drawing/2014/main" id="{EC95AC13-5814-4D62-96AE-C2737285380E}"/>
            </a:ext>
          </a:extLst>
        </xdr:cNvPr>
        <xdr:cNvSpPr txBox="1">
          <a:spLocks noChangeArrowheads="1"/>
        </xdr:cNvSpPr>
      </xdr:nvSpPr>
      <xdr:spPr bwMode="auto">
        <a:xfrm>
          <a:off x="6655254" y="48441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64" name="Text Box 15">
          <a:extLst>
            <a:ext uri="{FF2B5EF4-FFF2-40B4-BE49-F238E27FC236}">
              <a16:creationId xmlns:a16="http://schemas.microsoft.com/office/drawing/2014/main" id="{A018EE73-DA9D-4377-8FB9-22AAC68CA46B}"/>
            </a:ext>
          </a:extLst>
        </xdr:cNvPr>
        <xdr:cNvSpPr txBox="1">
          <a:spLocks noChangeArrowheads="1"/>
        </xdr:cNvSpPr>
      </xdr:nvSpPr>
      <xdr:spPr bwMode="auto">
        <a:xfrm>
          <a:off x="6655254" y="5031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65" name="Text Box 15">
          <a:extLst>
            <a:ext uri="{FF2B5EF4-FFF2-40B4-BE49-F238E27FC236}">
              <a16:creationId xmlns:a16="http://schemas.microsoft.com/office/drawing/2014/main" id="{C02E1291-C7C6-4D3E-A4E6-A8DEF13BCFAE}"/>
            </a:ext>
          </a:extLst>
        </xdr:cNvPr>
        <xdr:cNvSpPr txBox="1">
          <a:spLocks noChangeArrowheads="1"/>
        </xdr:cNvSpPr>
      </xdr:nvSpPr>
      <xdr:spPr bwMode="auto">
        <a:xfrm>
          <a:off x="6655254" y="5793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66" name="Text Box 15">
          <a:extLst>
            <a:ext uri="{FF2B5EF4-FFF2-40B4-BE49-F238E27FC236}">
              <a16:creationId xmlns:a16="http://schemas.microsoft.com/office/drawing/2014/main" id="{A22CA2AE-D619-44B7-9069-3B58B99E3A2F}"/>
            </a:ext>
          </a:extLst>
        </xdr:cNvPr>
        <xdr:cNvSpPr txBox="1">
          <a:spLocks noChangeArrowheads="1"/>
        </xdr:cNvSpPr>
      </xdr:nvSpPr>
      <xdr:spPr bwMode="auto">
        <a:xfrm>
          <a:off x="6655254" y="5793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67" name="Text Box 15">
          <a:extLst>
            <a:ext uri="{FF2B5EF4-FFF2-40B4-BE49-F238E27FC236}">
              <a16:creationId xmlns:a16="http://schemas.microsoft.com/office/drawing/2014/main" id="{5BF285FA-258A-4649-818D-C7CABB5DE9D7}"/>
            </a:ext>
          </a:extLst>
        </xdr:cNvPr>
        <xdr:cNvSpPr txBox="1">
          <a:spLocks noChangeArrowheads="1"/>
        </xdr:cNvSpPr>
      </xdr:nvSpPr>
      <xdr:spPr bwMode="auto">
        <a:xfrm>
          <a:off x="6655254" y="5796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68" name="Text Box 15">
          <a:extLst>
            <a:ext uri="{FF2B5EF4-FFF2-40B4-BE49-F238E27FC236}">
              <a16:creationId xmlns:a16="http://schemas.microsoft.com/office/drawing/2014/main" id="{34D7B05C-B83F-474D-8C4A-FC8E06838266}"/>
            </a:ext>
          </a:extLst>
        </xdr:cNvPr>
        <xdr:cNvSpPr txBox="1">
          <a:spLocks noChangeArrowheads="1"/>
        </xdr:cNvSpPr>
      </xdr:nvSpPr>
      <xdr:spPr bwMode="auto">
        <a:xfrm>
          <a:off x="6655254" y="5796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69" name="Text Box 15">
          <a:extLst>
            <a:ext uri="{FF2B5EF4-FFF2-40B4-BE49-F238E27FC236}">
              <a16:creationId xmlns:a16="http://schemas.microsoft.com/office/drawing/2014/main" id="{181BB5E6-A5DE-439A-BDAD-B513BC66F917}"/>
            </a:ext>
          </a:extLst>
        </xdr:cNvPr>
        <xdr:cNvSpPr txBox="1">
          <a:spLocks noChangeArrowheads="1"/>
        </xdr:cNvSpPr>
      </xdr:nvSpPr>
      <xdr:spPr bwMode="auto">
        <a:xfrm>
          <a:off x="6655254" y="5796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70" name="Text Box 15">
          <a:extLst>
            <a:ext uri="{FF2B5EF4-FFF2-40B4-BE49-F238E27FC236}">
              <a16:creationId xmlns:a16="http://schemas.microsoft.com/office/drawing/2014/main" id="{8E46A33B-7E95-4959-BE22-536858BCEA4B}"/>
            </a:ext>
          </a:extLst>
        </xdr:cNvPr>
        <xdr:cNvSpPr txBox="1">
          <a:spLocks noChangeArrowheads="1"/>
        </xdr:cNvSpPr>
      </xdr:nvSpPr>
      <xdr:spPr bwMode="auto">
        <a:xfrm>
          <a:off x="6655254" y="5796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71" name="Text Box 15">
          <a:extLst>
            <a:ext uri="{FF2B5EF4-FFF2-40B4-BE49-F238E27FC236}">
              <a16:creationId xmlns:a16="http://schemas.microsoft.com/office/drawing/2014/main" id="{ADE16B06-E0EB-4495-AF79-3700F5BCFB00}"/>
            </a:ext>
          </a:extLst>
        </xdr:cNvPr>
        <xdr:cNvSpPr txBox="1">
          <a:spLocks noChangeArrowheads="1"/>
        </xdr:cNvSpPr>
      </xdr:nvSpPr>
      <xdr:spPr bwMode="auto">
        <a:xfrm>
          <a:off x="6655254" y="5796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72" name="Text Box 15">
          <a:extLst>
            <a:ext uri="{FF2B5EF4-FFF2-40B4-BE49-F238E27FC236}">
              <a16:creationId xmlns:a16="http://schemas.microsoft.com/office/drawing/2014/main" id="{09BAA5E0-9302-435E-9516-294AA2D338C3}"/>
            </a:ext>
          </a:extLst>
        </xdr:cNvPr>
        <xdr:cNvSpPr txBox="1">
          <a:spLocks noChangeArrowheads="1"/>
        </xdr:cNvSpPr>
      </xdr:nvSpPr>
      <xdr:spPr bwMode="auto">
        <a:xfrm>
          <a:off x="6655254" y="5796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73" name="Text Box 15">
          <a:extLst>
            <a:ext uri="{FF2B5EF4-FFF2-40B4-BE49-F238E27FC236}">
              <a16:creationId xmlns:a16="http://schemas.microsoft.com/office/drawing/2014/main" id="{3DF8069B-482B-4372-9A3F-67A29DB39505}"/>
            </a:ext>
          </a:extLst>
        </xdr:cNvPr>
        <xdr:cNvSpPr txBox="1">
          <a:spLocks noChangeArrowheads="1"/>
        </xdr:cNvSpPr>
      </xdr:nvSpPr>
      <xdr:spPr bwMode="auto">
        <a:xfrm>
          <a:off x="6655254" y="5796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74" name="Text Box 15">
          <a:extLst>
            <a:ext uri="{FF2B5EF4-FFF2-40B4-BE49-F238E27FC236}">
              <a16:creationId xmlns:a16="http://schemas.microsoft.com/office/drawing/2014/main" id="{EB0B5F15-E02D-4FA0-9C23-0973C44AB917}"/>
            </a:ext>
          </a:extLst>
        </xdr:cNvPr>
        <xdr:cNvSpPr txBox="1">
          <a:spLocks noChangeArrowheads="1"/>
        </xdr:cNvSpPr>
      </xdr:nvSpPr>
      <xdr:spPr bwMode="auto">
        <a:xfrm>
          <a:off x="6655254" y="5983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75" name="Text Box 15">
          <a:extLst>
            <a:ext uri="{FF2B5EF4-FFF2-40B4-BE49-F238E27FC236}">
              <a16:creationId xmlns:a16="http://schemas.microsoft.com/office/drawing/2014/main" id="{75BE8616-08AA-45F4-99D7-19B8E09C456E}"/>
            </a:ext>
          </a:extLst>
        </xdr:cNvPr>
        <xdr:cNvSpPr txBox="1">
          <a:spLocks noChangeArrowheads="1"/>
        </xdr:cNvSpPr>
      </xdr:nvSpPr>
      <xdr:spPr bwMode="auto">
        <a:xfrm>
          <a:off x="6655254" y="5983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76" name="Text Box 15">
          <a:extLst>
            <a:ext uri="{FF2B5EF4-FFF2-40B4-BE49-F238E27FC236}">
              <a16:creationId xmlns:a16="http://schemas.microsoft.com/office/drawing/2014/main" id="{6077509C-6532-4FBC-AA3F-7CDBD98117DB}"/>
            </a:ext>
          </a:extLst>
        </xdr:cNvPr>
        <xdr:cNvSpPr txBox="1">
          <a:spLocks noChangeArrowheads="1"/>
        </xdr:cNvSpPr>
      </xdr:nvSpPr>
      <xdr:spPr bwMode="auto">
        <a:xfrm>
          <a:off x="6655254" y="5987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77" name="Text Box 15">
          <a:extLst>
            <a:ext uri="{FF2B5EF4-FFF2-40B4-BE49-F238E27FC236}">
              <a16:creationId xmlns:a16="http://schemas.microsoft.com/office/drawing/2014/main" id="{6E34CD71-CB94-4C8A-B188-42E0F40C8064}"/>
            </a:ext>
          </a:extLst>
        </xdr:cNvPr>
        <xdr:cNvSpPr txBox="1">
          <a:spLocks noChangeArrowheads="1"/>
        </xdr:cNvSpPr>
      </xdr:nvSpPr>
      <xdr:spPr bwMode="auto">
        <a:xfrm>
          <a:off x="6655254" y="5987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78" name="Text Box 15">
          <a:extLst>
            <a:ext uri="{FF2B5EF4-FFF2-40B4-BE49-F238E27FC236}">
              <a16:creationId xmlns:a16="http://schemas.microsoft.com/office/drawing/2014/main" id="{F9115076-B240-4834-A42B-C85AA7C0CB45}"/>
            </a:ext>
          </a:extLst>
        </xdr:cNvPr>
        <xdr:cNvSpPr txBox="1">
          <a:spLocks noChangeArrowheads="1"/>
        </xdr:cNvSpPr>
      </xdr:nvSpPr>
      <xdr:spPr bwMode="auto">
        <a:xfrm>
          <a:off x="6655254" y="5987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79" name="Text Box 15">
          <a:extLst>
            <a:ext uri="{FF2B5EF4-FFF2-40B4-BE49-F238E27FC236}">
              <a16:creationId xmlns:a16="http://schemas.microsoft.com/office/drawing/2014/main" id="{AACDDDDA-FDDA-42CD-B055-E22E1BF65D53}"/>
            </a:ext>
          </a:extLst>
        </xdr:cNvPr>
        <xdr:cNvSpPr txBox="1">
          <a:spLocks noChangeArrowheads="1"/>
        </xdr:cNvSpPr>
      </xdr:nvSpPr>
      <xdr:spPr bwMode="auto">
        <a:xfrm>
          <a:off x="6655254" y="5987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80" name="Text Box 15">
          <a:extLst>
            <a:ext uri="{FF2B5EF4-FFF2-40B4-BE49-F238E27FC236}">
              <a16:creationId xmlns:a16="http://schemas.microsoft.com/office/drawing/2014/main" id="{87388FFD-C520-4080-B624-C295818A37EC}"/>
            </a:ext>
          </a:extLst>
        </xdr:cNvPr>
        <xdr:cNvSpPr txBox="1">
          <a:spLocks noChangeArrowheads="1"/>
        </xdr:cNvSpPr>
      </xdr:nvSpPr>
      <xdr:spPr bwMode="auto">
        <a:xfrm>
          <a:off x="6655254" y="5987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81" name="Text Box 15">
          <a:extLst>
            <a:ext uri="{FF2B5EF4-FFF2-40B4-BE49-F238E27FC236}">
              <a16:creationId xmlns:a16="http://schemas.microsoft.com/office/drawing/2014/main" id="{6CB9B6F8-0DC4-4C43-A162-8725B1718741}"/>
            </a:ext>
          </a:extLst>
        </xdr:cNvPr>
        <xdr:cNvSpPr txBox="1">
          <a:spLocks noChangeArrowheads="1"/>
        </xdr:cNvSpPr>
      </xdr:nvSpPr>
      <xdr:spPr bwMode="auto">
        <a:xfrm>
          <a:off x="6655254" y="5987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82" name="Text Box 15">
          <a:extLst>
            <a:ext uri="{FF2B5EF4-FFF2-40B4-BE49-F238E27FC236}">
              <a16:creationId xmlns:a16="http://schemas.microsoft.com/office/drawing/2014/main" id="{273357D3-7A64-4F16-B313-AD59983014EF}"/>
            </a:ext>
          </a:extLst>
        </xdr:cNvPr>
        <xdr:cNvSpPr txBox="1">
          <a:spLocks noChangeArrowheads="1"/>
        </xdr:cNvSpPr>
      </xdr:nvSpPr>
      <xdr:spPr bwMode="auto">
        <a:xfrm>
          <a:off x="6655254" y="5987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83" name="Text Box 15">
          <a:extLst>
            <a:ext uri="{FF2B5EF4-FFF2-40B4-BE49-F238E27FC236}">
              <a16:creationId xmlns:a16="http://schemas.microsoft.com/office/drawing/2014/main" id="{6BD92950-F9DC-442A-8E93-FE43F5355202}"/>
            </a:ext>
          </a:extLst>
        </xdr:cNvPr>
        <xdr:cNvSpPr txBox="1">
          <a:spLocks noChangeArrowheads="1"/>
        </xdr:cNvSpPr>
      </xdr:nvSpPr>
      <xdr:spPr bwMode="auto">
        <a:xfrm>
          <a:off x="6655254" y="6174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84" name="Text Box 15">
          <a:extLst>
            <a:ext uri="{FF2B5EF4-FFF2-40B4-BE49-F238E27FC236}">
              <a16:creationId xmlns:a16="http://schemas.microsoft.com/office/drawing/2014/main" id="{359D6DFE-D390-4B2F-9B8A-FB75A676CD9F}"/>
            </a:ext>
          </a:extLst>
        </xdr:cNvPr>
        <xdr:cNvSpPr txBox="1">
          <a:spLocks noChangeArrowheads="1"/>
        </xdr:cNvSpPr>
      </xdr:nvSpPr>
      <xdr:spPr bwMode="auto">
        <a:xfrm>
          <a:off x="6655254" y="6174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85" name="Text Box 15">
          <a:extLst>
            <a:ext uri="{FF2B5EF4-FFF2-40B4-BE49-F238E27FC236}">
              <a16:creationId xmlns:a16="http://schemas.microsoft.com/office/drawing/2014/main" id="{12C4BD82-D93E-4FE1-A2DC-4DB35399E0BC}"/>
            </a:ext>
          </a:extLst>
        </xdr:cNvPr>
        <xdr:cNvSpPr txBox="1">
          <a:spLocks noChangeArrowheads="1"/>
        </xdr:cNvSpPr>
      </xdr:nvSpPr>
      <xdr:spPr bwMode="auto">
        <a:xfrm>
          <a:off x="6655254" y="6177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86" name="Text Box 15">
          <a:extLst>
            <a:ext uri="{FF2B5EF4-FFF2-40B4-BE49-F238E27FC236}">
              <a16:creationId xmlns:a16="http://schemas.microsoft.com/office/drawing/2014/main" id="{A14E77F3-245C-43BE-810C-2B693A17F241}"/>
            </a:ext>
          </a:extLst>
        </xdr:cNvPr>
        <xdr:cNvSpPr txBox="1">
          <a:spLocks noChangeArrowheads="1"/>
        </xdr:cNvSpPr>
      </xdr:nvSpPr>
      <xdr:spPr bwMode="auto">
        <a:xfrm>
          <a:off x="6655254" y="6177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87" name="Text Box 15">
          <a:extLst>
            <a:ext uri="{FF2B5EF4-FFF2-40B4-BE49-F238E27FC236}">
              <a16:creationId xmlns:a16="http://schemas.microsoft.com/office/drawing/2014/main" id="{FF49780B-CE9E-4AAC-AB33-F00B01A83FAD}"/>
            </a:ext>
          </a:extLst>
        </xdr:cNvPr>
        <xdr:cNvSpPr txBox="1">
          <a:spLocks noChangeArrowheads="1"/>
        </xdr:cNvSpPr>
      </xdr:nvSpPr>
      <xdr:spPr bwMode="auto">
        <a:xfrm>
          <a:off x="6655254" y="6177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88" name="Text Box 15">
          <a:extLst>
            <a:ext uri="{FF2B5EF4-FFF2-40B4-BE49-F238E27FC236}">
              <a16:creationId xmlns:a16="http://schemas.microsoft.com/office/drawing/2014/main" id="{F5FB2AF6-F094-4135-A8DB-0990DA63D819}"/>
            </a:ext>
          </a:extLst>
        </xdr:cNvPr>
        <xdr:cNvSpPr txBox="1">
          <a:spLocks noChangeArrowheads="1"/>
        </xdr:cNvSpPr>
      </xdr:nvSpPr>
      <xdr:spPr bwMode="auto">
        <a:xfrm>
          <a:off x="6655254" y="6177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89" name="Text Box 15">
          <a:extLst>
            <a:ext uri="{FF2B5EF4-FFF2-40B4-BE49-F238E27FC236}">
              <a16:creationId xmlns:a16="http://schemas.microsoft.com/office/drawing/2014/main" id="{95F1FCD1-8A8B-4958-AA2F-DB75D8A20464}"/>
            </a:ext>
          </a:extLst>
        </xdr:cNvPr>
        <xdr:cNvSpPr txBox="1">
          <a:spLocks noChangeArrowheads="1"/>
        </xdr:cNvSpPr>
      </xdr:nvSpPr>
      <xdr:spPr bwMode="auto">
        <a:xfrm>
          <a:off x="6655254" y="6177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90" name="Text Box 15">
          <a:extLst>
            <a:ext uri="{FF2B5EF4-FFF2-40B4-BE49-F238E27FC236}">
              <a16:creationId xmlns:a16="http://schemas.microsoft.com/office/drawing/2014/main" id="{DA33260B-7C06-482E-A9B3-6FFA4680588C}"/>
            </a:ext>
          </a:extLst>
        </xdr:cNvPr>
        <xdr:cNvSpPr txBox="1">
          <a:spLocks noChangeArrowheads="1"/>
        </xdr:cNvSpPr>
      </xdr:nvSpPr>
      <xdr:spPr bwMode="auto">
        <a:xfrm>
          <a:off x="6655254" y="6177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91" name="Text Box 15">
          <a:extLst>
            <a:ext uri="{FF2B5EF4-FFF2-40B4-BE49-F238E27FC236}">
              <a16:creationId xmlns:a16="http://schemas.microsoft.com/office/drawing/2014/main" id="{5AFE2F1C-8E06-4DCD-9800-F75CD70DDC48}"/>
            </a:ext>
          </a:extLst>
        </xdr:cNvPr>
        <xdr:cNvSpPr txBox="1">
          <a:spLocks noChangeArrowheads="1"/>
        </xdr:cNvSpPr>
      </xdr:nvSpPr>
      <xdr:spPr bwMode="auto">
        <a:xfrm>
          <a:off x="6655254" y="6177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92" name="Text Box 15">
          <a:extLst>
            <a:ext uri="{FF2B5EF4-FFF2-40B4-BE49-F238E27FC236}">
              <a16:creationId xmlns:a16="http://schemas.microsoft.com/office/drawing/2014/main" id="{0A8AE03F-BAAF-46FD-84B0-66E247A535C7}"/>
            </a:ext>
          </a:extLst>
        </xdr:cNvPr>
        <xdr:cNvSpPr txBox="1">
          <a:spLocks noChangeArrowheads="1"/>
        </xdr:cNvSpPr>
      </xdr:nvSpPr>
      <xdr:spPr bwMode="auto">
        <a:xfrm>
          <a:off x="6655254" y="6364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93" name="Text Box 15">
          <a:extLst>
            <a:ext uri="{FF2B5EF4-FFF2-40B4-BE49-F238E27FC236}">
              <a16:creationId xmlns:a16="http://schemas.microsoft.com/office/drawing/2014/main" id="{783D0C29-8614-499D-BF81-7E7A3A3AF7A5}"/>
            </a:ext>
          </a:extLst>
        </xdr:cNvPr>
        <xdr:cNvSpPr txBox="1">
          <a:spLocks noChangeArrowheads="1"/>
        </xdr:cNvSpPr>
      </xdr:nvSpPr>
      <xdr:spPr bwMode="auto">
        <a:xfrm>
          <a:off x="6655254" y="6364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94" name="Text Box 15">
          <a:extLst>
            <a:ext uri="{FF2B5EF4-FFF2-40B4-BE49-F238E27FC236}">
              <a16:creationId xmlns:a16="http://schemas.microsoft.com/office/drawing/2014/main" id="{67E15B7D-2155-4C68-9CBA-7B5159CF0540}"/>
            </a:ext>
          </a:extLst>
        </xdr:cNvPr>
        <xdr:cNvSpPr txBox="1">
          <a:spLocks noChangeArrowheads="1"/>
        </xdr:cNvSpPr>
      </xdr:nvSpPr>
      <xdr:spPr bwMode="auto">
        <a:xfrm>
          <a:off x="6655254" y="6368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95" name="Text Box 15">
          <a:extLst>
            <a:ext uri="{FF2B5EF4-FFF2-40B4-BE49-F238E27FC236}">
              <a16:creationId xmlns:a16="http://schemas.microsoft.com/office/drawing/2014/main" id="{ABC0BE1B-2ABB-40D5-9C79-DB3B1671E71D}"/>
            </a:ext>
          </a:extLst>
        </xdr:cNvPr>
        <xdr:cNvSpPr txBox="1">
          <a:spLocks noChangeArrowheads="1"/>
        </xdr:cNvSpPr>
      </xdr:nvSpPr>
      <xdr:spPr bwMode="auto">
        <a:xfrm>
          <a:off x="6655254" y="6368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96" name="Text Box 15">
          <a:extLst>
            <a:ext uri="{FF2B5EF4-FFF2-40B4-BE49-F238E27FC236}">
              <a16:creationId xmlns:a16="http://schemas.microsoft.com/office/drawing/2014/main" id="{D78C2553-3BCD-411D-9658-44FE1BCF9790}"/>
            </a:ext>
          </a:extLst>
        </xdr:cNvPr>
        <xdr:cNvSpPr txBox="1">
          <a:spLocks noChangeArrowheads="1"/>
        </xdr:cNvSpPr>
      </xdr:nvSpPr>
      <xdr:spPr bwMode="auto">
        <a:xfrm>
          <a:off x="6655254" y="6368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97" name="Text Box 15">
          <a:extLst>
            <a:ext uri="{FF2B5EF4-FFF2-40B4-BE49-F238E27FC236}">
              <a16:creationId xmlns:a16="http://schemas.microsoft.com/office/drawing/2014/main" id="{EA7C01B9-76F3-4D9A-9815-518A5329E0F3}"/>
            </a:ext>
          </a:extLst>
        </xdr:cNvPr>
        <xdr:cNvSpPr txBox="1">
          <a:spLocks noChangeArrowheads="1"/>
        </xdr:cNvSpPr>
      </xdr:nvSpPr>
      <xdr:spPr bwMode="auto">
        <a:xfrm>
          <a:off x="6655254" y="6368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98" name="Text Box 15">
          <a:extLst>
            <a:ext uri="{FF2B5EF4-FFF2-40B4-BE49-F238E27FC236}">
              <a16:creationId xmlns:a16="http://schemas.microsoft.com/office/drawing/2014/main" id="{F0441770-7935-4422-93A5-955699DF261D}"/>
            </a:ext>
          </a:extLst>
        </xdr:cNvPr>
        <xdr:cNvSpPr txBox="1">
          <a:spLocks noChangeArrowheads="1"/>
        </xdr:cNvSpPr>
      </xdr:nvSpPr>
      <xdr:spPr bwMode="auto">
        <a:xfrm>
          <a:off x="6655254" y="6368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99" name="Text Box 15">
          <a:extLst>
            <a:ext uri="{FF2B5EF4-FFF2-40B4-BE49-F238E27FC236}">
              <a16:creationId xmlns:a16="http://schemas.microsoft.com/office/drawing/2014/main" id="{ED9B24FD-AED3-44C1-9EA3-7B3614AFB084}"/>
            </a:ext>
          </a:extLst>
        </xdr:cNvPr>
        <xdr:cNvSpPr txBox="1">
          <a:spLocks noChangeArrowheads="1"/>
        </xdr:cNvSpPr>
      </xdr:nvSpPr>
      <xdr:spPr bwMode="auto">
        <a:xfrm>
          <a:off x="6655254" y="6368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00" name="Text Box 15">
          <a:extLst>
            <a:ext uri="{FF2B5EF4-FFF2-40B4-BE49-F238E27FC236}">
              <a16:creationId xmlns:a16="http://schemas.microsoft.com/office/drawing/2014/main" id="{C89F2425-34F8-425A-9A58-A20A2668049B}"/>
            </a:ext>
          </a:extLst>
        </xdr:cNvPr>
        <xdr:cNvSpPr txBox="1">
          <a:spLocks noChangeArrowheads="1"/>
        </xdr:cNvSpPr>
      </xdr:nvSpPr>
      <xdr:spPr bwMode="auto">
        <a:xfrm>
          <a:off x="6655254" y="6368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01" name="Text Box 15">
          <a:extLst>
            <a:ext uri="{FF2B5EF4-FFF2-40B4-BE49-F238E27FC236}">
              <a16:creationId xmlns:a16="http://schemas.microsoft.com/office/drawing/2014/main" id="{49C732D2-FC3B-4D00-AEC3-E3A4207C5549}"/>
            </a:ext>
          </a:extLst>
        </xdr:cNvPr>
        <xdr:cNvSpPr txBox="1">
          <a:spLocks noChangeArrowheads="1"/>
        </xdr:cNvSpPr>
      </xdr:nvSpPr>
      <xdr:spPr bwMode="auto">
        <a:xfrm>
          <a:off x="6655254" y="6555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02" name="Text Box 15">
          <a:extLst>
            <a:ext uri="{FF2B5EF4-FFF2-40B4-BE49-F238E27FC236}">
              <a16:creationId xmlns:a16="http://schemas.microsoft.com/office/drawing/2014/main" id="{468BF9AC-4219-467A-971B-FDA323D7E5AF}"/>
            </a:ext>
          </a:extLst>
        </xdr:cNvPr>
        <xdr:cNvSpPr txBox="1">
          <a:spLocks noChangeArrowheads="1"/>
        </xdr:cNvSpPr>
      </xdr:nvSpPr>
      <xdr:spPr bwMode="auto">
        <a:xfrm>
          <a:off x="6655254" y="6555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03" name="Text Box 15">
          <a:extLst>
            <a:ext uri="{FF2B5EF4-FFF2-40B4-BE49-F238E27FC236}">
              <a16:creationId xmlns:a16="http://schemas.microsoft.com/office/drawing/2014/main" id="{E9CE7785-A6BC-4284-8FD6-5AA6E2460CAA}"/>
            </a:ext>
          </a:extLst>
        </xdr:cNvPr>
        <xdr:cNvSpPr txBox="1">
          <a:spLocks noChangeArrowheads="1"/>
        </xdr:cNvSpPr>
      </xdr:nvSpPr>
      <xdr:spPr bwMode="auto">
        <a:xfrm>
          <a:off x="6655254" y="6558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04" name="Text Box 15">
          <a:extLst>
            <a:ext uri="{FF2B5EF4-FFF2-40B4-BE49-F238E27FC236}">
              <a16:creationId xmlns:a16="http://schemas.microsoft.com/office/drawing/2014/main" id="{83437C75-3EA5-4701-809E-10E0A2731CBF}"/>
            </a:ext>
          </a:extLst>
        </xdr:cNvPr>
        <xdr:cNvSpPr txBox="1">
          <a:spLocks noChangeArrowheads="1"/>
        </xdr:cNvSpPr>
      </xdr:nvSpPr>
      <xdr:spPr bwMode="auto">
        <a:xfrm>
          <a:off x="6655254" y="6558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05" name="Text Box 15">
          <a:extLst>
            <a:ext uri="{FF2B5EF4-FFF2-40B4-BE49-F238E27FC236}">
              <a16:creationId xmlns:a16="http://schemas.microsoft.com/office/drawing/2014/main" id="{7AB94A35-A331-42DB-A67A-B0C6B5FF5BE8}"/>
            </a:ext>
          </a:extLst>
        </xdr:cNvPr>
        <xdr:cNvSpPr txBox="1">
          <a:spLocks noChangeArrowheads="1"/>
        </xdr:cNvSpPr>
      </xdr:nvSpPr>
      <xdr:spPr bwMode="auto">
        <a:xfrm>
          <a:off x="6655254" y="6558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06" name="Text Box 15">
          <a:extLst>
            <a:ext uri="{FF2B5EF4-FFF2-40B4-BE49-F238E27FC236}">
              <a16:creationId xmlns:a16="http://schemas.microsoft.com/office/drawing/2014/main" id="{6BE368A6-7C1E-4FA6-B203-12847467F4A9}"/>
            </a:ext>
          </a:extLst>
        </xdr:cNvPr>
        <xdr:cNvSpPr txBox="1">
          <a:spLocks noChangeArrowheads="1"/>
        </xdr:cNvSpPr>
      </xdr:nvSpPr>
      <xdr:spPr bwMode="auto">
        <a:xfrm>
          <a:off x="6655254" y="6558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07" name="Text Box 15">
          <a:extLst>
            <a:ext uri="{FF2B5EF4-FFF2-40B4-BE49-F238E27FC236}">
              <a16:creationId xmlns:a16="http://schemas.microsoft.com/office/drawing/2014/main" id="{C4EA8860-1AD9-4251-8F80-6F1FE7EF1D24}"/>
            </a:ext>
          </a:extLst>
        </xdr:cNvPr>
        <xdr:cNvSpPr txBox="1">
          <a:spLocks noChangeArrowheads="1"/>
        </xdr:cNvSpPr>
      </xdr:nvSpPr>
      <xdr:spPr bwMode="auto">
        <a:xfrm>
          <a:off x="6655254" y="6558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08" name="Text Box 15">
          <a:extLst>
            <a:ext uri="{FF2B5EF4-FFF2-40B4-BE49-F238E27FC236}">
              <a16:creationId xmlns:a16="http://schemas.microsoft.com/office/drawing/2014/main" id="{ED5622F1-CE9B-4986-A63A-B04EB6008558}"/>
            </a:ext>
          </a:extLst>
        </xdr:cNvPr>
        <xdr:cNvSpPr txBox="1">
          <a:spLocks noChangeArrowheads="1"/>
        </xdr:cNvSpPr>
      </xdr:nvSpPr>
      <xdr:spPr bwMode="auto">
        <a:xfrm>
          <a:off x="6655254" y="6558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09" name="Text Box 15">
          <a:extLst>
            <a:ext uri="{FF2B5EF4-FFF2-40B4-BE49-F238E27FC236}">
              <a16:creationId xmlns:a16="http://schemas.microsoft.com/office/drawing/2014/main" id="{5597A182-EA0E-4F63-8FD3-45EE205AD221}"/>
            </a:ext>
          </a:extLst>
        </xdr:cNvPr>
        <xdr:cNvSpPr txBox="1">
          <a:spLocks noChangeArrowheads="1"/>
        </xdr:cNvSpPr>
      </xdr:nvSpPr>
      <xdr:spPr bwMode="auto">
        <a:xfrm>
          <a:off x="6655254" y="6558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10" name="Text Box 15">
          <a:extLst>
            <a:ext uri="{FF2B5EF4-FFF2-40B4-BE49-F238E27FC236}">
              <a16:creationId xmlns:a16="http://schemas.microsoft.com/office/drawing/2014/main" id="{21E84FF4-819B-42BB-BC13-95BD3C6A0BF4}"/>
            </a:ext>
          </a:extLst>
        </xdr:cNvPr>
        <xdr:cNvSpPr txBox="1">
          <a:spLocks noChangeArrowheads="1"/>
        </xdr:cNvSpPr>
      </xdr:nvSpPr>
      <xdr:spPr bwMode="auto">
        <a:xfrm>
          <a:off x="6655254" y="6745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11" name="Text Box 15">
          <a:extLst>
            <a:ext uri="{FF2B5EF4-FFF2-40B4-BE49-F238E27FC236}">
              <a16:creationId xmlns:a16="http://schemas.microsoft.com/office/drawing/2014/main" id="{2C959FB9-4D9A-4630-88FB-3AC04F98A9DA}"/>
            </a:ext>
          </a:extLst>
        </xdr:cNvPr>
        <xdr:cNvSpPr txBox="1">
          <a:spLocks noChangeArrowheads="1"/>
        </xdr:cNvSpPr>
      </xdr:nvSpPr>
      <xdr:spPr bwMode="auto">
        <a:xfrm>
          <a:off x="6655254" y="6745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12" name="Text Box 15">
          <a:extLst>
            <a:ext uri="{FF2B5EF4-FFF2-40B4-BE49-F238E27FC236}">
              <a16:creationId xmlns:a16="http://schemas.microsoft.com/office/drawing/2014/main" id="{8FC39962-C272-4ABA-B1B5-2DD32299EE88}"/>
            </a:ext>
          </a:extLst>
        </xdr:cNvPr>
        <xdr:cNvSpPr txBox="1">
          <a:spLocks noChangeArrowheads="1"/>
        </xdr:cNvSpPr>
      </xdr:nvSpPr>
      <xdr:spPr bwMode="auto">
        <a:xfrm>
          <a:off x="6655254" y="6749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13" name="Text Box 15">
          <a:extLst>
            <a:ext uri="{FF2B5EF4-FFF2-40B4-BE49-F238E27FC236}">
              <a16:creationId xmlns:a16="http://schemas.microsoft.com/office/drawing/2014/main" id="{152F9EC8-38F3-4795-A09D-5447937EDDFD}"/>
            </a:ext>
          </a:extLst>
        </xdr:cNvPr>
        <xdr:cNvSpPr txBox="1">
          <a:spLocks noChangeArrowheads="1"/>
        </xdr:cNvSpPr>
      </xdr:nvSpPr>
      <xdr:spPr bwMode="auto">
        <a:xfrm>
          <a:off x="6655254" y="6749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14" name="Text Box 15">
          <a:extLst>
            <a:ext uri="{FF2B5EF4-FFF2-40B4-BE49-F238E27FC236}">
              <a16:creationId xmlns:a16="http://schemas.microsoft.com/office/drawing/2014/main" id="{7E2F1A01-1E24-4DE4-8A3B-BFD1D72A4181}"/>
            </a:ext>
          </a:extLst>
        </xdr:cNvPr>
        <xdr:cNvSpPr txBox="1">
          <a:spLocks noChangeArrowheads="1"/>
        </xdr:cNvSpPr>
      </xdr:nvSpPr>
      <xdr:spPr bwMode="auto">
        <a:xfrm>
          <a:off x="6655254" y="6749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15" name="Text Box 15">
          <a:extLst>
            <a:ext uri="{FF2B5EF4-FFF2-40B4-BE49-F238E27FC236}">
              <a16:creationId xmlns:a16="http://schemas.microsoft.com/office/drawing/2014/main" id="{61ACC617-C01C-40F5-A1E0-4642DDD4400B}"/>
            </a:ext>
          </a:extLst>
        </xdr:cNvPr>
        <xdr:cNvSpPr txBox="1">
          <a:spLocks noChangeArrowheads="1"/>
        </xdr:cNvSpPr>
      </xdr:nvSpPr>
      <xdr:spPr bwMode="auto">
        <a:xfrm>
          <a:off x="6655254" y="6749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16" name="Text Box 15">
          <a:extLst>
            <a:ext uri="{FF2B5EF4-FFF2-40B4-BE49-F238E27FC236}">
              <a16:creationId xmlns:a16="http://schemas.microsoft.com/office/drawing/2014/main" id="{40D4692D-EBA6-4FB1-AB7C-3C1B2859A02A}"/>
            </a:ext>
          </a:extLst>
        </xdr:cNvPr>
        <xdr:cNvSpPr txBox="1">
          <a:spLocks noChangeArrowheads="1"/>
        </xdr:cNvSpPr>
      </xdr:nvSpPr>
      <xdr:spPr bwMode="auto">
        <a:xfrm>
          <a:off x="6655254" y="6749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17" name="Text Box 15">
          <a:extLst>
            <a:ext uri="{FF2B5EF4-FFF2-40B4-BE49-F238E27FC236}">
              <a16:creationId xmlns:a16="http://schemas.microsoft.com/office/drawing/2014/main" id="{4CAC4C07-54AF-4F72-BA3A-C337D6D18C5B}"/>
            </a:ext>
          </a:extLst>
        </xdr:cNvPr>
        <xdr:cNvSpPr txBox="1">
          <a:spLocks noChangeArrowheads="1"/>
        </xdr:cNvSpPr>
      </xdr:nvSpPr>
      <xdr:spPr bwMode="auto">
        <a:xfrm>
          <a:off x="6655254" y="6749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18" name="Text Box 15">
          <a:extLst>
            <a:ext uri="{FF2B5EF4-FFF2-40B4-BE49-F238E27FC236}">
              <a16:creationId xmlns:a16="http://schemas.microsoft.com/office/drawing/2014/main" id="{EB308372-ED7B-495C-BAEC-D9CBE553C78E}"/>
            </a:ext>
          </a:extLst>
        </xdr:cNvPr>
        <xdr:cNvSpPr txBox="1">
          <a:spLocks noChangeArrowheads="1"/>
        </xdr:cNvSpPr>
      </xdr:nvSpPr>
      <xdr:spPr bwMode="auto">
        <a:xfrm>
          <a:off x="6655254" y="6749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19" name="Text Box 15">
          <a:extLst>
            <a:ext uri="{FF2B5EF4-FFF2-40B4-BE49-F238E27FC236}">
              <a16:creationId xmlns:a16="http://schemas.microsoft.com/office/drawing/2014/main" id="{613F3C22-872B-4857-95F9-47007838870F}"/>
            </a:ext>
          </a:extLst>
        </xdr:cNvPr>
        <xdr:cNvSpPr txBox="1">
          <a:spLocks noChangeArrowheads="1"/>
        </xdr:cNvSpPr>
      </xdr:nvSpPr>
      <xdr:spPr bwMode="auto">
        <a:xfrm>
          <a:off x="6655254" y="6936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20" name="Text Box 15">
          <a:extLst>
            <a:ext uri="{FF2B5EF4-FFF2-40B4-BE49-F238E27FC236}">
              <a16:creationId xmlns:a16="http://schemas.microsoft.com/office/drawing/2014/main" id="{50FF0542-5AFF-4ADD-A3DF-12BAB0D33A72}"/>
            </a:ext>
          </a:extLst>
        </xdr:cNvPr>
        <xdr:cNvSpPr txBox="1">
          <a:spLocks noChangeArrowheads="1"/>
        </xdr:cNvSpPr>
      </xdr:nvSpPr>
      <xdr:spPr bwMode="auto">
        <a:xfrm>
          <a:off x="6655254" y="6936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21" name="Text Box 15">
          <a:extLst>
            <a:ext uri="{FF2B5EF4-FFF2-40B4-BE49-F238E27FC236}">
              <a16:creationId xmlns:a16="http://schemas.microsoft.com/office/drawing/2014/main" id="{9D4F2D9D-C2D7-4C3A-8CBD-47DFA11CCAB8}"/>
            </a:ext>
          </a:extLst>
        </xdr:cNvPr>
        <xdr:cNvSpPr txBox="1">
          <a:spLocks noChangeArrowheads="1"/>
        </xdr:cNvSpPr>
      </xdr:nvSpPr>
      <xdr:spPr bwMode="auto">
        <a:xfrm>
          <a:off x="6655254" y="6939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22" name="Text Box 15">
          <a:extLst>
            <a:ext uri="{FF2B5EF4-FFF2-40B4-BE49-F238E27FC236}">
              <a16:creationId xmlns:a16="http://schemas.microsoft.com/office/drawing/2014/main" id="{B839C9B7-7A8B-42EF-8D8A-4DAC41E204F9}"/>
            </a:ext>
          </a:extLst>
        </xdr:cNvPr>
        <xdr:cNvSpPr txBox="1">
          <a:spLocks noChangeArrowheads="1"/>
        </xdr:cNvSpPr>
      </xdr:nvSpPr>
      <xdr:spPr bwMode="auto">
        <a:xfrm>
          <a:off x="6655254" y="6939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23" name="Text Box 15">
          <a:extLst>
            <a:ext uri="{FF2B5EF4-FFF2-40B4-BE49-F238E27FC236}">
              <a16:creationId xmlns:a16="http://schemas.microsoft.com/office/drawing/2014/main" id="{05F5D525-3422-40C5-9728-6941128CE8E9}"/>
            </a:ext>
          </a:extLst>
        </xdr:cNvPr>
        <xdr:cNvSpPr txBox="1">
          <a:spLocks noChangeArrowheads="1"/>
        </xdr:cNvSpPr>
      </xdr:nvSpPr>
      <xdr:spPr bwMode="auto">
        <a:xfrm>
          <a:off x="6655254" y="6939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24" name="Text Box 15">
          <a:extLst>
            <a:ext uri="{FF2B5EF4-FFF2-40B4-BE49-F238E27FC236}">
              <a16:creationId xmlns:a16="http://schemas.microsoft.com/office/drawing/2014/main" id="{24969B08-84D3-4979-8CA0-94B4816450B1}"/>
            </a:ext>
          </a:extLst>
        </xdr:cNvPr>
        <xdr:cNvSpPr txBox="1">
          <a:spLocks noChangeArrowheads="1"/>
        </xdr:cNvSpPr>
      </xdr:nvSpPr>
      <xdr:spPr bwMode="auto">
        <a:xfrm>
          <a:off x="6655254" y="6939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25" name="Text Box 15">
          <a:extLst>
            <a:ext uri="{FF2B5EF4-FFF2-40B4-BE49-F238E27FC236}">
              <a16:creationId xmlns:a16="http://schemas.microsoft.com/office/drawing/2014/main" id="{67302B5A-800C-41EA-9F6E-F7065BDBF95D}"/>
            </a:ext>
          </a:extLst>
        </xdr:cNvPr>
        <xdr:cNvSpPr txBox="1">
          <a:spLocks noChangeArrowheads="1"/>
        </xdr:cNvSpPr>
      </xdr:nvSpPr>
      <xdr:spPr bwMode="auto">
        <a:xfrm>
          <a:off x="6655254" y="6939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26" name="Text Box 15">
          <a:extLst>
            <a:ext uri="{FF2B5EF4-FFF2-40B4-BE49-F238E27FC236}">
              <a16:creationId xmlns:a16="http://schemas.microsoft.com/office/drawing/2014/main" id="{9E39EA96-ACC7-4857-8B87-52C48EBDA3E4}"/>
            </a:ext>
          </a:extLst>
        </xdr:cNvPr>
        <xdr:cNvSpPr txBox="1">
          <a:spLocks noChangeArrowheads="1"/>
        </xdr:cNvSpPr>
      </xdr:nvSpPr>
      <xdr:spPr bwMode="auto">
        <a:xfrm>
          <a:off x="6655254" y="6939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27" name="Text Box 15">
          <a:extLst>
            <a:ext uri="{FF2B5EF4-FFF2-40B4-BE49-F238E27FC236}">
              <a16:creationId xmlns:a16="http://schemas.microsoft.com/office/drawing/2014/main" id="{5BDC2E1B-1D16-4B82-B3E2-14C98382BAC7}"/>
            </a:ext>
          </a:extLst>
        </xdr:cNvPr>
        <xdr:cNvSpPr txBox="1">
          <a:spLocks noChangeArrowheads="1"/>
        </xdr:cNvSpPr>
      </xdr:nvSpPr>
      <xdr:spPr bwMode="auto">
        <a:xfrm>
          <a:off x="6655254" y="6939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28" name="Text Box 15">
          <a:extLst>
            <a:ext uri="{FF2B5EF4-FFF2-40B4-BE49-F238E27FC236}">
              <a16:creationId xmlns:a16="http://schemas.microsoft.com/office/drawing/2014/main" id="{64835D8E-6917-474D-9C83-7CAF2330FEC7}"/>
            </a:ext>
          </a:extLst>
        </xdr:cNvPr>
        <xdr:cNvSpPr txBox="1">
          <a:spLocks noChangeArrowheads="1"/>
        </xdr:cNvSpPr>
      </xdr:nvSpPr>
      <xdr:spPr bwMode="auto">
        <a:xfrm>
          <a:off x="6655254" y="7126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29" name="Text Box 15">
          <a:extLst>
            <a:ext uri="{FF2B5EF4-FFF2-40B4-BE49-F238E27FC236}">
              <a16:creationId xmlns:a16="http://schemas.microsoft.com/office/drawing/2014/main" id="{36B11186-7CC0-42C7-B5CC-DDA751B1C98E}"/>
            </a:ext>
          </a:extLst>
        </xdr:cNvPr>
        <xdr:cNvSpPr txBox="1">
          <a:spLocks noChangeArrowheads="1"/>
        </xdr:cNvSpPr>
      </xdr:nvSpPr>
      <xdr:spPr bwMode="auto">
        <a:xfrm>
          <a:off x="6655254" y="7126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30" name="Text Box 15">
          <a:extLst>
            <a:ext uri="{FF2B5EF4-FFF2-40B4-BE49-F238E27FC236}">
              <a16:creationId xmlns:a16="http://schemas.microsoft.com/office/drawing/2014/main" id="{89851E37-E3AF-405D-8A2C-ADF54767BBB5}"/>
            </a:ext>
          </a:extLst>
        </xdr:cNvPr>
        <xdr:cNvSpPr txBox="1">
          <a:spLocks noChangeArrowheads="1"/>
        </xdr:cNvSpPr>
      </xdr:nvSpPr>
      <xdr:spPr bwMode="auto">
        <a:xfrm>
          <a:off x="6655254" y="7130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31" name="Text Box 15">
          <a:extLst>
            <a:ext uri="{FF2B5EF4-FFF2-40B4-BE49-F238E27FC236}">
              <a16:creationId xmlns:a16="http://schemas.microsoft.com/office/drawing/2014/main" id="{88D89AD3-A79C-445A-AD0E-DC1E2A58441E}"/>
            </a:ext>
          </a:extLst>
        </xdr:cNvPr>
        <xdr:cNvSpPr txBox="1">
          <a:spLocks noChangeArrowheads="1"/>
        </xdr:cNvSpPr>
      </xdr:nvSpPr>
      <xdr:spPr bwMode="auto">
        <a:xfrm>
          <a:off x="6655254" y="7130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32" name="Text Box 15">
          <a:extLst>
            <a:ext uri="{FF2B5EF4-FFF2-40B4-BE49-F238E27FC236}">
              <a16:creationId xmlns:a16="http://schemas.microsoft.com/office/drawing/2014/main" id="{AF73FC57-1F4A-4781-9BEE-1727E1717111}"/>
            </a:ext>
          </a:extLst>
        </xdr:cNvPr>
        <xdr:cNvSpPr txBox="1">
          <a:spLocks noChangeArrowheads="1"/>
        </xdr:cNvSpPr>
      </xdr:nvSpPr>
      <xdr:spPr bwMode="auto">
        <a:xfrm>
          <a:off x="6655254" y="7130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33" name="Text Box 15">
          <a:extLst>
            <a:ext uri="{FF2B5EF4-FFF2-40B4-BE49-F238E27FC236}">
              <a16:creationId xmlns:a16="http://schemas.microsoft.com/office/drawing/2014/main" id="{7737E679-36E3-46B3-AAFF-8ACC9B521B30}"/>
            </a:ext>
          </a:extLst>
        </xdr:cNvPr>
        <xdr:cNvSpPr txBox="1">
          <a:spLocks noChangeArrowheads="1"/>
        </xdr:cNvSpPr>
      </xdr:nvSpPr>
      <xdr:spPr bwMode="auto">
        <a:xfrm>
          <a:off x="6655254" y="7130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34" name="Text Box 15">
          <a:extLst>
            <a:ext uri="{FF2B5EF4-FFF2-40B4-BE49-F238E27FC236}">
              <a16:creationId xmlns:a16="http://schemas.microsoft.com/office/drawing/2014/main" id="{463DC294-8DC0-476C-87B1-6BA5828C9D3E}"/>
            </a:ext>
          </a:extLst>
        </xdr:cNvPr>
        <xdr:cNvSpPr txBox="1">
          <a:spLocks noChangeArrowheads="1"/>
        </xdr:cNvSpPr>
      </xdr:nvSpPr>
      <xdr:spPr bwMode="auto">
        <a:xfrm>
          <a:off x="6655254" y="7130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35" name="Text Box 15">
          <a:extLst>
            <a:ext uri="{FF2B5EF4-FFF2-40B4-BE49-F238E27FC236}">
              <a16:creationId xmlns:a16="http://schemas.microsoft.com/office/drawing/2014/main" id="{8DE6BC24-666B-4F59-A4A7-CD717DCFC108}"/>
            </a:ext>
          </a:extLst>
        </xdr:cNvPr>
        <xdr:cNvSpPr txBox="1">
          <a:spLocks noChangeArrowheads="1"/>
        </xdr:cNvSpPr>
      </xdr:nvSpPr>
      <xdr:spPr bwMode="auto">
        <a:xfrm>
          <a:off x="6655254" y="7130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36" name="Text Box 15">
          <a:extLst>
            <a:ext uri="{FF2B5EF4-FFF2-40B4-BE49-F238E27FC236}">
              <a16:creationId xmlns:a16="http://schemas.microsoft.com/office/drawing/2014/main" id="{E41299AF-2FB4-4305-8F3D-DF6E1510FCED}"/>
            </a:ext>
          </a:extLst>
        </xdr:cNvPr>
        <xdr:cNvSpPr txBox="1">
          <a:spLocks noChangeArrowheads="1"/>
        </xdr:cNvSpPr>
      </xdr:nvSpPr>
      <xdr:spPr bwMode="auto">
        <a:xfrm>
          <a:off x="6655254" y="7130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37" name="Text Box 15">
          <a:extLst>
            <a:ext uri="{FF2B5EF4-FFF2-40B4-BE49-F238E27FC236}">
              <a16:creationId xmlns:a16="http://schemas.microsoft.com/office/drawing/2014/main" id="{3DA53234-5BD4-4ED1-8A20-5AA6289270A9}"/>
            </a:ext>
          </a:extLst>
        </xdr:cNvPr>
        <xdr:cNvSpPr txBox="1">
          <a:spLocks noChangeArrowheads="1"/>
        </xdr:cNvSpPr>
      </xdr:nvSpPr>
      <xdr:spPr bwMode="auto">
        <a:xfrm>
          <a:off x="6655254" y="7317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38" name="Text Box 15">
          <a:extLst>
            <a:ext uri="{FF2B5EF4-FFF2-40B4-BE49-F238E27FC236}">
              <a16:creationId xmlns:a16="http://schemas.microsoft.com/office/drawing/2014/main" id="{DF31E241-4663-4684-B3B9-3947E59E987F}"/>
            </a:ext>
          </a:extLst>
        </xdr:cNvPr>
        <xdr:cNvSpPr txBox="1">
          <a:spLocks noChangeArrowheads="1"/>
        </xdr:cNvSpPr>
      </xdr:nvSpPr>
      <xdr:spPr bwMode="auto">
        <a:xfrm>
          <a:off x="6655254" y="7317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39" name="Text Box 15">
          <a:extLst>
            <a:ext uri="{FF2B5EF4-FFF2-40B4-BE49-F238E27FC236}">
              <a16:creationId xmlns:a16="http://schemas.microsoft.com/office/drawing/2014/main" id="{069318D1-ADF6-473C-B5AA-CBDEF5C49FB4}"/>
            </a:ext>
          </a:extLst>
        </xdr:cNvPr>
        <xdr:cNvSpPr txBox="1">
          <a:spLocks noChangeArrowheads="1"/>
        </xdr:cNvSpPr>
      </xdr:nvSpPr>
      <xdr:spPr bwMode="auto">
        <a:xfrm>
          <a:off x="6655254" y="7320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40" name="Text Box 15">
          <a:extLst>
            <a:ext uri="{FF2B5EF4-FFF2-40B4-BE49-F238E27FC236}">
              <a16:creationId xmlns:a16="http://schemas.microsoft.com/office/drawing/2014/main" id="{DCA0AC8D-5393-489F-A0B1-8E79A47DD059}"/>
            </a:ext>
          </a:extLst>
        </xdr:cNvPr>
        <xdr:cNvSpPr txBox="1">
          <a:spLocks noChangeArrowheads="1"/>
        </xdr:cNvSpPr>
      </xdr:nvSpPr>
      <xdr:spPr bwMode="auto">
        <a:xfrm>
          <a:off x="6655254" y="7320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41" name="Text Box 15">
          <a:extLst>
            <a:ext uri="{FF2B5EF4-FFF2-40B4-BE49-F238E27FC236}">
              <a16:creationId xmlns:a16="http://schemas.microsoft.com/office/drawing/2014/main" id="{1E845AD1-6E25-457F-8C61-C8D030CBD762}"/>
            </a:ext>
          </a:extLst>
        </xdr:cNvPr>
        <xdr:cNvSpPr txBox="1">
          <a:spLocks noChangeArrowheads="1"/>
        </xdr:cNvSpPr>
      </xdr:nvSpPr>
      <xdr:spPr bwMode="auto">
        <a:xfrm>
          <a:off x="6655254" y="7320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42" name="Text Box 15">
          <a:extLst>
            <a:ext uri="{FF2B5EF4-FFF2-40B4-BE49-F238E27FC236}">
              <a16:creationId xmlns:a16="http://schemas.microsoft.com/office/drawing/2014/main" id="{B29DDC85-728C-4AEC-A63C-9C7BF545CA74}"/>
            </a:ext>
          </a:extLst>
        </xdr:cNvPr>
        <xdr:cNvSpPr txBox="1">
          <a:spLocks noChangeArrowheads="1"/>
        </xdr:cNvSpPr>
      </xdr:nvSpPr>
      <xdr:spPr bwMode="auto">
        <a:xfrm>
          <a:off x="6655254" y="7320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43" name="Text Box 15">
          <a:extLst>
            <a:ext uri="{FF2B5EF4-FFF2-40B4-BE49-F238E27FC236}">
              <a16:creationId xmlns:a16="http://schemas.microsoft.com/office/drawing/2014/main" id="{680A3CDB-F432-4137-97A5-545535F3033F}"/>
            </a:ext>
          </a:extLst>
        </xdr:cNvPr>
        <xdr:cNvSpPr txBox="1">
          <a:spLocks noChangeArrowheads="1"/>
        </xdr:cNvSpPr>
      </xdr:nvSpPr>
      <xdr:spPr bwMode="auto">
        <a:xfrm>
          <a:off x="6655254" y="7320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44" name="Text Box 15">
          <a:extLst>
            <a:ext uri="{FF2B5EF4-FFF2-40B4-BE49-F238E27FC236}">
              <a16:creationId xmlns:a16="http://schemas.microsoft.com/office/drawing/2014/main" id="{6E659BCD-1335-4CCB-936B-CB3BCE63584F}"/>
            </a:ext>
          </a:extLst>
        </xdr:cNvPr>
        <xdr:cNvSpPr txBox="1">
          <a:spLocks noChangeArrowheads="1"/>
        </xdr:cNvSpPr>
      </xdr:nvSpPr>
      <xdr:spPr bwMode="auto">
        <a:xfrm>
          <a:off x="6655254" y="7320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45" name="Text Box 15">
          <a:extLst>
            <a:ext uri="{FF2B5EF4-FFF2-40B4-BE49-F238E27FC236}">
              <a16:creationId xmlns:a16="http://schemas.microsoft.com/office/drawing/2014/main" id="{2368AD6F-3455-4E32-BCF0-88A1BD297B10}"/>
            </a:ext>
          </a:extLst>
        </xdr:cNvPr>
        <xdr:cNvSpPr txBox="1">
          <a:spLocks noChangeArrowheads="1"/>
        </xdr:cNvSpPr>
      </xdr:nvSpPr>
      <xdr:spPr bwMode="auto">
        <a:xfrm>
          <a:off x="6655254" y="7320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46" name="Text Box 15">
          <a:extLst>
            <a:ext uri="{FF2B5EF4-FFF2-40B4-BE49-F238E27FC236}">
              <a16:creationId xmlns:a16="http://schemas.microsoft.com/office/drawing/2014/main" id="{E91DD924-44B6-4BDF-AF88-BA7DC6DB8A02}"/>
            </a:ext>
          </a:extLst>
        </xdr:cNvPr>
        <xdr:cNvSpPr txBox="1">
          <a:spLocks noChangeArrowheads="1"/>
        </xdr:cNvSpPr>
      </xdr:nvSpPr>
      <xdr:spPr bwMode="auto">
        <a:xfrm>
          <a:off x="6655254" y="7507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47" name="Text Box 15">
          <a:extLst>
            <a:ext uri="{FF2B5EF4-FFF2-40B4-BE49-F238E27FC236}">
              <a16:creationId xmlns:a16="http://schemas.microsoft.com/office/drawing/2014/main" id="{D51A1FB2-8883-4643-841A-BB12FC39EE06}"/>
            </a:ext>
          </a:extLst>
        </xdr:cNvPr>
        <xdr:cNvSpPr txBox="1">
          <a:spLocks noChangeArrowheads="1"/>
        </xdr:cNvSpPr>
      </xdr:nvSpPr>
      <xdr:spPr bwMode="auto">
        <a:xfrm>
          <a:off x="6655254" y="7507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48" name="Text Box 15">
          <a:extLst>
            <a:ext uri="{FF2B5EF4-FFF2-40B4-BE49-F238E27FC236}">
              <a16:creationId xmlns:a16="http://schemas.microsoft.com/office/drawing/2014/main" id="{FA242669-D365-41D6-A9DF-69753C2A3D09}"/>
            </a:ext>
          </a:extLst>
        </xdr:cNvPr>
        <xdr:cNvSpPr txBox="1">
          <a:spLocks noChangeArrowheads="1"/>
        </xdr:cNvSpPr>
      </xdr:nvSpPr>
      <xdr:spPr bwMode="auto">
        <a:xfrm>
          <a:off x="6655254" y="7511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49" name="Text Box 15">
          <a:extLst>
            <a:ext uri="{FF2B5EF4-FFF2-40B4-BE49-F238E27FC236}">
              <a16:creationId xmlns:a16="http://schemas.microsoft.com/office/drawing/2014/main" id="{628555F2-C553-4C0D-B58C-7E4ACCA4497C}"/>
            </a:ext>
          </a:extLst>
        </xdr:cNvPr>
        <xdr:cNvSpPr txBox="1">
          <a:spLocks noChangeArrowheads="1"/>
        </xdr:cNvSpPr>
      </xdr:nvSpPr>
      <xdr:spPr bwMode="auto">
        <a:xfrm>
          <a:off x="6655254" y="7511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50" name="Text Box 15">
          <a:extLst>
            <a:ext uri="{FF2B5EF4-FFF2-40B4-BE49-F238E27FC236}">
              <a16:creationId xmlns:a16="http://schemas.microsoft.com/office/drawing/2014/main" id="{FB7653FD-0FC1-4F34-9E7B-0941CEF3A539}"/>
            </a:ext>
          </a:extLst>
        </xdr:cNvPr>
        <xdr:cNvSpPr txBox="1">
          <a:spLocks noChangeArrowheads="1"/>
        </xdr:cNvSpPr>
      </xdr:nvSpPr>
      <xdr:spPr bwMode="auto">
        <a:xfrm>
          <a:off x="6655254" y="7511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51" name="Text Box 15">
          <a:extLst>
            <a:ext uri="{FF2B5EF4-FFF2-40B4-BE49-F238E27FC236}">
              <a16:creationId xmlns:a16="http://schemas.microsoft.com/office/drawing/2014/main" id="{76CD8B3D-5C15-46CC-9A57-3F9913EA49DD}"/>
            </a:ext>
          </a:extLst>
        </xdr:cNvPr>
        <xdr:cNvSpPr txBox="1">
          <a:spLocks noChangeArrowheads="1"/>
        </xdr:cNvSpPr>
      </xdr:nvSpPr>
      <xdr:spPr bwMode="auto">
        <a:xfrm>
          <a:off x="6655254" y="7511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52" name="Text Box 15">
          <a:extLst>
            <a:ext uri="{FF2B5EF4-FFF2-40B4-BE49-F238E27FC236}">
              <a16:creationId xmlns:a16="http://schemas.microsoft.com/office/drawing/2014/main" id="{A58F5F05-66DF-4884-B377-0A236B41E5BF}"/>
            </a:ext>
          </a:extLst>
        </xdr:cNvPr>
        <xdr:cNvSpPr txBox="1">
          <a:spLocks noChangeArrowheads="1"/>
        </xdr:cNvSpPr>
      </xdr:nvSpPr>
      <xdr:spPr bwMode="auto">
        <a:xfrm>
          <a:off x="6655254" y="7511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53" name="Text Box 15">
          <a:extLst>
            <a:ext uri="{FF2B5EF4-FFF2-40B4-BE49-F238E27FC236}">
              <a16:creationId xmlns:a16="http://schemas.microsoft.com/office/drawing/2014/main" id="{70844FFF-9AC4-4B47-90FA-702739C26365}"/>
            </a:ext>
          </a:extLst>
        </xdr:cNvPr>
        <xdr:cNvSpPr txBox="1">
          <a:spLocks noChangeArrowheads="1"/>
        </xdr:cNvSpPr>
      </xdr:nvSpPr>
      <xdr:spPr bwMode="auto">
        <a:xfrm>
          <a:off x="6655254" y="7511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54" name="Text Box 15">
          <a:extLst>
            <a:ext uri="{FF2B5EF4-FFF2-40B4-BE49-F238E27FC236}">
              <a16:creationId xmlns:a16="http://schemas.microsoft.com/office/drawing/2014/main" id="{A8231C00-8C18-4662-B428-5D817F288589}"/>
            </a:ext>
          </a:extLst>
        </xdr:cNvPr>
        <xdr:cNvSpPr txBox="1">
          <a:spLocks noChangeArrowheads="1"/>
        </xdr:cNvSpPr>
      </xdr:nvSpPr>
      <xdr:spPr bwMode="auto">
        <a:xfrm>
          <a:off x="6655254" y="7511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55" name="Text Box 15">
          <a:extLst>
            <a:ext uri="{FF2B5EF4-FFF2-40B4-BE49-F238E27FC236}">
              <a16:creationId xmlns:a16="http://schemas.microsoft.com/office/drawing/2014/main" id="{3C3F0632-7830-4D5C-9377-66B57ECF222A}"/>
            </a:ext>
          </a:extLst>
        </xdr:cNvPr>
        <xdr:cNvSpPr txBox="1">
          <a:spLocks noChangeArrowheads="1"/>
        </xdr:cNvSpPr>
      </xdr:nvSpPr>
      <xdr:spPr bwMode="auto">
        <a:xfrm>
          <a:off x="6655254" y="7698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56" name="Text Box 15">
          <a:extLst>
            <a:ext uri="{FF2B5EF4-FFF2-40B4-BE49-F238E27FC236}">
              <a16:creationId xmlns:a16="http://schemas.microsoft.com/office/drawing/2014/main" id="{46DA2D5C-4398-4CCF-A6F2-49BBFFD5CD98}"/>
            </a:ext>
          </a:extLst>
        </xdr:cNvPr>
        <xdr:cNvSpPr txBox="1">
          <a:spLocks noChangeArrowheads="1"/>
        </xdr:cNvSpPr>
      </xdr:nvSpPr>
      <xdr:spPr bwMode="auto">
        <a:xfrm>
          <a:off x="6655254" y="7698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57" name="Text Box 15">
          <a:extLst>
            <a:ext uri="{FF2B5EF4-FFF2-40B4-BE49-F238E27FC236}">
              <a16:creationId xmlns:a16="http://schemas.microsoft.com/office/drawing/2014/main" id="{1BD95883-4E82-4CD7-8658-2EAE51A15661}"/>
            </a:ext>
          </a:extLst>
        </xdr:cNvPr>
        <xdr:cNvSpPr txBox="1">
          <a:spLocks noChangeArrowheads="1"/>
        </xdr:cNvSpPr>
      </xdr:nvSpPr>
      <xdr:spPr bwMode="auto">
        <a:xfrm>
          <a:off x="6655254" y="7701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58" name="Text Box 15">
          <a:extLst>
            <a:ext uri="{FF2B5EF4-FFF2-40B4-BE49-F238E27FC236}">
              <a16:creationId xmlns:a16="http://schemas.microsoft.com/office/drawing/2014/main" id="{DFA8FACE-B0DB-4D5F-812A-088F6D23A658}"/>
            </a:ext>
          </a:extLst>
        </xdr:cNvPr>
        <xdr:cNvSpPr txBox="1">
          <a:spLocks noChangeArrowheads="1"/>
        </xdr:cNvSpPr>
      </xdr:nvSpPr>
      <xdr:spPr bwMode="auto">
        <a:xfrm>
          <a:off x="6655254" y="7701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59" name="Text Box 15">
          <a:extLst>
            <a:ext uri="{FF2B5EF4-FFF2-40B4-BE49-F238E27FC236}">
              <a16:creationId xmlns:a16="http://schemas.microsoft.com/office/drawing/2014/main" id="{275A2F85-043E-4D14-AEB7-8322BF8410CF}"/>
            </a:ext>
          </a:extLst>
        </xdr:cNvPr>
        <xdr:cNvSpPr txBox="1">
          <a:spLocks noChangeArrowheads="1"/>
        </xdr:cNvSpPr>
      </xdr:nvSpPr>
      <xdr:spPr bwMode="auto">
        <a:xfrm>
          <a:off x="6655254" y="7701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60" name="Text Box 15">
          <a:extLst>
            <a:ext uri="{FF2B5EF4-FFF2-40B4-BE49-F238E27FC236}">
              <a16:creationId xmlns:a16="http://schemas.microsoft.com/office/drawing/2014/main" id="{C666A1D6-C7A0-455E-A258-DC37F885EBBC}"/>
            </a:ext>
          </a:extLst>
        </xdr:cNvPr>
        <xdr:cNvSpPr txBox="1">
          <a:spLocks noChangeArrowheads="1"/>
        </xdr:cNvSpPr>
      </xdr:nvSpPr>
      <xdr:spPr bwMode="auto">
        <a:xfrm>
          <a:off x="6655254" y="7701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61" name="Text Box 15">
          <a:extLst>
            <a:ext uri="{FF2B5EF4-FFF2-40B4-BE49-F238E27FC236}">
              <a16:creationId xmlns:a16="http://schemas.microsoft.com/office/drawing/2014/main" id="{9F652D22-65C2-40F7-B637-6DD9A87FA134}"/>
            </a:ext>
          </a:extLst>
        </xdr:cNvPr>
        <xdr:cNvSpPr txBox="1">
          <a:spLocks noChangeArrowheads="1"/>
        </xdr:cNvSpPr>
      </xdr:nvSpPr>
      <xdr:spPr bwMode="auto">
        <a:xfrm>
          <a:off x="6655254" y="7701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62" name="Text Box 15">
          <a:extLst>
            <a:ext uri="{FF2B5EF4-FFF2-40B4-BE49-F238E27FC236}">
              <a16:creationId xmlns:a16="http://schemas.microsoft.com/office/drawing/2014/main" id="{ECD237A0-5823-480C-9C02-981F9BEED84C}"/>
            </a:ext>
          </a:extLst>
        </xdr:cNvPr>
        <xdr:cNvSpPr txBox="1">
          <a:spLocks noChangeArrowheads="1"/>
        </xdr:cNvSpPr>
      </xdr:nvSpPr>
      <xdr:spPr bwMode="auto">
        <a:xfrm>
          <a:off x="6655254" y="7701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63" name="Text Box 15">
          <a:extLst>
            <a:ext uri="{FF2B5EF4-FFF2-40B4-BE49-F238E27FC236}">
              <a16:creationId xmlns:a16="http://schemas.microsoft.com/office/drawing/2014/main" id="{047B51D9-CD10-4EB1-A21E-91AB0784BAEA}"/>
            </a:ext>
          </a:extLst>
        </xdr:cNvPr>
        <xdr:cNvSpPr txBox="1">
          <a:spLocks noChangeArrowheads="1"/>
        </xdr:cNvSpPr>
      </xdr:nvSpPr>
      <xdr:spPr bwMode="auto">
        <a:xfrm>
          <a:off x="6655254" y="7701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64" name="Text Box 15">
          <a:extLst>
            <a:ext uri="{FF2B5EF4-FFF2-40B4-BE49-F238E27FC236}">
              <a16:creationId xmlns:a16="http://schemas.microsoft.com/office/drawing/2014/main" id="{1074A60A-3B5B-423E-8921-D1DEBDDEAB49}"/>
            </a:ext>
          </a:extLst>
        </xdr:cNvPr>
        <xdr:cNvSpPr txBox="1">
          <a:spLocks noChangeArrowheads="1"/>
        </xdr:cNvSpPr>
      </xdr:nvSpPr>
      <xdr:spPr bwMode="auto">
        <a:xfrm>
          <a:off x="6655254" y="7888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65" name="Text Box 15">
          <a:extLst>
            <a:ext uri="{FF2B5EF4-FFF2-40B4-BE49-F238E27FC236}">
              <a16:creationId xmlns:a16="http://schemas.microsoft.com/office/drawing/2014/main" id="{0B994A7B-B903-480F-9865-5B7AB19B4537}"/>
            </a:ext>
          </a:extLst>
        </xdr:cNvPr>
        <xdr:cNvSpPr txBox="1">
          <a:spLocks noChangeArrowheads="1"/>
        </xdr:cNvSpPr>
      </xdr:nvSpPr>
      <xdr:spPr bwMode="auto">
        <a:xfrm>
          <a:off x="6655254" y="7888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66" name="Text Box 15">
          <a:extLst>
            <a:ext uri="{FF2B5EF4-FFF2-40B4-BE49-F238E27FC236}">
              <a16:creationId xmlns:a16="http://schemas.microsoft.com/office/drawing/2014/main" id="{2486008E-4DC3-469D-8E86-A0AF5615873C}"/>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67" name="Text Box 15">
          <a:extLst>
            <a:ext uri="{FF2B5EF4-FFF2-40B4-BE49-F238E27FC236}">
              <a16:creationId xmlns:a16="http://schemas.microsoft.com/office/drawing/2014/main" id="{B55CCBCC-3E4B-4520-BA40-6BE625A0E5D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68" name="Text Box 15">
          <a:extLst>
            <a:ext uri="{FF2B5EF4-FFF2-40B4-BE49-F238E27FC236}">
              <a16:creationId xmlns:a16="http://schemas.microsoft.com/office/drawing/2014/main" id="{F90CB116-2AE1-480E-BC21-E7A2CFA4565B}"/>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69" name="Text Box 15">
          <a:extLst>
            <a:ext uri="{FF2B5EF4-FFF2-40B4-BE49-F238E27FC236}">
              <a16:creationId xmlns:a16="http://schemas.microsoft.com/office/drawing/2014/main" id="{2BE03512-0F1D-4E0D-AB11-52E463028D3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70" name="Text Box 15">
          <a:extLst>
            <a:ext uri="{FF2B5EF4-FFF2-40B4-BE49-F238E27FC236}">
              <a16:creationId xmlns:a16="http://schemas.microsoft.com/office/drawing/2014/main" id="{3880EE9E-3542-470B-82C5-DB464533491D}"/>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71" name="Text Box 15">
          <a:extLst>
            <a:ext uri="{FF2B5EF4-FFF2-40B4-BE49-F238E27FC236}">
              <a16:creationId xmlns:a16="http://schemas.microsoft.com/office/drawing/2014/main" id="{2195FA27-1F27-4ABA-98D2-DAA8C1E1274A}"/>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72" name="Text Box 15">
          <a:extLst>
            <a:ext uri="{FF2B5EF4-FFF2-40B4-BE49-F238E27FC236}">
              <a16:creationId xmlns:a16="http://schemas.microsoft.com/office/drawing/2014/main" id="{32669E5D-62D2-4A0E-BFDC-C8B75FE1F830}"/>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73" name="Text Box 15">
          <a:extLst>
            <a:ext uri="{FF2B5EF4-FFF2-40B4-BE49-F238E27FC236}">
              <a16:creationId xmlns:a16="http://schemas.microsoft.com/office/drawing/2014/main" id="{FA26A64E-4291-4F11-B2F5-531F1D885313}"/>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74" name="Text Box 15">
          <a:extLst>
            <a:ext uri="{FF2B5EF4-FFF2-40B4-BE49-F238E27FC236}">
              <a16:creationId xmlns:a16="http://schemas.microsoft.com/office/drawing/2014/main" id="{159A4C65-0D3D-485F-A054-03D47FC1D59F}"/>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75" name="Text Box 15">
          <a:extLst>
            <a:ext uri="{FF2B5EF4-FFF2-40B4-BE49-F238E27FC236}">
              <a16:creationId xmlns:a16="http://schemas.microsoft.com/office/drawing/2014/main" id="{9DBC3219-18ED-4CAA-AC41-C5CBFC3CA10A}"/>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76" name="Text Box 15">
          <a:extLst>
            <a:ext uri="{FF2B5EF4-FFF2-40B4-BE49-F238E27FC236}">
              <a16:creationId xmlns:a16="http://schemas.microsoft.com/office/drawing/2014/main" id="{EB06F04F-7DF4-4AAC-B081-B664CBA481E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77" name="Text Box 15">
          <a:extLst>
            <a:ext uri="{FF2B5EF4-FFF2-40B4-BE49-F238E27FC236}">
              <a16:creationId xmlns:a16="http://schemas.microsoft.com/office/drawing/2014/main" id="{8631B87E-C3EC-465F-A2FE-1E02C573A793}"/>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78" name="Text Box 15">
          <a:extLst>
            <a:ext uri="{FF2B5EF4-FFF2-40B4-BE49-F238E27FC236}">
              <a16:creationId xmlns:a16="http://schemas.microsoft.com/office/drawing/2014/main" id="{6EA72DA0-A413-469B-B63F-2A792E6ED6B6}"/>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79" name="Text Box 15">
          <a:extLst>
            <a:ext uri="{FF2B5EF4-FFF2-40B4-BE49-F238E27FC236}">
              <a16:creationId xmlns:a16="http://schemas.microsoft.com/office/drawing/2014/main" id="{F09D7873-24FF-4C21-AE0A-0D31D2AFA5A5}"/>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80" name="Text Box 15">
          <a:extLst>
            <a:ext uri="{FF2B5EF4-FFF2-40B4-BE49-F238E27FC236}">
              <a16:creationId xmlns:a16="http://schemas.microsoft.com/office/drawing/2014/main" id="{6B3CE350-95E3-475C-ABD0-3E624F99E25B}"/>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81" name="Text Box 15">
          <a:extLst>
            <a:ext uri="{FF2B5EF4-FFF2-40B4-BE49-F238E27FC236}">
              <a16:creationId xmlns:a16="http://schemas.microsoft.com/office/drawing/2014/main" id="{25C7AC85-DC9C-4E30-AF2B-B1B8C3622C3E}"/>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82" name="Text Box 15">
          <a:extLst>
            <a:ext uri="{FF2B5EF4-FFF2-40B4-BE49-F238E27FC236}">
              <a16:creationId xmlns:a16="http://schemas.microsoft.com/office/drawing/2014/main" id="{93158C71-2951-4E26-AA00-89A728D3A95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83" name="Text Box 15">
          <a:extLst>
            <a:ext uri="{FF2B5EF4-FFF2-40B4-BE49-F238E27FC236}">
              <a16:creationId xmlns:a16="http://schemas.microsoft.com/office/drawing/2014/main" id="{2B972B13-21A4-40DD-8688-275E7B537401}"/>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84" name="Text Box 15">
          <a:extLst>
            <a:ext uri="{FF2B5EF4-FFF2-40B4-BE49-F238E27FC236}">
              <a16:creationId xmlns:a16="http://schemas.microsoft.com/office/drawing/2014/main" id="{CFC4E52E-4FE9-4989-BB86-B6447F5953F3}"/>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85" name="Text Box 15">
          <a:extLst>
            <a:ext uri="{FF2B5EF4-FFF2-40B4-BE49-F238E27FC236}">
              <a16:creationId xmlns:a16="http://schemas.microsoft.com/office/drawing/2014/main" id="{B4A93AFF-EA16-45D2-8C51-504F36CCC89F}"/>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86" name="Text Box 15">
          <a:extLst>
            <a:ext uri="{FF2B5EF4-FFF2-40B4-BE49-F238E27FC236}">
              <a16:creationId xmlns:a16="http://schemas.microsoft.com/office/drawing/2014/main" id="{726409E4-7991-4218-8ED2-1B0ED79304EA}"/>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87" name="Text Box 15">
          <a:extLst>
            <a:ext uri="{FF2B5EF4-FFF2-40B4-BE49-F238E27FC236}">
              <a16:creationId xmlns:a16="http://schemas.microsoft.com/office/drawing/2014/main" id="{FB337DE6-4D44-41A5-B508-6D38D4F2B71E}"/>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88" name="Text Box 15">
          <a:extLst>
            <a:ext uri="{FF2B5EF4-FFF2-40B4-BE49-F238E27FC236}">
              <a16:creationId xmlns:a16="http://schemas.microsoft.com/office/drawing/2014/main" id="{6C9B92EB-9B0A-4AA7-B33D-29DFCE6051A1}"/>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89" name="Text Box 15">
          <a:extLst>
            <a:ext uri="{FF2B5EF4-FFF2-40B4-BE49-F238E27FC236}">
              <a16:creationId xmlns:a16="http://schemas.microsoft.com/office/drawing/2014/main" id="{0F66EA2F-0452-415E-8E8A-A5AB8223FBF6}"/>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90" name="Text Box 15">
          <a:extLst>
            <a:ext uri="{FF2B5EF4-FFF2-40B4-BE49-F238E27FC236}">
              <a16:creationId xmlns:a16="http://schemas.microsoft.com/office/drawing/2014/main" id="{0BDC3273-6449-4CDF-B867-E2AEE146CE11}"/>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91" name="Text Box 15">
          <a:extLst>
            <a:ext uri="{FF2B5EF4-FFF2-40B4-BE49-F238E27FC236}">
              <a16:creationId xmlns:a16="http://schemas.microsoft.com/office/drawing/2014/main" id="{8F8E9E63-98EE-404D-A960-966925A00085}"/>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92" name="Text Box 15">
          <a:extLst>
            <a:ext uri="{FF2B5EF4-FFF2-40B4-BE49-F238E27FC236}">
              <a16:creationId xmlns:a16="http://schemas.microsoft.com/office/drawing/2014/main" id="{517119CB-6D71-4143-AFFB-28026CE919F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93" name="Text Box 15">
          <a:extLst>
            <a:ext uri="{FF2B5EF4-FFF2-40B4-BE49-F238E27FC236}">
              <a16:creationId xmlns:a16="http://schemas.microsoft.com/office/drawing/2014/main" id="{A42CC875-021B-4533-8483-8EA3086E3338}"/>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94" name="Text Box 15">
          <a:extLst>
            <a:ext uri="{FF2B5EF4-FFF2-40B4-BE49-F238E27FC236}">
              <a16:creationId xmlns:a16="http://schemas.microsoft.com/office/drawing/2014/main" id="{A89DF3D8-A80E-4248-B829-23918FEE21FB}"/>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95" name="Text Box 15">
          <a:extLst>
            <a:ext uri="{FF2B5EF4-FFF2-40B4-BE49-F238E27FC236}">
              <a16:creationId xmlns:a16="http://schemas.microsoft.com/office/drawing/2014/main" id="{76928A9A-B82E-4F08-87B5-1B09F57D461F}"/>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96" name="Text Box 15">
          <a:extLst>
            <a:ext uri="{FF2B5EF4-FFF2-40B4-BE49-F238E27FC236}">
              <a16:creationId xmlns:a16="http://schemas.microsoft.com/office/drawing/2014/main" id="{F44CB3B6-AB9C-455D-9FE3-9E5E1075C1DE}"/>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97" name="Text Box 15">
          <a:extLst>
            <a:ext uri="{FF2B5EF4-FFF2-40B4-BE49-F238E27FC236}">
              <a16:creationId xmlns:a16="http://schemas.microsoft.com/office/drawing/2014/main" id="{D3471B51-190A-4A9B-B5F9-4027910A8C90}"/>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98" name="Text Box 15">
          <a:extLst>
            <a:ext uri="{FF2B5EF4-FFF2-40B4-BE49-F238E27FC236}">
              <a16:creationId xmlns:a16="http://schemas.microsoft.com/office/drawing/2014/main" id="{B99F1098-68AA-4235-B096-90E9A866B89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99" name="Text Box 15">
          <a:extLst>
            <a:ext uri="{FF2B5EF4-FFF2-40B4-BE49-F238E27FC236}">
              <a16:creationId xmlns:a16="http://schemas.microsoft.com/office/drawing/2014/main" id="{6C970C9C-4152-4310-9590-D53D8EE4C378}"/>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00" name="Text Box 15">
          <a:extLst>
            <a:ext uri="{FF2B5EF4-FFF2-40B4-BE49-F238E27FC236}">
              <a16:creationId xmlns:a16="http://schemas.microsoft.com/office/drawing/2014/main" id="{5C777522-9F55-416A-8579-F718B7599711}"/>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01" name="Text Box 15">
          <a:extLst>
            <a:ext uri="{FF2B5EF4-FFF2-40B4-BE49-F238E27FC236}">
              <a16:creationId xmlns:a16="http://schemas.microsoft.com/office/drawing/2014/main" id="{90DD1D9B-20BC-4B9E-BB1D-D69FF7EA5746}"/>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02" name="Text Box 15">
          <a:extLst>
            <a:ext uri="{FF2B5EF4-FFF2-40B4-BE49-F238E27FC236}">
              <a16:creationId xmlns:a16="http://schemas.microsoft.com/office/drawing/2014/main" id="{DE48B6FD-E1C3-442D-B218-91E893032B3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03" name="Text Box 15">
          <a:extLst>
            <a:ext uri="{FF2B5EF4-FFF2-40B4-BE49-F238E27FC236}">
              <a16:creationId xmlns:a16="http://schemas.microsoft.com/office/drawing/2014/main" id="{AEFDFE02-2B2A-4601-9FA5-1701E36B1866}"/>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04" name="Text Box 15">
          <a:extLst>
            <a:ext uri="{FF2B5EF4-FFF2-40B4-BE49-F238E27FC236}">
              <a16:creationId xmlns:a16="http://schemas.microsoft.com/office/drawing/2014/main" id="{465BCDF4-8ABA-4275-B7D7-FF6208958D68}"/>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05" name="Text Box 15">
          <a:extLst>
            <a:ext uri="{FF2B5EF4-FFF2-40B4-BE49-F238E27FC236}">
              <a16:creationId xmlns:a16="http://schemas.microsoft.com/office/drawing/2014/main" id="{7A7BAFAD-39BA-4E52-A27E-6C9B64589F2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06" name="Text Box 15">
          <a:extLst>
            <a:ext uri="{FF2B5EF4-FFF2-40B4-BE49-F238E27FC236}">
              <a16:creationId xmlns:a16="http://schemas.microsoft.com/office/drawing/2014/main" id="{2925E496-BE2D-4E95-AFA9-33FFEB2D39A1}"/>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07" name="Text Box 15">
          <a:extLst>
            <a:ext uri="{FF2B5EF4-FFF2-40B4-BE49-F238E27FC236}">
              <a16:creationId xmlns:a16="http://schemas.microsoft.com/office/drawing/2014/main" id="{59B6D7F6-5D75-4F19-96BA-E5B62376E15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08" name="Text Box 15">
          <a:extLst>
            <a:ext uri="{FF2B5EF4-FFF2-40B4-BE49-F238E27FC236}">
              <a16:creationId xmlns:a16="http://schemas.microsoft.com/office/drawing/2014/main" id="{AAA09261-A5E3-4157-9589-944CA1CE3E1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09" name="Text Box 15">
          <a:extLst>
            <a:ext uri="{FF2B5EF4-FFF2-40B4-BE49-F238E27FC236}">
              <a16:creationId xmlns:a16="http://schemas.microsoft.com/office/drawing/2014/main" id="{0EE093EC-D36D-4864-A4E5-FB37EDCD2AD1}"/>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10" name="Text Box 15">
          <a:extLst>
            <a:ext uri="{FF2B5EF4-FFF2-40B4-BE49-F238E27FC236}">
              <a16:creationId xmlns:a16="http://schemas.microsoft.com/office/drawing/2014/main" id="{5D3AFE67-5D5B-4AC2-A7C9-5C530E38215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11" name="Text Box 15">
          <a:extLst>
            <a:ext uri="{FF2B5EF4-FFF2-40B4-BE49-F238E27FC236}">
              <a16:creationId xmlns:a16="http://schemas.microsoft.com/office/drawing/2014/main" id="{0DDA354E-FA47-459A-9CCE-9B0E6CE78DD5}"/>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12" name="Text Box 15">
          <a:extLst>
            <a:ext uri="{FF2B5EF4-FFF2-40B4-BE49-F238E27FC236}">
              <a16:creationId xmlns:a16="http://schemas.microsoft.com/office/drawing/2014/main" id="{635DDBE4-092B-4FC6-80BD-3A823A1731C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13" name="Text Box 15">
          <a:extLst>
            <a:ext uri="{FF2B5EF4-FFF2-40B4-BE49-F238E27FC236}">
              <a16:creationId xmlns:a16="http://schemas.microsoft.com/office/drawing/2014/main" id="{94F48874-D571-4217-A2DC-FB1951DAD63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14" name="Text Box 15">
          <a:extLst>
            <a:ext uri="{FF2B5EF4-FFF2-40B4-BE49-F238E27FC236}">
              <a16:creationId xmlns:a16="http://schemas.microsoft.com/office/drawing/2014/main" id="{3DED3347-3E2D-4551-BE55-5AC892369CA6}"/>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15" name="Text Box 15">
          <a:extLst>
            <a:ext uri="{FF2B5EF4-FFF2-40B4-BE49-F238E27FC236}">
              <a16:creationId xmlns:a16="http://schemas.microsoft.com/office/drawing/2014/main" id="{CFF20E05-454F-4926-84CC-151B7A5FCB5D}"/>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16" name="Text Box 15">
          <a:extLst>
            <a:ext uri="{FF2B5EF4-FFF2-40B4-BE49-F238E27FC236}">
              <a16:creationId xmlns:a16="http://schemas.microsoft.com/office/drawing/2014/main" id="{6C95EE9C-EE69-458A-862E-0C586034E09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17" name="Text Box 15">
          <a:extLst>
            <a:ext uri="{FF2B5EF4-FFF2-40B4-BE49-F238E27FC236}">
              <a16:creationId xmlns:a16="http://schemas.microsoft.com/office/drawing/2014/main" id="{84EAC188-1442-4BA4-A634-826EFBECEF66}"/>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18" name="Text Box 15">
          <a:extLst>
            <a:ext uri="{FF2B5EF4-FFF2-40B4-BE49-F238E27FC236}">
              <a16:creationId xmlns:a16="http://schemas.microsoft.com/office/drawing/2014/main" id="{20233F79-2EA0-4DFF-94F6-5D7A2298CF78}"/>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19" name="Text Box 15">
          <a:extLst>
            <a:ext uri="{FF2B5EF4-FFF2-40B4-BE49-F238E27FC236}">
              <a16:creationId xmlns:a16="http://schemas.microsoft.com/office/drawing/2014/main" id="{849E75E3-C6AD-43CC-B257-54989F9B94C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20" name="Text Box 15">
          <a:extLst>
            <a:ext uri="{FF2B5EF4-FFF2-40B4-BE49-F238E27FC236}">
              <a16:creationId xmlns:a16="http://schemas.microsoft.com/office/drawing/2014/main" id="{0C169AAB-3C75-4199-8463-D89A29F8B32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21" name="Text Box 15">
          <a:extLst>
            <a:ext uri="{FF2B5EF4-FFF2-40B4-BE49-F238E27FC236}">
              <a16:creationId xmlns:a16="http://schemas.microsoft.com/office/drawing/2014/main" id="{AE98843A-933B-415C-B87C-D8A4B73EAAD0}"/>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22" name="Text Box 15">
          <a:extLst>
            <a:ext uri="{FF2B5EF4-FFF2-40B4-BE49-F238E27FC236}">
              <a16:creationId xmlns:a16="http://schemas.microsoft.com/office/drawing/2014/main" id="{B7076BF4-A472-4186-AD99-6E78DDE5CDE0}"/>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23" name="Text Box 15">
          <a:extLst>
            <a:ext uri="{FF2B5EF4-FFF2-40B4-BE49-F238E27FC236}">
              <a16:creationId xmlns:a16="http://schemas.microsoft.com/office/drawing/2014/main" id="{5D056EB7-A8BE-454B-8C05-38CAB4468976}"/>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24" name="Text Box 15">
          <a:extLst>
            <a:ext uri="{FF2B5EF4-FFF2-40B4-BE49-F238E27FC236}">
              <a16:creationId xmlns:a16="http://schemas.microsoft.com/office/drawing/2014/main" id="{A41D7754-0959-48E4-A0C6-1B8FA4A5FCFB}"/>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25" name="Text Box 15">
          <a:extLst>
            <a:ext uri="{FF2B5EF4-FFF2-40B4-BE49-F238E27FC236}">
              <a16:creationId xmlns:a16="http://schemas.microsoft.com/office/drawing/2014/main" id="{6FCB491D-5A63-4714-BF06-0AF022FB5D01}"/>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26" name="Text Box 15">
          <a:extLst>
            <a:ext uri="{FF2B5EF4-FFF2-40B4-BE49-F238E27FC236}">
              <a16:creationId xmlns:a16="http://schemas.microsoft.com/office/drawing/2014/main" id="{F15E702F-1DD7-447E-911C-ADDBE28D480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27" name="Text Box 15">
          <a:extLst>
            <a:ext uri="{FF2B5EF4-FFF2-40B4-BE49-F238E27FC236}">
              <a16:creationId xmlns:a16="http://schemas.microsoft.com/office/drawing/2014/main" id="{B5465585-9451-467E-A13F-0C679C20609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28" name="Text Box 15">
          <a:extLst>
            <a:ext uri="{FF2B5EF4-FFF2-40B4-BE49-F238E27FC236}">
              <a16:creationId xmlns:a16="http://schemas.microsoft.com/office/drawing/2014/main" id="{A08A612D-6A44-4669-9333-7C9C2811D0CA}"/>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29" name="Text Box 15">
          <a:extLst>
            <a:ext uri="{FF2B5EF4-FFF2-40B4-BE49-F238E27FC236}">
              <a16:creationId xmlns:a16="http://schemas.microsoft.com/office/drawing/2014/main" id="{CFE93037-9438-4D7D-ADA0-FBCD88FE543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30" name="Text Box 15">
          <a:extLst>
            <a:ext uri="{FF2B5EF4-FFF2-40B4-BE49-F238E27FC236}">
              <a16:creationId xmlns:a16="http://schemas.microsoft.com/office/drawing/2014/main" id="{8160CAFE-C136-4546-A961-0500881D88A6}"/>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31" name="Text Box 15">
          <a:extLst>
            <a:ext uri="{FF2B5EF4-FFF2-40B4-BE49-F238E27FC236}">
              <a16:creationId xmlns:a16="http://schemas.microsoft.com/office/drawing/2014/main" id="{48E87853-80C7-46D0-873B-6213BE66DE7F}"/>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32" name="Text Box 15">
          <a:extLst>
            <a:ext uri="{FF2B5EF4-FFF2-40B4-BE49-F238E27FC236}">
              <a16:creationId xmlns:a16="http://schemas.microsoft.com/office/drawing/2014/main" id="{3101F308-8357-4F28-B490-B8700D40089A}"/>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33" name="Text Box 15">
          <a:extLst>
            <a:ext uri="{FF2B5EF4-FFF2-40B4-BE49-F238E27FC236}">
              <a16:creationId xmlns:a16="http://schemas.microsoft.com/office/drawing/2014/main" id="{67EE29C1-B41B-4868-8C68-8D724BC0D5D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34" name="Text Box 15">
          <a:extLst>
            <a:ext uri="{FF2B5EF4-FFF2-40B4-BE49-F238E27FC236}">
              <a16:creationId xmlns:a16="http://schemas.microsoft.com/office/drawing/2014/main" id="{65FDD409-9EFE-4F8C-938F-BC820016BE8B}"/>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35" name="Text Box 15">
          <a:extLst>
            <a:ext uri="{FF2B5EF4-FFF2-40B4-BE49-F238E27FC236}">
              <a16:creationId xmlns:a16="http://schemas.microsoft.com/office/drawing/2014/main" id="{C296F530-BF7B-4381-819A-F681D489561E}"/>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36" name="Text Box 15">
          <a:extLst>
            <a:ext uri="{FF2B5EF4-FFF2-40B4-BE49-F238E27FC236}">
              <a16:creationId xmlns:a16="http://schemas.microsoft.com/office/drawing/2014/main" id="{6AFC347C-1524-49B0-9184-BFFD9CB3512D}"/>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37" name="Text Box 15">
          <a:extLst>
            <a:ext uri="{FF2B5EF4-FFF2-40B4-BE49-F238E27FC236}">
              <a16:creationId xmlns:a16="http://schemas.microsoft.com/office/drawing/2014/main" id="{EB24F20D-2758-4221-B97A-9568A6DC64A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38" name="Text Box 15">
          <a:extLst>
            <a:ext uri="{FF2B5EF4-FFF2-40B4-BE49-F238E27FC236}">
              <a16:creationId xmlns:a16="http://schemas.microsoft.com/office/drawing/2014/main" id="{022AF7DB-8B9B-40CD-95F6-B770015339EA}"/>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39" name="Text Box 15">
          <a:extLst>
            <a:ext uri="{FF2B5EF4-FFF2-40B4-BE49-F238E27FC236}">
              <a16:creationId xmlns:a16="http://schemas.microsoft.com/office/drawing/2014/main" id="{10C67EDF-313D-48A7-AE79-1EABC663F80A}"/>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40" name="Text Box 15">
          <a:extLst>
            <a:ext uri="{FF2B5EF4-FFF2-40B4-BE49-F238E27FC236}">
              <a16:creationId xmlns:a16="http://schemas.microsoft.com/office/drawing/2014/main" id="{201FC191-E615-4FBC-AF4E-DFF65ABE0D2B}"/>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41" name="Text Box 15">
          <a:extLst>
            <a:ext uri="{FF2B5EF4-FFF2-40B4-BE49-F238E27FC236}">
              <a16:creationId xmlns:a16="http://schemas.microsoft.com/office/drawing/2014/main" id="{49BCDB19-2EE2-4EE5-A2BD-F7BD135296CE}"/>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42" name="Text Box 15">
          <a:extLst>
            <a:ext uri="{FF2B5EF4-FFF2-40B4-BE49-F238E27FC236}">
              <a16:creationId xmlns:a16="http://schemas.microsoft.com/office/drawing/2014/main" id="{4D32D764-9749-4994-B1AA-CC61E96531FF}"/>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43" name="Text Box 15">
          <a:extLst>
            <a:ext uri="{FF2B5EF4-FFF2-40B4-BE49-F238E27FC236}">
              <a16:creationId xmlns:a16="http://schemas.microsoft.com/office/drawing/2014/main" id="{4DF176EE-4D23-4E01-971B-CE0452B548A5}"/>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44" name="Text Box 15">
          <a:extLst>
            <a:ext uri="{FF2B5EF4-FFF2-40B4-BE49-F238E27FC236}">
              <a16:creationId xmlns:a16="http://schemas.microsoft.com/office/drawing/2014/main" id="{F0949441-2F3E-40BD-A5C1-D52D3F820A0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45" name="Text Box 15">
          <a:extLst>
            <a:ext uri="{FF2B5EF4-FFF2-40B4-BE49-F238E27FC236}">
              <a16:creationId xmlns:a16="http://schemas.microsoft.com/office/drawing/2014/main" id="{9DED636A-E1B1-4932-B28F-D46FAEBD104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46" name="Text Box 15">
          <a:extLst>
            <a:ext uri="{FF2B5EF4-FFF2-40B4-BE49-F238E27FC236}">
              <a16:creationId xmlns:a16="http://schemas.microsoft.com/office/drawing/2014/main" id="{5BD242BF-8651-4E63-8BCC-8DAC62BC520C}"/>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47" name="Text Box 15">
          <a:extLst>
            <a:ext uri="{FF2B5EF4-FFF2-40B4-BE49-F238E27FC236}">
              <a16:creationId xmlns:a16="http://schemas.microsoft.com/office/drawing/2014/main" id="{6CC2CF70-1866-4ADC-B84A-62E8287DDEB1}"/>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48" name="Text Box 15">
          <a:extLst>
            <a:ext uri="{FF2B5EF4-FFF2-40B4-BE49-F238E27FC236}">
              <a16:creationId xmlns:a16="http://schemas.microsoft.com/office/drawing/2014/main" id="{26F112C4-2EB9-49CA-9D1D-80139022834B}"/>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49" name="Text Box 15">
          <a:extLst>
            <a:ext uri="{FF2B5EF4-FFF2-40B4-BE49-F238E27FC236}">
              <a16:creationId xmlns:a16="http://schemas.microsoft.com/office/drawing/2014/main" id="{55567CDC-E4A8-43FA-9626-DA84EF2C0003}"/>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50" name="Text Box 15">
          <a:extLst>
            <a:ext uri="{FF2B5EF4-FFF2-40B4-BE49-F238E27FC236}">
              <a16:creationId xmlns:a16="http://schemas.microsoft.com/office/drawing/2014/main" id="{69DA503C-F5D5-4AE2-877E-72F3AB4156AB}"/>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51" name="Text Box 15">
          <a:extLst>
            <a:ext uri="{FF2B5EF4-FFF2-40B4-BE49-F238E27FC236}">
              <a16:creationId xmlns:a16="http://schemas.microsoft.com/office/drawing/2014/main" id="{2607661E-3341-4EC2-9526-5B8025EDF71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52" name="Text Box 15">
          <a:extLst>
            <a:ext uri="{FF2B5EF4-FFF2-40B4-BE49-F238E27FC236}">
              <a16:creationId xmlns:a16="http://schemas.microsoft.com/office/drawing/2014/main" id="{076E1182-B044-481B-98BC-0C824D8B0FB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53" name="Text Box 15">
          <a:extLst>
            <a:ext uri="{FF2B5EF4-FFF2-40B4-BE49-F238E27FC236}">
              <a16:creationId xmlns:a16="http://schemas.microsoft.com/office/drawing/2014/main" id="{441D6B83-5D8B-496D-9E72-C3D76BA233EE}"/>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54" name="Text Box 15">
          <a:extLst>
            <a:ext uri="{FF2B5EF4-FFF2-40B4-BE49-F238E27FC236}">
              <a16:creationId xmlns:a16="http://schemas.microsoft.com/office/drawing/2014/main" id="{3854174E-2118-4D6F-B83B-96F55C289B8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55" name="Text Box 15">
          <a:extLst>
            <a:ext uri="{FF2B5EF4-FFF2-40B4-BE49-F238E27FC236}">
              <a16:creationId xmlns:a16="http://schemas.microsoft.com/office/drawing/2014/main" id="{F3E0BB1E-08C9-4213-A466-00D84FE8E31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56" name="Text Box 15">
          <a:extLst>
            <a:ext uri="{FF2B5EF4-FFF2-40B4-BE49-F238E27FC236}">
              <a16:creationId xmlns:a16="http://schemas.microsoft.com/office/drawing/2014/main" id="{F3B34A5F-202C-429E-9949-BCFD13778E3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57" name="Text Box 15">
          <a:extLst>
            <a:ext uri="{FF2B5EF4-FFF2-40B4-BE49-F238E27FC236}">
              <a16:creationId xmlns:a16="http://schemas.microsoft.com/office/drawing/2014/main" id="{A0CE4720-54B1-464B-8C83-A166E529BB3F}"/>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58" name="Text Box 15">
          <a:extLst>
            <a:ext uri="{FF2B5EF4-FFF2-40B4-BE49-F238E27FC236}">
              <a16:creationId xmlns:a16="http://schemas.microsoft.com/office/drawing/2014/main" id="{2501CF50-AFC5-47E2-8C9A-915F366EC6D8}"/>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59" name="Text Box 15">
          <a:extLst>
            <a:ext uri="{FF2B5EF4-FFF2-40B4-BE49-F238E27FC236}">
              <a16:creationId xmlns:a16="http://schemas.microsoft.com/office/drawing/2014/main" id="{9AC409DC-5821-45A9-BFD6-EE8B1CC8D8C5}"/>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60" name="Text Box 15">
          <a:extLst>
            <a:ext uri="{FF2B5EF4-FFF2-40B4-BE49-F238E27FC236}">
              <a16:creationId xmlns:a16="http://schemas.microsoft.com/office/drawing/2014/main" id="{B54328D9-8943-4C26-87FE-6A41739AA803}"/>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61" name="Text Box 15">
          <a:extLst>
            <a:ext uri="{FF2B5EF4-FFF2-40B4-BE49-F238E27FC236}">
              <a16:creationId xmlns:a16="http://schemas.microsoft.com/office/drawing/2014/main" id="{226B7A94-CF98-4D8A-A9F2-432B2E3B0326}"/>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62" name="Text Box 15">
          <a:extLst>
            <a:ext uri="{FF2B5EF4-FFF2-40B4-BE49-F238E27FC236}">
              <a16:creationId xmlns:a16="http://schemas.microsoft.com/office/drawing/2014/main" id="{1BD2B0CC-75B9-43C3-8696-96EECDAA339A}"/>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63" name="Text Box 15">
          <a:extLst>
            <a:ext uri="{FF2B5EF4-FFF2-40B4-BE49-F238E27FC236}">
              <a16:creationId xmlns:a16="http://schemas.microsoft.com/office/drawing/2014/main" id="{BB5B70C6-7143-4BB2-8322-6B217CF26443}"/>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64" name="Text Box 15">
          <a:extLst>
            <a:ext uri="{FF2B5EF4-FFF2-40B4-BE49-F238E27FC236}">
              <a16:creationId xmlns:a16="http://schemas.microsoft.com/office/drawing/2014/main" id="{46CAD476-AF71-498C-95B7-8B31902D497D}"/>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65" name="Text Box 15">
          <a:extLst>
            <a:ext uri="{FF2B5EF4-FFF2-40B4-BE49-F238E27FC236}">
              <a16:creationId xmlns:a16="http://schemas.microsoft.com/office/drawing/2014/main" id="{22F312E9-2032-4D57-A921-81335F3DA43A}"/>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66" name="Text Box 15">
          <a:extLst>
            <a:ext uri="{FF2B5EF4-FFF2-40B4-BE49-F238E27FC236}">
              <a16:creationId xmlns:a16="http://schemas.microsoft.com/office/drawing/2014/main" id="{BB83218B-BC03-4C59-B21D-5450D3F397D3}"/>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67" name="Text Box 15">
          <a:extLst>
            <a:ext uri="{FF2B5EF4-FFF2-40B4-BE49-F238E27FC236}">
              <a16:creationId xmlns:a16="http://schemas.microsoft.com/office/drawing/2014/main" id="{885CA3BC-6947-4B57-8893-7CD805F631A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68" name="Text Box 15">
          <a:extLst>
            <a:ext uri="{FF2B5EF4-FFF2-40B4-BE49-F238E27FC236}">
              <a16:creationId xmlns:a16="http://schemas.microsoft.com/office/drawing/2014/main" id="{92BAA38B-363A-461A-9A22-D728FD759DB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69" name="Text Box 15">
          <a:extLst>
            <a:ext uri="{FF2B5EF4-FFF2-40B4-BE49-F238E27FC236}">
              <a16:creationId xmlns:a16="http://schemas.microsoft.com/office/drawing/2014/main" id="{D22202D8-2314-4E4F-B0B6-25F7BF58385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70" name="Text Box 15">
          <a:extLst>
            <a:ext uri="{FF2B5EF4-FFF2-40B4-BE49-F238E27FC236}">
              <a16:creationId xmlns:a16="http://schemas.microsoft.com/office/drawing/2014/main" id="{12EBC134-692D-4B2B-9FBB-50E6B72C1803}"/>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71" name="Text Box 15">
          <a:extLst>
            <a:ext uri="{FF2B5EF4-FFF2-40B4-BE49-F238E27FC236}">
              <a16:creationId xmlns:a16="http://schemas.microsoft.com/office/drawing/2014/main" id="{3E9E9A4A-351C-4E4A-9777-E3A94EB6EA8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72" name="Text Box 15">
          <a:extLst>
            <a:ext uri="{FF2B5EF4-FFF2-40B4-BE49-F238E27FC236}">
              <a16:creationId xmlns:a16="http://schemas.microsoft.com/office/drawing/2014/main" id="{7CF6CC77-9071-418A-AC98-940F134CD29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73" name="Text Box 15">
          <a:extLst>
            <a:ext uri="{FF2B5EF4-FFF2-40B4-BE49-F238E27FC236}">
              <a16:creationId xmlns:a16="http://schemas.microsoft.com/office/drawing/2014/main" id="{C6757856-07E1-4A81-8C77-44C642054C7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74" name="Text Box 15">
          <a:extLst>
            <a:ext uri="{FF2B5EF4-FFF2-40B4-BE49-F238E27FC236}">
              <a16:creationId xmlns:a16="http://schemas.microsoft.com/office/drawing/2014/main" id="{23079789-17E4-46DE-9B0C-1BA880FCF718}"/>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75" name="Text Box 15">
          <a:extLst>
            <a:ext uri="{FF2B5EF4-FFF2-40B4-BE49-F238E27FC236}">
              <a16:creationId xmlns:a16="http://schemas.microsoft.com/office/drawing/2014/main" id="{60065BC6-466A-48B8-A21F-80D6CF45DAC5}"/>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76" name="Text Box 15">
          <a:extLst>
            <a:ext uri="{FF2B5EF4-FFF2-40B4-BE49-F238E27FC236}">
              <a16:creationId xmlns:a16="http://schemas.microsoft.com/office/drawing/2014/main" id="{B4A4E48F-F96B-44A3-A544-89B5B764F0E6}"/>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77" name="Text Box 15">
          <a:extLst>
            <a:ext uri="{FF2B5EF4-FFF2-40B4-BE49-F238E27FC236}">
              <a16:creationId xmlns:a16="http://schemas.microsoft.com/office/drawing/2014/main" id="{DB286A94-F959-49BB-BFB6-C043F3E57B9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78" name="Text Box 15">
          <a:extLst>
            <a:ext uri="{FF2B5EF4-FFF2-40B4-BE49-F238E27FC236}">
              <a16:creationId xmlns:a16="http://schemas.microsoft.com/office/drawing/2014/main" id="{9A50D3BD-D8CC-4903-B447-C13F91C83B4F}"/>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79" name="Text Box 15">
          <a:extLst>
            <a:ext uri="{FF2B5EF4-FFF2-40B4-BE49-F238E27FC236}">
              <a16:creationId xmlns:a16="http://schemas.microsoft.com/office/drawing/2014/main" id="{974485DD-B951-4D91-8725-E6811B08323A}"/>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80" name="Text Box 15">
          <a:extLst>
            <a:ext uri="{FF2B5EF4-FFF2-40B4-BE49-F238E27FC236}">
              <a16:creationId xmlns:a16="http://schemas.microsoft.com/office/drawing/2014/main" id="{B651E64E-74E7-427F-A9AF-1AFD176B5F4D}"/>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81" name="Text Box 15">
          <a:extLst>
            <a:ext uri="{FF2B5EF4-FFF2-40B4-BE49-F238E27FC236}">
              <a16:creationId xmlns:a16="http://schemas.microsoft.com/office/drawing/2014/main" id="{C5E336D0-946A-4F0D-8C52-7DCB64F57D40}"/>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82" name="Text Box 15">
          <a:extLst>
            <a:ext uri="{FF2B5EF4-FFF2-40B4-BE49-F238E27FC236}">
              <a16:creationId xmlns:a16="http://schemas.microsoft.com/office/drawing/2014/main" id="{4143BA76-C8EF-4F83-BD54-EF7640DBEBF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83" name="Text Box 15">
          <a:extLst>
            <a:ext uri="{FF2B5EF4-FFF2-40B4-BE49-F238E27FC236}">
              <a16:creationId xmlns:a16="http://schemas.microsoft.com/office/drawing/2014/main" id="{B34D7D20-464F-4857-91C1-F9DF68E7C445}"/>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84" name="Text Box 15">
          <a:extLst>
            <a:ext uri="{FF2B5EF4-FFF2-40B4-BE49-F238E27FC236}">
              <a16:creationId xmlns:a16="http://schemas.microsoft.com/office/drawing/2014/main" id="{91F2EDEC-58E6-402F-A355-B915E05FBE0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85" name="Text Box 15">
          <a:extLst>
            <a:ext uri="{FF2B5EF4-FFF2-40B4-BE49-F238E27FC236}">
              <a16:creationId xmlns:a16="http://schemas.microsoft.com/office/drawing/2014/main" id="{2DAF6119-1F78-414C-8947-38FC92C031F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86" name="Text Box 15">
          <a:extLst>
            <a:ext uri="{FF2B5EF4-FFF2-40B4-BE49-F238E27FC236}">
              <a16:creationId xmlns:a16="http://schemas.microsoft.com/office/drawing/2014/main" id="{3C854803-CCEA-4CA9-971F-56749E7470E1}"/>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87" name="Text Box 15">
          <a:extLst>
            <a:ext uri="{FF2B5EF4-FFF2-40B4-BE49-F238E27FC236}">
              <a16:creationId xmlns:a16="http://schemas.microsoft.com/office/drawing/2014/main" id="{0162B5A7-E11D-4C12-A501-95558214F271}"/>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88" name="Text Box 15">
          <a:extLst>
            <a:ext uri="{FF2B5EF4-FFF2-40B4-BE49-F238E27FC236}">
              <a16:creationId xmlns:a16="http://schemas.microsoft.com/office/drawing/2014/main" id="{A998CB47-7715-4C2F-9772-8FAE362504E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89" name="Text Box 15">
          <a:extLst>
            <a:ext uri="{FF2B5EF4-FFF2-40B4-BE49-F238E27FC236}">
              <a16:creationId xmlns:a16="http://schemas.microsoft.com/office/drawing/2014/main" id="{F1FD1EBA-2A27-4160-A026-7F4356D65F20}"/>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90" name="Text Box 15">
          <a:extLst>
            <a:ext uri="{FF2B5EF4-FFF2-40B4-BE49-F238E27FC236}">
              <a16:creationId xmlns:a16="http://schemas.microsoft.com/office/drawing/2014/main" id="{64B11CDD-8AA6-43BA-B8D1-014FB05179D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91" name="Text Box 15">
          <a:extLst>
            <a:ext uri="{FF2B5EF4-FFF2-40B4-BE49-F238E27FC236}">
              <a16:creationId xmlns:a16="http://schemas.microsoft.com/office/drawing/2014/main" id="{BC205AA8-F372-4C7D-8492-D8F779E148F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92" name="Text Box 15">
          <a:extLst>
            <a:ext uri="{FF2B5EF4-FFF2-40B4-BE49-F238E27FC236}">
              <a16:creationId xmlns:a16="http://schemas.microsoft.com/office/drawing/2014/main" id="{878DE710-3E36-431E-8915-A83B5208104A}"/>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93" name="Text Box 15">
          <a:extLst>
            <a:ext uri="{FF2B5EF4-FFF2-40B4-BE49-F238E27FC236}">
              <a16:creationId xmlns:a16="http://schemas.microsoft.com/office/drawing/2014/main" id="{FFFEF950-3BDC-4942-8D0D-D4C21D487F8E}"/>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94" name="Text Box 15">
          <a:extLst>
            <a:ext uri="{FF2B5EF4-FFF2-40B4-BE49-F238E27FC236}">
              <a16:creationId xmlns:a16="http://schemas.microsoft.com/office/drawing/2014/main" id="{6D9C077F-096A-4179-8B81-F129F62B2B2F}"/>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95" name="Text Box 15">
          <a:extLst>
            <a:ext uri="{FF2B5EF4-FFF2-40B4-BE49-F238E27FC236}">
              <a16:creationId xmlns:a16="http://schemas.microsoft.com/office/drawing/2014/main" id="{0F7A19BF-FF07-4759-AD49-4DED30630CA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96" name="Text Box 15">
          <a:extLst>
            <a:ext uri="{FF2B5EF4-FFF2-40B4-BE49-F238E27FC236}">
              <a16:creationId xmlns:a16="http://schemas.microsoft.com/office/drawing/2014/main" id="{E444DB3B-11AB-4CD5-AF49-38800DFBF705}"/>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97" name="Text Box 15">
          <a:extLst>
            <a:ext uri="{FF2B5EF4-FFF2-40B4-BE49-F238E27FC236}">
              <a16:creationId xmlns:a16="http://schemas.microsoft.com/office/drawing/2014/main" id="{0F4CD493-AF6B-4808-95FA-54CE9503E925}"/>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98" name="Text Box 15">
          <a:extLst>
            <a:ext uri="{FF2B5EF4-FFF2-40B4-BE49-F238E27FC236}">
              <a16:creationId xmlns:a16="http://schemas.microsoft.com/office/drawing/2014/main" id="{0D750E34-F9B4-419F-B338-10CE2B0809A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99" name="Text Box 15">
          <a:extLst>
            <a:ext uri="{FF2B5EF4-FFF2-40B4-BE49-F238E27FC236}">
              <a16:creationId xmlns:a16="http://schemas.microsoft.com/office/drawing/2014/main" id="{64BBCFBF-4260-49C8-9146-C1CA48FDC06F}"/>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00" name="Text Box 15">
          <a:extLst>
            <a:ext uri="{FF2B5EF4-FFF2-40B4-BE49-F238E27FC236}">
              <a16:creationId xmlns:a16="http://schemas.microsoft.com/office/drawing/2014/main" id="{30D1FCEB-2C57-47A1-A9D9-7F97E9260C8F}"/>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01" name="Text Box 15">
          <a:extLst>
            <a:ext uri="{FF2B5EF4-FFF2-40B4-BE49-F238E27FC236}">
              <a16:creationId xmlns:a16="http://schemas.microsoft.com/office/drawing/2014/main" id="{C2733BC3-4120-4936-95B3-9F7C4F451B4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02" name="Text Box 15">
          <a:extLst>
            <a:ext uri="{FF2B5EF4-FFF2-40B4-BE49-F238E27FC236}">
              <a16:creationId xmlns:a16="http://schemas.microsoft.com/office/drawing/2014/main" id="{7700A47A-FCD5-4346-80E2-807E79FBE4EA}"/>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03" name="Text Box 15">
          <a:extLst>
            <a:ext uri="{FF2B5EF4-FFF2-40B4-BE49-F238E27FC236}">
              <a16:creationId xmlns:a16="http://schemas.microsoft.com/office/drawing/2014/main" id="{11769697-5EF6-470B-84C2-CAE8D9758C13}"/>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04" name="Text Box 15">
          <a:extLst>
            <a:ext uri="{FF2B5EF4-FFF2-40B4-BE49-F238E27FC236}">
              <a16:creationId xmlns:a16="http://schemas.microsoft.com/office/drawing/2014/main" id="{E9BD8169-3604-440F-AA2A-5257E57457A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05" name="Text Box 15">
          <a:extLst>
            <a:ext uri="{FF2B5EF4-FFF2-40B4-BE49-F238E27FC236}">
              <a16:creationId xmlns:a16="http://schemas.microsoft.com/office/drawing/2014/main" id="{68F16086-D96A-476A-AED0-B57A3E052A6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06" name="Text Box 15">
          <a:extLst>
            <a:ext uri="{FF2B5EF4-FFF2-40B4-BE49-F238E27FC236}">
              <a16:creationId xmlns:a16="http://schemas.microsoft.com/office/drawing/2014/main" id="{2D8A5B77-5A7E-4436-B160-B6509C84CE5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07" name="Text Box 15">
          <a:extLst>
            <a:ext uri="{FF2B5EF4-FFF2-40B4-BE49-F238E27FC236}">
              <a16:creationId xmlns:a16="http://schemas.microsoft.com/office/drawing/2014/main" id="{2403E6A3-13FF-4980-818B-03850F4A7B31}"/>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08" name="Text Box 15">
          <a:extLst>
            <a:ext uri="{FF2B5EF4-FFF2-40B4-BE49-F238E27FC236}">
              <a16:creationId xmlns:a16="http://schemas.microsoft.com/office/drawing/2014/main" id="{A7A44986-A395-41DA-9848-771AB73966F3}"/>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09" name="Text Box 15">
          <a:extLst>
            <a:ext uri="{FF2B5EF4-FFF2-40B4-BE49-F238E27FC236}">
              <a16:creationId xmlns:a16="http://schemas.microsoft.com/office/drawing/2014/main" id="{7E1CF659-FCCE-4FAA-BBEC-5D1AF5F9005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10" name="Text Box 15">
          <a:extLst>
            <a:ext uri="{FF2B5EF4-FFF2-40B4-BE49-F238E27FC236}">
              <a16:creationId xmlns:a16="http://schemas.microsoft.com/office/drawing/2014/main" id="{2EFB50EC-C252-415A-9A2C-291E11A8D818}"/>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11" name="Text Box 15">
          <a:extLst>
            <a:ext uri="{FF2B5EF4-FFF2-40B4-BE49-F238E27FC236}">
              <a16:creationId xmlns:a16="http://schemas.microsoft.com/office/drawing/2014/main" id="{1F897697-3331-4F74-B1FD-B8E3A11B925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12" name="Text Box 15">
          <a:extLst>
            <a:ext uri="{FF2B5EF4-FFF2-40B4-BE49-F238E27FC236}">
              <a16:creationId xmlns:a16="http://schemas.microsoft.com/office/drawing/2014/main" id="{6D3CA386-F9D3-44DC-9AD7-18C4E881948B}"/>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13" name="Text Box 15">
          <a:extLst>
            <a:ext uri="{FF2B5EF4-FFF2-40B4-BE49-F238E27FC236}">
              <a16:creationId xmlns:a16="http://schemas.microsoft.com/office/drawing/2014/main" id="{68470E01-916D-4874-BB82-9E9CFD7E125B}"/>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14" name="Text Box 15">
          <a:extLst>
            <a:ext uri="{FF2B5EF4-FFF2-40B4-BE49-F238E27FC236}">
              <a16:creationId xmlns:a16="http://schemas.microsoft.com/office/drawing/2014/main" id="{91E9D2A6-191F-4ACE-8CEC-F20F4839896C}"/>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15" name="Text Box 15">
          <a:extLst>
            <a:ext uri="{FF2B5EF4-FFF2-40B4-BE49-F238E27FC236}">
              <a16:creationId xmlns:a16="http://schemas.microsoft.com/office/drawing/2014/main" id="{1475C8A0-3B9F-4D40-8B3B-9AF4BC370ADB}"/>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16" name="Text Box 15">
          <a:extLst>
            <a:ext uri="{FF2B5EF4-FFF2-40B4-BE49-F238E27FC236}">
              <a16:creationId xmlns:a16="http://schemas.microsoft.com/office/drawing/2014/main" id="{CBA91804-4968-4982-8726-AF8411655CF5}"/>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17" name="Text Box 15">
          <a:extLst>
            <a:ext uri="{FF2B5EF4-FFF2-40B4-BE49-F238E27FC236}">
              <a16:creationId xmlns:a16="http://schemas.microsoft.com/office/drawing/2014/main" id="{0E33DE09-87D3-4815-AFF5-A995168AD66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18" name="Text Box 15">
          <a:extLst>
            <a:ext uri="{FF2B5EF4-FFF2-40B4-BE49-F238E27FC236}">
              <a16:creationId xmlns:a16="http://schemas.microsoft.com/office/drawing/2014/main" id="{9E08C3DF-7294-4C9A-AC28-933C7323EC0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19" name="Text Box 15">
          <a:extLst>
            <a:ext uri="{FF2B5EF4-FFF2-40B4-BE49-F238E27FC236}">
              <a16:creationId xmlns:a16="http://schemas.microsoft.com/office/drawing/2014/main" id="{F1F2AB81-421C-4998-960D-85A2883CF32C}"/>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20" name="Text Box 15">
          <a:extLst>
            <a:ext uri="{FF2B5EF4-FFF2-40B4-BE49-F238E27FC236}">
              <a16:creationId xmlns:a16="http://schemas.microsoft.com/office/drawing/2014/main" id="{1EEB5BC0-EC24-4F64-9067-1014B26D5B3D}"/>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21" name="Text Box 15">
          <a:extLst>
            <a:ext uri="{FF2B5EF4-FFF2-40B4-BE49-F238E27FC236}">
              <a16:creationId xmlns:a16="http://schemas.microsoft.com/office/drawing/2014/main" id="{BF8142D8-CF69-4029-B3AE-CACD4C7D3C3F}"/>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22" name="Text Box 15">
          <a:extLst>
            <a:ext uri="{FF2B5EF4-FFF2-40B4-BE49-F238E27FC236}">
              <a16:creationId xmlns:a16="http://schemas.microsoft.com/office/drawing/2014/main" id="{CC347AD3-359F-40D2-B847-E9DBB7E0BBB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23" name="Text Box 15">
          <a:extLst>
            <a:ext uri="{FF2B5EF4-FFF2-40B4-BE49-F238E27FC236}">
              <a16:creationId xmlns:a16="http://schemas.microsoft.com/office/drawing/2014/main" id="{F0A31125-A520-4829-A82F-23BAE3EA2C9F}"/>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24" name="Text Box 15">
          <a:extLst>
            <a:ext uri="{FF2B5EF4-FFF2-40B4-BE49-F238E27FC236}">
              <a16:creationId xmlns:a16="http://schemas.microsoft.com/office/drawing/2014/main" id="{B048F785-94BB-49C0-9495-B14EEB57F6A0}"/>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25" name="Text Box 15">
          <a:extLst>
            <a:ext uri="{FF2B5EF4-FFF2-40B4-BE49-F238E27FC236}">
              <a16:creationId xmlns:a16="http://schemas.microsoft.com/office/drawing/2014/main" id="{8DF9FEBE-0792-4078-B3F5-DF0010A46EE8}"/>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26" name="Text Box 15">
          <a:extLst>
            <a:ext uri="{FF2B5EF4-FFF2-40B4-BE49-F238E27FC236}">
              <a16:creationId xmlns:a16="http://schemas.microsoft.com/office/drawing/2014/main" id="{6F46A3DC-A5F4-45CF-8BEB-518D545113B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27" name="Text Box 15">
          <a:extLst>
            <a:ext uri="{FF2B5EF4-FFF2-40B4-BE49-F238E27FC236}">
              <a16:creationId xmlns:a16="http://schemas.microsoft.com/office/drawing/2014/main" id="{ACC001EA-664A-4D9F-8924-DF227966744C}"/>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28" name="Text Box 15">
          <a:extLst>
            <a:ext uri="{FF2B5EF4-FFF2-40B4-BE49-F238E27FC236}">
              <a16:creationId xmlns:a16="http://schemas.microsoft.com/office/drawing/2014/main" id="{CDF37E6D-3A88-4CCF-AB9B-9E5FF8B6FEFB}"/>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29" name="Text Box 15">
          <a:extLst>
            <a:ext uri="{FF2B5EF4-FFF2-40B4-BE49-F238E27FC236}">
              <a16:creationId xmlns:a16="http://schemas.microsoft.com/office/drawing/2014/main" id="{EBDF6B3A-E4DA-486C-B52E-5E5164B6FBC8}"/>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30" name="Text Box 15">
          <a:extLst>
            <a:ext uri="{FF2B5EF4-FFF2-40B4-BE49-F238E27FC236}">
              <a16:creationId xmlns:a16="http://schemas.microsoft.com/office/drawing/2014/main" id="{54921AFD-6E64-4974-9D91-BF938B8FB09D}"/>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31" name="Text Box 15">
          <a:extLst>
            <a:ext uri="{FF2B5EF4-FFF2-40B4-BE49-F238E27FC236}">
              <a16:creationId xmlns:a16="http://schemas.microsoft.com/office/drawing/2014/main" id="{DE9A8FBE-B884-42AE-9B64-A4DCC55498D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32" name="Text Box 15">
          <a:extLst>
            <a:ext uri="{FF2B5EF4-FFF2-40B4-BE49-F238E27FC236}">
              <a16:creationId xmlns:a16="http://schemas.microsoft.com/office/drawing/2014/main" id="{2214BD36-5170-40C1-BF87-1782E98939B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33" name="Text Box 15">
          <a:extLst>
            <a:ext uri="{FF2B5EF4-FFF2-40B4-BE49-F238E27FC236}">
              <a16:creationId xmlns:a16="http://schemas.microsoft.com/office/drawing/2014/main" id="{A2A3AD60-1D81-412E-8B08-F9B313493ED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34" name="Text Box 15">
          <a:extLst>
            <a:ext uri="{FF2B5EF4-FFF2-40B4-BE49-F238E27FC236}">
              <a16:creationId xmlns:a16="http://schemas.microsoft.com/office/drawing/2014/main" id="{7178BD56-9A8F-4655-83E1-638C7A071CB5}"/>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35" name="Text Box 15">
          <a:extLst>
            <a:ext uri="{FF2B5EF4-FFF2-40B4-BE49-F238E27FC236}">
              <a16:creationId xmlns:a16="http://schemas.microsoft.com/office/drawing/2014/main" id="{D2B92741-C8A8-448F-BF66-AF3992FEDD2A}"/>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36" name="Text Box 15">
          <a:extLst>
            <a:ext uri="{FF2B5EF4-FFF2-40B4-BE49-F238E27FC236}">
              <a16:creationId xmlns:a16="http://schemas.microsoft.com/office/drawing/2014/main" id="{4B46A866-816D-4A59-A471-4D37DC8B3AAF}"/>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37" name="Text Box 15">
          <a:extLst>
            <a:ext uri="{FF2B5EF4-FFF2-40B4-BE49-F238E27FC236}">
              <a16:creationId xmlns:a16="http://schemas.microsoft.com/office/drawing/2014/main" id="{16EFC90B-58B2-4D79-B0AB-A6F70C82E341}"/>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38" name="Text Box 15">
          <a:extLst>
            <a:ext uri="{FF2B5EF4-FFF2-40B4-BE49-F238E27FC236}">
              <a16:creationId xmlns:a16="http://schemas.microsoft.com/office/drawing/2014/main" id="{B23EA147-E7FD-48B5-8B57-F8AB5E1B17A0}"/>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39" name="Text Box 15">
          <a:extLst>
            <a:ext uri="{FF2B5EF4-FFF2-40B4-BE49-F238E27FC236}">
              <a16:creationId xmlns:a16="http://schemas.microsoft.com/office/drawing/2014/main" id="{645C6D99-E1F5-4BEE-A3A6-AF745E8019AF}"/>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40" name="Text Box 15">
          <a:extLst>
            <a:ext uri="{FF2B5EF4-FFF2-40B4-BE49-F238E27FC236}">
              <a16:creationId xmlns:a16="http://schemas.microsoft.com/office/drawing/2014/main" id="{0799DFE0-76DB-4F65-AAC4-15E01E17A60B}"/>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41" name="Text Box 15">
          <a:extLst>
            <a:ext uri="{FF2B5EF4-FFF2-40B4-BE49-F238E27FC236}">
              <a16:creationId xmlns:a16="http://schemas.microsoft.com/office/drawing/2014/main" id="{58F1E652-7297-403E-BEB0-E35874EA4FA8}"/>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42" name="Text Box 15">
          <a:extLst>
            <a:ext uri="{FF2B5EF4-FFF2-40B4-BE49-F238E27FC236}">
              <a16:creationId xmlns:a16="http://schemas.microsoft.com/office/drawing/2014/main" id="{FD032BF4-0444-43C9-992C-928EDBE4A8BE}"/>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43" name="Text Box 15">
          <a:extLst>
            <a:ext uri="{FF2B5EF4-FFF2-40B4-BE49-F238E27FC236}">
              <a16:creationId xmlns:a16="http://schemas.microsoft.com/office/drawing/2014/main" id="{BF8FF216-8AA3-4DA5-8120-904058FF7B2E}"/>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44" name="Text Box 15">
          <a:extLst>
            <a:ext uri="{FF2B5EF4-FFF2-40B4-BE49-F238E27FC236}">
              <a16:creationId xmlns:a16="http://schemas.microsoft.com/office/drawing/2014/main" id="{ECCA2BB7-70AF-4CF4-9276-D0531E6685C1}"/>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45" name="Text Box 15">
          <a:extLst>
            <a:ext uri="{FF2B5EF4-FFF2-40B4-BE49-F238E27FC236}">
              <a16:creationId xmlns:a16="http://schemas.microsoft.com/office/drawing/2014/main" id="{5585B11B-E37C-44FB-92ED-E8DFF83D4846}"/>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46" name="Text Box 15">
          <a:extLst>
            <a:ext uri="{FF2B5EF4-FFF2-40B4-BE49-F238E27FC236}">
              <a16:creationId xmlns:a16="http://schemas.microsoft.com/office/drawing/2014/main" id="{B9FF6B86-79AF-47ED-BF6A-54C5DC17E7F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47" name="Text Box 15">
          <a:extLst>
            <a:ext uri="{FF2B5EF4-FFF2-40B4-BE49-F238E27FC236}">
              <a16:creationId xmlns:a16="http://schemas.microsoft.com/office/drawing/2014/main" id="{D9177D5C-9359-4C86-BB71-4BA628BC63D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48" name="Text Box 15">
          <a:extLst>
            <a:ext uri="{FF2B5EF4-FFF2-40B4-BE49-F238E27FC236}">
              <a16:creationId xmlns:a16="http://schemas.microsoft.com/office/drawing/2014/main" id="{E12306E7-3B00-44EF-90E2-80A9913F729F}"/>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49" name="Text Box 15">
          <a:extLst>
            <a:ext uri="{FF2B5EF4-FFF2-40B4-BE49-F238E27FC236}">
              <a16:creationId xmlns:a16="http://schemas.microsoft.com/office/drawing/2014/main" id="{5822CBA8-FB3C-469D-9FF5-A4D2D717426E}"/>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50" name="Text Box 15">
          <a:extLst>
            <a:ext uri="{FF2B5EF4-FFF2-40B4-BE49-F238E27FC236}">
              <a16:creationId xmlns:a16="http://schemas.microsoft.com/office/drawing/2014/main" id="{2E5BACEF-49A2-4921-9DAC-EEAD3BCF35EE}"/>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51" name="Text Box 15">
          <a:extLst>
            <a:ext uri="{FF2B5EF4-FFF2-40B4-BE49-F238E27FC236}">
              <a16:creationId xmlns:a16="http://schemas.microsoft.com/office/drawing/2014/main" id="{14E60BB1-7CD8-4BFA-A963-33B57258227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52" name="Text Box 15">
          <a:extLst>
            <a:ext uri="{FF2B5EF4-FFF2-40B4-BE49-F238E27FC236}">
              <a16:creationId xmlns:a16="http://schemas.microsoft.com/office/drawing/2014/main" id="{19E34E6C-96EF-43D8-958F-BDCC4F8CFFBE}"/>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53" name="Text Box 15">
          <a:extLst>
            <a:ext uri="{FF2B5EF4-FFF2-40B4-BE49-F238E27FC236}">
              <a16:creationId xmlns:a16="http://schemas.microsoft.com/office/drawing/2014/main" id="{D5CF68C7-82DF-4502-82D3-3F06BA20664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54" name="Text Box 15">
          <a:extLst>
            <a:ext uri="{FF2B5EF4-FFF2-40B4-BE49-F238E27FC236}">
              <a16:creationId xmlns:a16="http://schemas.microsoft.com/office/drawing/2014/main" id="{15539B4D-0CC4-4681-97B7-BA8A3A0370A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55" name="Text Box 15">
          <a:extLst>
            <a:ext uri="{FF2B5EF4-FFF2-40B4-BE49-F238E27FC236}">
              <a16:creationId xmlns:a16="http://schemas.microsoft.com/office/drawing/2014/main" id="{978595C7-26C4-4B99-9D23-F07138556D3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56" name="Text Box 15">
          <a:extLst>
            <a:ext uri="{FF2B5EF4-FFF2-40B4-BE49-F238E27FC236}">
              <a16:creationId xmlns:a16="http://schemas.microsoft.com/office/drawing/2014/main" id="{1CC5EBA5-E798-4321-9AC8-7FBEBD88AF4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57" name="Text Box 15">
          <a:extLst>
            <a:ext uri="{FF2B5EF4-FFF2-40B4-BE49-F238E27FC236}">
              <a16:creationId xmlns:a16="http://schemas.microsoft.com/office/drawing/2014/main" id="{62269880-C75C-4E05-8C43-427BD7E35D73}"/>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58" name="Text Box 15">
          <a:extLst>
            <a:ext uri="{FF2B5EF4-FFF2-40B4-BE49-F238E27FC236}">
              <a16:creationId xmlns:a16="http://schemas.microsoft.com/office/drawing/2014/main" id="{BF04E7E8-3201-4C0B-A192-358F45FA015B}"/>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59" name="Text Box 15">
          <a:extLst>
            <a:ext uri="{FF2B5EF4-FFF2-40B4-BE49-F238E27FC236}">
              <a16:creationId xmlns:a16="http://schemas.microsoft.com/office/drawing/2014/main" id="{7131E7F9-FE33-4069-A934-C661582ECDC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60" name="Text Box 15">
          <a:extLst>
            <a:ext uri="{FF2B5EF4-FFF2-40B4-BE49-F238E27FC236}">
              <a16:creationId xmlns:a16="http://schemas.microsoft.com/office/drawing/2014/main" id="{D150579F-F400-460D-ACD8-B0C602024CCE}"/>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61" name="Text Box 15">
          <a:extLst>
            <a:ext uri="{FF2B5EF4-FFF2-40B4-BE49-F238E27FC236}">
              <a16:creationId xmlns:a16="http://schemas.microsoft.com/office/drawing/2014/main" id="{A9ADEF7B-2E47-4BCF-8B4C-D638FA15C23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62" name="Text Box 15">
          <a:extLst>
            <a:ext uri="{FF2B5EF4-FFF2-40B4-BE49-F238E27FC236}">
              <a16:creationId xmlns:a16="http://schemas.microsoft.com/office/drawing/2014/main" id="{A5FD03B3-EBFA-412E-A2E9-D353449332C0}"/>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63" name="Text Box 15">
          <a:extLst>
            <a:ext uri="{FF2B5EF4-FFF2-40B4-BE49-F238E27FC236}">
              <a16:creationId xmlns:a16="http://schemas.microsoft.com/office/drawing/2014/main" id="{17C7A022-25EC-47F2-AA70-957710E232E5}"/>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65" name="Text Box 15">
          <a:extLst>
            <a:ext uri="{FF2B5EF4-FFF2-40B4-BE49-F238E27FC236}">
              <a16:creationId xmlns:a16="http://schemas.microsoft.com/office/drawing/2014/main" id="{C4ECBE14-3252-4FE0-91AD-DC7D36852229}"/>
            </a:ext>
          </a:extLst>
        </xdr:cNvPr>
        <xdr:cNvSpPr txBox="1">
          <a:spLocks noChangeArrowheads="1"/>
        </xdr:cNvSpPr>
      </xdr:nvSpPr>
      <xdr:spPr bwMode="auto">
        <a:xfrm>
          <a:off x="6655254" y="4813754"/>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66" name="Text Box 15">
          <a:extLst>
            <a:ext uri="{FF2B5EF4-FFF2-40B4-BE49-F238E27FC236}">
              <a16:creationId xmlns:a16="http://schemas.microsoft.com/office/drawing/2014/main" id="{30FAA4B3-B0BB-41A0-9971-4D91EDA44B3E}"/>
            </a:ext>
          </a:extLst>
        </xdr:cNvPr>
        <xdr:cNvSpPr txBox="1">
          <a:spLocks noChangeArrowheads="1"/>
        </xdr:cNvSpPr>
      </xdr:nvSpPr>
      <xdr:spPr bwMode="auto">
        <a:xfrm>
          <a:off x="6655254" y="5031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67" name="Text Box 15">
          <a:extLst>
            <a:ext uri="{FF2B5EF4-FFF2-40B4-BE49-F238E27FC236}">
              <a16:creationId xmlns:a16="http://schemas.microsoft.com/office/drawing/2014/main" id="{DD9EDE6F-25CC-40CC-9849-1816B37A3F6D}"/>
            </a:ext>
          </a:extLst>
        </xdr:cNvPr>
        <xdr:cNvSpPr txBox="1">
          <a:spLocks noChangeArrowheads="1"/>
        </xdr:cNvSpPr>
      </xdr:nvSpPr>
      <xdr:spPr bwMode="auto">
        <a:xfrm>
          <a:off x="6655254" y="5031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68" name="Text Box 15">
          <a:extLst>
            <a:ext uri="{FF2B5EF4-FFF2-40B4-BE49-F238E27FC236}">
              <a16:creationId xmlns:a16="http://schemas.microsoft.com/office/drawing/2014/main" id="{4A86288D-7745-45D1-99B0-B347994F82CB}"/>
            </a:ext>
          </a:extLst>
        </xdr:cNvPr>
        <xdr:cNvSpPr txBox="1">
          <a:spLocks noChangeArrowheads="1"/>
        </xdr:cNvSpPr>
      </xdr:nvSpPr>
      <xdr:spPr bwMode="auto">
        <a:xfrm>
          <a:off x="6655254" y="5221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69" name="Text Box 15">
          <a:extLst>
            <a:ext uri="{FF2B5EF4-FFF2-40B4-BE49-F238E27FC236}">
              <a16:creationId xmlns:a16="http://schemas.microsoft.com/office/drawing/2014/main" id="{1D36214F-E25A-4DB0-9B35-7CD4081E5FED}"/>
            </a:ext>
          </a:extLst>
        </xdr:cNvPr>
        <xdr:cNvSpPr txBox="1">
          <a:spLocks noChangeArrowheads="1"/>
        </xdr:cNvSpPr>
      </xdr:nvSpPr>
      <xdr:spPr bwMode="auto">
        <a:xfrm>
          <a:off x="6655254" y="5221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70" name="Text Box 15">
          <a:extLst>
            <a:ext uri="{FF2B5EF4-FFF2-40B4-BE49-F238E27FC236}">
              <a16:creationId xmlns:a16="http://schemas.microsoft.com/office/drawing/2014/main" id="{8BA7B960-170D-4799-8F8B-AA5CF3831028}"/>
            </a:ext>
          </a:extLst>
        </xdr:cNvPr>
        <xdr:cNvSpPr txBox="1">
          <a:spLocks noChangeArrowheads="1"/>
        </xdr:cNvSpPr>
      </xdr:nvSpPr>
      <xdr:spPr bwMode="auto">
        <a:xfrm>
          <a:off x="6655254" y="5412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71" name="Text Box 15">
          <a:extLst>
            <a:ext uri="{FF2B5EF4-FFF2-40B4-BE49-F238E27FC236}">
              <a16:creationId xmlns:a16="http://schemas.microsoft.com/office/drawing/2014/main" id="{D2473497-3D6E-462D-9FF8-7045A9C24690}"/>
            </a:ext>
          </a:extLst>
        </xdr:cNvPr>
        <xdr:cNvSpPr txBox="1">
          <a:spLocks noChangeArrowheads="1"/>
        </xdr:cNvSpPr>
      </xdr:nvSpPr>
      <xdr:spPr bwMode="auto">
        <a:xfrm>
          <a:off x="6655254" y="5412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72" name="Text Box 15">
          <a:extLst>
            <a:ext uri="{FF2B5EF4-FFF2-40B4-BE49-F238E27FC236}">
              <a16:creationId xmlns:a16="http://schemas.microsoft.com/office/drawing/2014/main" id="{EF40D65A-B4E6-4C75-A5B1-B477DD55C162}"/>
            </a:ext>
          </a:extLst>
        </xdr:cNvPr>
        <xdr:cNvSpPr txBox="1">
          <a:spLocks noChangeArrowheads="1"/>
        </xdr:cNvSpPr>
      </xdr:nvSpPr>
      <xdr:spPr bwMode="auto">
        <a:xfrm>
          <a:off x="6655254" y="5415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73" name="Text Box 15">
          <a:extLst>
            <a:ext uri="{FF2B5EF4-FFF2-40B4-BE49-F238E27FC236}">
              <a16:creationId xmlns:a16="http://schemas.microsoft.com/office/drawing/2014/main" id="{32CC90D1-1C06-4063-AFC1-34734D88507F}"/>
            </a:ext>
          </a:extLst>
        </xdr:cNvPr>
        <xdr:cNvSpPr txBox="1">
          <a:spLocks noChangeArrowheads="1"/>
        </xdr:cNvSpPr>
      </xdr:nvSpPr>
      <xdr:spPr bwMode="auto">
        <a:xfrm>
          <a:off x="6655254" y="5415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74" name="Text Box 15">
          <a:extLst>
            <a:ext uri="{FF2B5EF4-FFF2-40B4-BE49-F238E27FC236}">
              <a16:creationId xmlns:a16="http://schemas.microsoft.com/office/drawing/2014/main" id="{95FC5DD0-5B92-40CC-93C9-2CD1B599EE87}"/>
            </a:ext>
          </a:extLst>
        </xdr:cNvPr>
        <xdr:cNvSpPr txBox="1">
          <a:spLocks noChangeArrowheads="1"/>
        </xdr:cNvSpPr>
      </xdr:nvSpPr>
      <xdr:spPr bwMode="auto">
        <a:xfrm>
          <a:off x="6655254" y="5415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75" name="Text Box 15">
          <a:extLst>
            <a:ext uri="{FF2B5EF4-FFF2-40B4-BE49-F238E27FC236}">
              <a16:creationId xmlns:a16="http://schemas.microsoft.com/office/drawing/2014/main" id="{E9EAB800-9248-4783-989F-6B9F4B6FF762}"/>
            </a:ext>
          </a:extLst>
        </xdr:cNvPr>
        <xdr:cNvSpPr txBox="1">
          <a:spLocks noChangeArrowheads="1"/>
        </xdr:cNvSpPr>
      </xdr:nvSpPr>
      <xdr:spPr bwMode="auto">
        <a:xfrm>
          <a:off x="6655254" y="5415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76" name="Text Box 15">
          <a:extLst>
            <a:ext uri="{FF2B5EF4-FFF2-40B4-BE49-F238E27FC236}">
              <a16:creationId xmlns:a16="http://schemas.microsoft.com/office/drawing/2014/main" id="{D4238DE7-35E5-4807-97C5-13995576DC9E}"/>
            </a:ext>
          </a:extLst>
        </xdr:cNvPr>
        <xdr:cNvSpPr txBox="1">
          <a:spLocks noChangeArrowheads="1"/>
        </xdr:cNvSpPr>
      </xdr:nvSpPr>
      <xdr:spPr bwMode="auto">
        <a:xfrm>
          <a:off x="6655254" y="5415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77" name="Text Box 15">
          <a:extLst>
            <a:ext uri="{FF2B5EF4-FFF2-40B4-BE49-F238E27FC236}">
              <a16:creationId xmlns:a16="http://schemas.microsoft.com/office/drawing/2014/main" id="{31785EB6-E867-438B-9ED9-72A41022ECC5}"/>
            </a:ext>
          </a:extLst>
        </xdr:cNvPr>
        <xdr:cNvSpPr txBox="1">
          <a:spLocks noChangeArrowheads="1"/>
        </xdr:cNvSpPr>
      </xdr:nvSpPr>
      <xdr:spPr bwMode="auto">
        <a:xfrm>
          <a:off x="6655254" y="5415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78" name="Text Box 15">
          <a:extLst>
            <a:ext uri="{FF2B5EF4-FFF2-40B4-BE49-F238E27FC236}">
              <a16:creationId xmlns:a16="http://schemas.microsoft.com/office/drawing/2014/main" id="{F520EFF3-6732-4F06-B383-2387CF492352}"/>
            </a:ext>
          </a:extLst>
        </xdr:cNvPr>
        <xdr:cNvSpPr txBox="1">
          <a:spLocks noChangeArrowheads="1"/>
        </xdr:cNvSpPr>
      </xdr:nvSpPr>
      <xdr:spPr bwMode="auto">
        <a:xfrm>
          <a:off x="6655254" y="5415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10</xdr:row>
      <xdr:rowOff>0</xdr:rowOff>
    </xdr:from>
    <xdr:ext cx="95250" cy="171450"/>
    <xdr:sp macro="" textlink="">
      <xdr:nvSpPr>
        <xdr:cNvPr id="1179" name="Text Box 16">
          <a:extLst>
            <a:ext uri="{FF2B5EF4-FFF2-40B4-BE49-F238E27FC236}">
              <a16:creationId xmlns:a16="http://schemas.microsoft.com/office/drawing/2014/main" id="{EF0DFD27-4584-4B48-ABB5-34E5BD5CF377}"/>
            </a:ext>
          </a:extLst>
        </xdr:cNvPr>
        <xdr:cNvSpPr txBox="1">
          <a:spLocks noChangeArrowheads="1"/>
        </xdr:cNvSpPr>
      </xdr:nvSpPr>
      <xdr:spPr bwMode="auto">
        <a:xfrm>
          <a:off x="6655254" y="39551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184" name="Text Box 16">
          <a:extLst>
            <a:ext uri="{FF2B5EF4-FFF2-40B4-BE49-F238E27FC236}">
              <a16:creationId xmlns:a16="http://schemas.microsoft.com/office/drawing/2014/main" id="{9FA899A6-F63B-41AE-9416-7C6E4AFAC352}"/>
            </a:ext>
          </a:extLst>
        </xdr:cNvPr>
        <xdr:cNvSpPr txBox="1">
          <a:spLocks noChangeArrowheads="1"/>
        </xdr:cNvSpPr>
      </xdr:nvSpPr>
      <xdr:spPr bwMode="auto">
        <a:xfrm>
          <a:off x="6655254" y="4308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185" name="Text Box 17">
          <a:extLst>
            <a:ext uri="{FF2B5EF4-FFF2-40B4-BE49-F238E27FC236}">
              <a16:creationId xmlns:a16="http://schemas.microsoft.com/office/drawing/2014/main" id="{8CC6A846-1350-4112-A777-0F72321BF297}"/>
            </a:ext>
          </a:extLst>
        </xdr:cNvPr>
        <xdr:cNvSpPr txBox="1">
          <a:spLocks noChangeArrowheads="1"/>
        </xdr:cNvSpPr>
      </xdr:nvSpPr>
      <xdr:spPr bwMode="auto">
        <a:xfrm>
          <a:off x="6655254" y="4308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186" name="Text Box 18">
          <a:extLst>
            <a:ext uri="{FF2B5EF4-FFF2-40B4-BE49-F238E27FC236}">
              <a16:creationId xmlns:a16="http://schemas.microsoft.com/office/drawing/2014/main" id="{3EB8EFF2-39AF-40F9-BB94-8152C605CC41}"/>
            </a:ext>
          </a:extLst>
        </xdr:cNvPr>
        <xdr:cNvSpPr txBox="1">
          <a:spLocks noChangeArrowheads="1"/>
        </xdr:cNvSpPr>
      </xdr:nvSpPr>
      <xdr:spPr bwMode="auto">
        <a:xfrm>
          <a:off x="6655254" y="4308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187" name="Text Box 19">
          <a:extLst>
            <a:ext uri="{FF2B5EF4-FFF2-40B4-BE49-F238E27FC236}">
              <a16:creationId xmlns:a16="http://schemas.microsoft.com/office/drawing/2014/main" id="{8958E14D-51EA-4C0E-BA9E-84B47A541567}"/>
            </a:ext>
          </a:extLst>
        </xdr:cNvPr>
        <xdr:cNvSpPr txBox="1">
          <a:spLocks noChangeArrowheads="1"/>
        </xdr:cNvSpPr>
      </xdr:nvSpPr>
      <xdr:spPr bwMode="auto">
        <a:xfrm>
          <a:off x="6655254" y="4308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88" name="Text Box 15">
          <a:extLst>
            <a:ext uri="{FF2B5EF4-FFF2-40B4-BE49-F238E27FC236}">
              <a16:creationId xmlns:a16="http://schemas.microsoft.com/office/drawing/2014/main" id="{B5097039-8BBF-4775-B84B-3B006A724615}"/>
            </a:ext>
          </a:extLst>
        </xdr:cNvPr>
        <xdr:cNvSpPr txBox="1">
          <a:spLocks noChangeArrowheads="1"/>
        </xdr:cNvSpPr>
      </xdr:nvSpPr>
      <xdr:spPr bwMode="auto">
        <a:xfrm>
          <a:off x="6655254" y="4813754"/>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89" name="Text Box 15">
          <a:extLst>
            <a:ext uri="{FF2B5EF4-FFF2-40B4-BE49-F238E27FC236}">
              <a16:creationId xmlns:a16="http://schemas.microsoft.com/office/drawing/2014/main" id="{7D2D6551-8F95-43A4-998B-760264B83A46}"/>
            </a:ext>
          </a:extLst>
        </xdr:cNvPr>
        <xdr:cNvSpPr txBox="1">
          <a:spLocks noChangeArrowheads="1"/>
        </xdr:cNvSpPr>
      </xdr:nvSpPr>
      <xdr:spPr bwMode="auto">
        <a:xfrm>
          <a:off x="6655254" y="5602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191" name="Text Box 16">
          <a:extLst>
            <a:ext uri="{FF2B5EF4-FFF2-40B4-BE49-F238E27FC236}">
              <a16:creationId xmlns:a16="http://schemas.microsoft.com/office/drawing/2014/main" id="{F5E015B6-2685-4659-BBC7-CD11DADD7CB7}"/>
            </a:ext>
          </a:extLst>
        </xdr:cNvPr>
        <xdr:cNvSpPr txBox="1">
          <a:spLocks noChangeArrowheads="1"/>
        </xdr:cNvSpPr>
      </xdr:nvSpPr>
      <xdr:spPr bwMode="auto">
        <a:xfrm>
          <a:off x="30797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192" name="Text Box 17">
          <a:extLst>
            <a:ext uri="{FF2B5EF4-FFF2-40B4-BE49-F238E27FC236}">
              <a16:creationId xmlns:a16="http://schemas.microsoft.com/office/drawing/2014/main" id="{BA07460D-6677-4500-81AE-49833B66D961}"/>
            </a:ext>
          </a:extLst>
        </xdr:cNvPr>
        <xdr:cNvSpPr txBox="1">
          <a:spLocks noChangeArrowheads="1"/>
        </xdr:cNvSpPr>
      </xdr:nvSpPr>
      <xdr:spPr bwMode="auto">
        <a:xfrm>
          <a:off x="30797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193" name="Text Box 18">
          <a:extLst>
            <a:ext uri="{FF2B5EF4-FFF2-40B4-BE49-F238E27FC236}">
              <a16:creationId xmlns:a16="http://schemas.microsoft.com/office/drawing/2014/main" id="{8701CAA4-9777-459F-A885-808F70E83C2D}"/>
            </a:ext>
          </a:extLst>
        </xdr:cNvPr>
        <xdr:cNvSpPr txBox="1">
          <a:spLocks noChangeArrowheads="1"/>
        </xdr:cNvSpPr>
      </xdr:nvSpPr>
      <xdr:spPr bwMode="auto">
        <a:xfrm>
          <a:off x="30797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194" name="Text Box 19">
          <a:extLst>
            <a:ext uri="{FF2B5EF4-FFF2-40B4-BE49-F238E27FC236}">
              <a16:creationId xmlns:a16="http://schemas.microsoft.com/office/drawing/2014/main" id="{B5F8E599-4DD0-447C-888F-29E8A2A813C1}"/>
            </a:ext>
          </a:extLst>
        </xdr:cNvPr>
        <xdr:cNvSpPr txBox="1">
          <a:spLocks noChangeArrowheads="1"/>
        </xdr:cNvSpPr>
      </xdr:nvSpPr>
      <xdr:spPr bwMode="auto">
        <a:xfrm>
          <a:off x="30797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435713"/>
    <xdr:sp macro="" textlink="">
      <xdr:nvSpPr>
        <xdr:cNvPr id="1195" name="Text Box 15">
          <a:extLst>
            <a:ext uri="{FF2B5EF4-FFF2-40B4-BE49-F238E27FC236}">
              <a16:creationId xmlns:a16="http://schemas.microsoft.com/office/drawing/2014/main" id="{F210B150-3403-40FD-92D9-0F6559C580E3}"/>
            </a:ext>
          </a:extLst>
        </xdr:cNvPr>
        <xdr:cNvSpPr txBox="1">
          <a:spLocks noChangeArrowheads="1"/>
        </xdr:cNvSpPr>
      </xdr:nvSpPr>
      <xdr:spPr bwMode="auto">
        <a:xfrm>
          <a:off x="3079750" y="4479925"/>
          <a:ext cx="95250" cy="4357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196" name="Text Box 16">
          <a:extLst>
            <a:ext uri="{FF2B5EF4-FFF2-40B4-BE49-F238E27FC236}">
              <a16:creationId xmlns:a16="http://schemas.microsoft.com/office/drawing/2014/main" id="{810632F6-DE25-4FB3-9B92-0B873C71C50F}"/>
            </a:ext>
          </a:extLst>
        </xdr:cNvPr>
        <xdr:cNvSpPr txBox="1">
          <a:spLocks noChangeArrowheads="1"/>
        </xdr:cNvSpPr>
      </xdr:nvSpPr>
      <xdr:spPr bwMode="auto">
        <a:xfrm>
          <a:off x="30797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197" name="Text Box 17">
          <a:extLst>
            <a:ext uri="{FF2B5EF4-FFF2-40B4-BE49-F238E27FC236}">
              <a16:creationId xmlns:a16="http://schemas.microsoft.com/office/drawing/2014/main" id="{2B51B03E-5B1C-40CB-BDF9-2B73EB40AA11}"/>
            </a:ext>
          </a:extLst>
        </xdr:cNvPr>
        <xdr:cNvSpPr txBox="1">
          <a:spLocks noChangeArrowheads="1"/>
        </xdr:cNvSpPr>
      </xdr:nvSpPr>
      <xdr:spPr bwMode="auto">
        <a:xfrm>
          <a:off x="30797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198" name="Text Box 18">
          <a:extLst>
            <a:ext uri="{FF2B5EF4-FFF2-40B4-BE49-F238E27FC236}">
              <a16:creationId xmlns:a16="http://schemas.microsoft.com/office/drawing/2014/main" id="{F51F4477-0644-4457-83BA-8B54F1A06483}"/>
            </a:ext>
          </a:extLst>
        </xdr:cNvPr>
        <xdr:cNvSpPr txBox="1">
          <a:spLocks noChangeArrowheads="1"/>
        </xdr:cNvSpPr>
      </xdr:nvSpPr>
      <xdr:spPr bwMode="auto">
        <a:xfrm>
          <a:off x="30797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199" name="Text Box 19">
          <a:extLst>
            <a:ext uri="{FF2B5EF4-FFF2-40B4-BE49-F238E27FC236}">
              <a16:creationId xmlns:a16="http://schemas.microsoft.com/office/drawing/2014/main" id="{576CE2D9-A4BB-429F-918D-FA013111D680}"/>
            </a:ext>
          </a:extLst>
        </xdr:cNvPr>
        <xdr:cNvSpPr txBox="1">
          <a:spLocks noChangeArrowheads="1"/>
        </xdr:cNvSpPr>
      </xdr:nvSpPr>
      <xdr:spPr bwMode="auto">
        <a:xfrm>
          <a:off x="30797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1034143</xdr:colOff>
      <xdr:row>87</xdr:row>
      <xdr:rowOff>0</xdr:rowOff>
    </xdr:from>
    <xdr:ext cx="95250" cy="213632"/>
    <xdr:sp macro="" textlink="">
      <xdr:nvSpPr>
        <xdr:cNvPr id="1200" name="Text Box 15">
          <a:extLst>
            <a:ext uri="{FF2B5EF4-FFF2-40B4-BE49-F238E27FC236}">
              <a16:creationId xmlns:a16="http://schemas.microsoft.com/office/drawing/2014/main" id="{DC07CB1F-8C75-4E67-840E-C03B87F635F7}"/>
            </a:ext>
          </a:extLst>
        </xdr:cNvPr>
        <xdr:cNvSpPr txBox="1">
          <a:spLocks noChangeArrowheads="1"/>
        </xdr:cNvSpPr>
      </xdr:nvSpPr>
      <xdr:spPr bwMode="auto">
        <a:xfrm>
          <a:off x="3999593" y="48046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01" name="Text Box 16">
          <a:extLst>
            <a:ext uri="{FF2B5EF4-FFF2-40B4-BE49-F238E27FC236}">
              <a16:creationId xmlns:a16="http://schemas.microsoft.com/office/drawing/2014/main" id="{49AD467E-FFDB-46C6-AAEA-C69629B62624}"/>
            </a:ext>
          </a:extLst>
        </xdr:cNvPr>
        <xdr:cNvSpPr txBox="1">
          <a:spLocks noChangeArrowheads="1"/>
        </xdr:cNvSpPr>
      </xdr:nvSpPr>
      <xdr:spPr bwMode="auto">
        <a:xfrm>
          <a:off x="307975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02" name="Text Box 17">
          <a:extLst>
            <a:ext uri="{FF2B5EF4-FFF2-40B4-BE49-F238E27FC236}">
              <a16:creationId xmlns:a16="http://schemas.microsoft.com/office/drawing/2014/main" id="{5580BFD5-EF7B-4D57-8C09-E96545D3BB17}"/>
            </a:ext>
          </a:extLst>
        </xdr:cNvPr>
        <xdr:cNvSpPr txBox="1">
          <a:spLocks noChangeArrowheads="1"/>
        </xdr:cNvSpPr>
      </xdr:nvSpPr>
      <xdr:spPr bwMode="auto">
        <a:xfrm>
          <a:off x="307975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03" name="Text Box 18">
          <a:extLst>
            <a:ext uri="{FF2B5EF4-FFF2-40B4-BE49-F238E27FC236}">
              <a16:creationId xmlns:a16="http://schemas.microsoft.com/office/drawing/2014/main" id="{FF57D588-3408-441A-939E-CFAD6B57EC4E}"/>
            </a:ext>
          </a:extLst>
        </xdr:cNvPr>
        <xdr:cNvSpPr txBox="1">
          <a:spLocks noChangeArrowheads="1"/>
        </xdr:cNvSpPr>
      </xdr:nvSpPr>
      <xdr:spPr bwMode="auto">
        <a:xfrm>
          <a:off x="307975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04" name="Text Box 19">
          <a:extLst>
            <a:ext uri="{FF2B5EF4-FFF2-40B4-BE49-F238E27FC236}">
              <a16:creationId xmlns:a16="http://schemas.microsoft.com/office/drawing/2014/main" id="{CDDDD99A-D610-4238-98E0-2481A568596B}"/>
            </a:ext>
          </a:extLst>
        </xdr:cNvPr>
        <xdr:cNvSpPr txBox="1">
          <a:spLocks noChangeArrowheads="1"/>
        </xdr:cNvSpPr>
      </xdr:nvSpPr>
      <xdr:spPr bwMode="auto">
        <a:xfrm>
          <a:off x="307975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05" name="Text Box 16">
          <a:extLst>
            <a:ext uri="{FF2B5EF4-FFF2-40B4-BE49-F238E27FC236}">
              <a16:creationId xmlns:a16="http://schemas.microsoft.com/office/drawing/2014/main" id="{DA404171-279E-41AA-8B69-45953FD50D9F}"/>
            </a:ext>
          </a:extLst>
        </xdr:cNvPr>
        <xdr:cNvSpPr txBox="1">
          <a:spLocks noChangeArrowheads="1"/>
        </xdr:cNvSpPr>
      </xdr:nvSpPr>
      <xdr:spPr bwMode="auto">
        <a:xfrm>
          <a:off x="7585075"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06" name="Text Box 17">
          <a:extLst>
            <a:ext uri="{FF2B5EF4-FFF2-40B4-BE49-F238E27FC236}">
              <a16:creationId xmlns:a16="http://schemas.microsoft.com/office/drawing/2014/main" id="{BD8EA4B0-19B9-4067-9769-CA842CAD4588}"/>
            </a:ext>
          </a:extLst>
        </xdr:cNvPr>
        <xdr:cNvSpPr txBox="1">
          <a:spLocks noChangeArrowheads="1"/>
        </xdr:cNvSpPr>
      </xdr:nvSpPr>
      <xdr:spPr bwMode="auto">
        <a:xfrm>
          <a:off x="7585075"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07" name="Text Box 18">
          <a:extLst>
            <a:ext uri="{FF2B5EF4-FFF2-40B4-BE49-F238E27FC236}">
              <a16:creationId xmlns:a16="http://schemas.microsoft.com/office/drawing/2014/main" id="{3880985D-91B4-4869-9BEF-AACF0370E5C0}"/>
            </a:ext>
          </a:extLst>
        </xdr:cNvPr>
        <xdr:cNvSpPr txBox="1">
          <a:spLocks noChangeArrowheads="1"/>
        </xdr:cNvSpPr>
      </xdr:nvSpPr>
      <xdr:spPr bwMode="auto">
        <a:xfrm>
          <a:off x="7585075"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08" name="Text Box 19">
          <a:extLst>
            <a:ext uri="{FF2B5EF4-FFF2-40B4-BE49-F238E27FC236}">
              <a16:creationId xmlns:a16="http://schemas.microsoft.com/office/drawing/2014/main" id="{B8E10A15-9196-43D7-BC4D-94D413D0D320}"/>
            </a:ext>
          </a:extLst>
        </xdr:cNvPr>
        <xdr:cNvSpPr txBox="1">
          <a:spLocks noChangeArrowheads="1"/>
        </xdr:cNvSpPr>
      </xdr:nvSpPr>
      <xdr:spPr bwMode="auto">
        <a:xfrm>
          <a:off x="7585075"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442269"/>
    <xdr:sp macro="" textlink="">
      <xdr:nvSpPr>
        <xdr:cNvPr id="1209" name="Text Box 15">
          <a:extLst>
            <a:ext uri="{FF2B5EF4-FFF2-40B4-BE49-F238E27FC236}">
              <a16:creationId xmlns:a16="http://schemas.microsoft.com/office/drawing/2014/main" id="{126AD24F-DFE8-483E-B704-911259753522}"/>
            </a:ext>
          </a:extLst>
        </xdr:cNvPr>
        <xdr:cNvSpPr txBox="1">
          <a:spLocks noChangeArrowheads="1"/>
        </xdr:cNvSpPr>
      </xdr:nvSpPr>
      <xdr:spPr bwMode="auto">
        <a:xfrm>
          <a:off x="7585075" y="44799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10" name="Text Box 16">
          <a:extLst>
            <a:ext uri="{FF2B5EF4-FFF2-40B4-BE49-F238E27FC236}">
              <a16:creationId xmlns:a16="http://schemas.microsoft.com/office/drawing/2014/main" id="{E6B18F7C-932C-42D3-A980-FF323729BAB5}"/>
            </a:ext>
          </a:extLst>
        </xdr:cNvPr>
        <xdr:cNvSpPr txBox="1">
          <a:spLocks noChangeArrowheads="1"/>
        </xdr:cNvSpPr>
      </xdr:nvSpPr>
      <xdr:spPr bwMode="auto">
        <a:xfrm>
          <a:off x="7585075"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11" name="Text Box 17">
          <a:extLst>
            <a:ext uri="{FF2B5EF4-FFF2-40B4-BE49-F238E27FC236}">
              <a16:creationId xmlns:a16="http://schemas.microsoft.com/office/drawing/2014/main" id="{E7318D3A-A30F-4C55-861F-265F474DBB8F}"/>
            </a:ext>
          </a:extLst>
        </xdr:cNvPr>
        <xdr:cNvSpPr txBox="1">
          <a:spLocks noChangeArrowheads="1"/>
        </xdr:cNvSpPr>
      </xdr:nvSpPr>
      <xdr:spPr bwMode="auto">
        <a:xfrm>
          <a:off x="7585075"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12" name="Text Box 18">
          <a:extLst>
            <a:ext uri="{FF2B5EF4-FFF2-40B4-BE49-F238E27FC236}">
              <a16:creationId xmlns:a16="http://schemas.microsoft.com/office/drawing/2014/main" id="{4B6F9A9E-156D-4410-8AAE-8C36176D98AA}"/>
            </a:ext>
          </a:extLst>
        </xdr:cNvPr>
        <xdr:cNvSpPr txBox="1">
          <a:spLocks noChangeArrowheads="1"/>
        </xdr:cNvSpPr>
      </xdr:nvSpPr>
      <xdr:spPr bwMode="auto">
        <a:xfrm>
          <a:off x="7585075"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13" name="Text Box 19">
          <a:extLst>
            <a:ext uri="{FF2B5EF4-FFF2-40B4-BE49-F238E27FC236}">
              <a16:creationId xmlns:a16="http://schemas.microsoft.com/office/drawing/2014/main" id="{FA0C7531-F050-4481-B9E8-3B2F2A38A144}"/>
            </a:ext>
          </a:extLst>
        </xdr:cNvPr>
        <xdr:cNvSpPr txBox="1">
          <a:spLocks noChangeArrowheads="1"/>
        </xdr:cNvSpPr>
      </xdr:nvSpPr>
      <xdr:spPr bwMode="auto">
        <a:xfrm>
          <a:off x="7585075"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214" name="Text Box 15">
          <a:extLst>
            <a:ext uri="{FF2B5EF4-FFF2-40B4-BE49-F238E27FC236}">
              <a16:creationId xmlns:a16="http://schemas.microsoft.com/office/drawing/2014/main" id="{3A05A8EE-0767-45A6-92AF-B759BC49C254}"/>
            </a:ext>
          </a:extLst>
        </xdr:cNvPr>
        <xdr:cNvSpPr txBox="1">
          <a:spLocks noChangeArrowheads="1"/>
        </xdr:cNvSpPr>
      </xdr:nvSpPr>
      <xdr:spPr bwMode="auto">
        <a:xfrm>
          <a:off x="7585075" y="49815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15" name="Text Box 16">
          <a:extLst>
            <a:ext uri="{FF2B5EF4-FFF2-40B4-BE49-F238E27FC236}">
              <a16:creationId xmlns:a16="http://schemas.microsoft.com/office/drawing/2014/main" id="{0E7369C3-AC1F-4E7C-BCEF-56C1343F2301}"/>
            </a:ext>
          </a:extLst>
        </xdr:cNvPr>
        <xdr:cNvSpPr txBox="1">
          <a:spLocks noChangeArrowheads="1"/>
        </xdr:cNvSpPr>
      </xdr:nvSpPr>
      <xdr:spPr bwMode="auto">
        <a:xfrm>
          <a:off x="7585075"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16" name="Text Box 17">
          <a:extLst>
            <a:ext uri="{FF2B5EF4-FFF2-40B4-BE49-F238E27FC236}">
              <a16:creationId xmlns:a16="http://schemas.microsoft.com/office/drawing/2014/main" id="{2C231655-1730-4C9C-A555-667B4C718DAF}"/>
            </a:ext>
          </a:extLst>
        </xdr:cNvPr>
        <xdr:cNvSpPr txBox="1">
          <a:spLocks noChangeArrowheads="1"/>
        </xdr:cNvSpPr>
      </xdr:nvSpPr>
      <xdr:spPr bwMode="auto">
        <a:xfrm>
          <a:off x="7585075"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17" name="Text Box 18">
          <a:extLst>
            <a:ext uri="{FF2B5EF4-FFF2-40B4-BE49-F238E27FC236}">
              <a16:creationId xmlns:a16="http://schemas.microsoft.com/office/drawing/2014/main" id="{70039FA0-365C-4B03-AE1E-AE26222BF016}"/>
            </a:ext>
          </a:extLst>
        </xdr:cNvPr>
        <xdr:cNvSpPr txBox="1">
          <a:spLocks noChangeArrowheads="1"/>
        </xdr:cNvSpPr>
      </xdr:nvSpPr>
      <xdr:spPr bwMode="auto">
        <a:xfrm>
          <a:off x="7585075"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18" name="Text Box 19">
          <a:extLst>
            <a:ext uri="{FF2B5EF4-FFF2-40B4-BE49-F238E27FC236}">
              <a16:creationId xmlns:a16="http://schemas.microsoft.com/office/drawing/2014/main" id="{278B0159-6FA7-4A6D-A52E-28B42899FFA5}"/>
            </a:ext>
          </a:extLst>
        </xdr:cNvPr>
        <xdr:cNvSpPr txBox="1">
          <a:spLocks noChangeArrowheads="1"/>
        </xdr:cNvSpPr>
      </xdr:nvSpPr>
      <xdr:spPr bwMode="auto">
        <a:xfrm>
          <a:off x="7585075"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219" name="Text Box 16">
          <a:extLst>
            <a:ext uri="{FF2B5EF4-FFF2-40B4-BE49-F238E27FC236}">
              <a16:creationId xmlns:a16="http://schemas.microsoft.com/office/drawing/2014/main" id="{F3082E46-C681-48C8-8FE9-82D599BE1035}"/>
            </a:ext>
          </a:extLst>
        </xdr:cNvPr>
        <xdr:cNvSpPr txBox="1">
          <a:spLocks noChangeArrowheads="1"/>
        </xdr:cNvSpPr>
      </xdr:nvSpPr>
      <xdr:spPr bwMode="auto">
        <a:xfrm>
          <a:off x="4565650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220" name="Text Box 17">
          <a:extLst>
            <a:ext uri="{FF2B5EF4-FFF2-40B4-BE49-F238E27FC236}">
              <a16:creationId xmlns:a16="http://schemas.microsoft.com/office/drawing/2014/main" id="{F317EAF5-EC7B-4FA7-9B9A-F85ABBE8AC08}"/>
            </a:ext>
          </a:extLst>
        </xdr:cNvPr>
        <xdr:cNvSpPr txBox="1">
          <a:spLocks noChangeArrowheads="1"/>
        </xdr:cNvSpPr>
      </xdr:nvSpPr>
      <xdr:spPr bwMode="auto">
        <a:xfrm>
          <a:off x="4565650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221" name="Text Box 18">
          <a:extLst>
            <a:ext uri="{FF2B5EF4-FFF2-40B4-BE49-F238E27FC236}">
              <a16:creationId xmlns:a16="http://schemas.microsoft.com/office/drawing/2014/main" id="{B4C2A483-1CDE-49F1-87A4-9B62BC5EE7FC}"/>
            </a:ext>
          </a:extLst>
        </xdr:cNvPr>
        <xdr:cNvSpPr txBox="1">
          <a:spLocks noChangeArrowheads="1"/>
        </xdr:cNvSpPr>
      </xdr:nvSpPr>
      <xdr:spPr bwMode="auto">
        <a:xfrm>
          <a:off x="4565650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222" name="Text Box 19">
          <a:extLst>
            <a:ext uri="{FF2B5EF4-FFF2-40B4-BE49-F238E27FC236}">
              <a16:creationId xmlns:a16="http://schemas.microsoft.com/office/drawing/2014/main" id="{AA42C23B-5D2A-4EB5-A8ED-BC0FD08BFDFB}"/>
            </a:ext>
          </a:extLst>
        </xdr:cNvPr>
        <xdr:cNvSpPr txBox="1">
          <a:spLocks noChangeArrowheads="1"/>
        </xdr:cNvSpPr>
      </xdr:nvSpPr>
      <xdr:spPr bwMode="auto">
        <a:xfrm>
          <a:off x="4565650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442269"/>
    <xdr:sp macro="" textlink="">
      <xdr:nvSpPr>
        <xdr:cNvPr id="1223" name="Text Box 15">
          <a:extLst>
            <a:ext uri="{FF2B5EF4-FFF2-40B4-BE49-F238E27FC236}">
              <a16:creationId xmlns:a16="http://schemas.microsoft.com/office/drawing/2014/main" id="{EA3325E1-174B-4507-8A4E-3DF09BEF1E3F}"/>
            </a:ext>
          </a:extLst>
        </xdr:cNvPr>
        <xdr:cNvSpPr txBox="1">
          <a:spLocks noChangeArrowheads="1"/>
        </xdr:cNvSpPr>
      </xdr:nvSpPr>
      <xdr:spPr bwMode="auto">
        <a:xfrm>
          <a:off x="45656500" y="44799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224" name="Text Box 16">
          <a:extLst>
            <a:ext uri="{FF2B5EF4-FFF2-40B4-BE49-F238E27FC236}">
              <a16:creationId xmlns:a16="http://schemas.microsoft.com/office/drawing/2014/main" id="{65023353-0F6B-4625-857D-C07B93242D9F}"/>
            </a:ext>
          </a:extLst>
        </xdr:cNvPr>
        <xdr:cNvSpPr txBox="1">
          <a:spLocks noChangeArrowheads="1"/>
        </xdr:cNvSpPr>
      </xdr:nvSpPr>
      <xdr:spPr bwMode="auto">
        <a:xfrm>
          <a:off x="4565650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225" name="Text Box 17">
          <a:extLst>
            <a:ext uri="{FF2B5EF4-FFF2-40B4-BE49-F238E27FC236}">
              <a16:creationId xmlns:a16="http://schemas.microsoft.com/office/drawing/2014/main" id="{F6CD3BF1-8EA9-4962-AD01-8CD9C6FD136A}"/>
            </a:ext>
          </a:extLst>
        </xdr:cNvPr>
        <xdr:cNvSpPr txBox="1">
          <a:spLocks noChangeArrowheads="1"/>
        </xdr:cNvSpPr>
      </xdr:nvSpPr>
      <xdr:spPr bwMode="auto">
        <a:xfrm>
          <a:off x="4565650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226" name="Text Box 18">
          <a:extLst>
            <a:ext uri="{FF2B5EF4-FFF2-40B4-BE49-F238E27FC236}">
              <a16:creationId xmlns:a16="http://schemas.microsoft.com/office/drawing/2014/main" id="{C539417E-7403-41B9-9DB5-3CD458A74716}"/>
            </a:ext>
          </a:extLst>
        </xdr:cNvPr>
        <xdr:cNvSpPr txBox="1">
          <a:spLocks noChangeArrowheads="1"/>
        </xdr:cNvSpPr>
      </xdr:nvSpPr>
      <xdr:spPr bwMode="auto">
        <a:xfrm>
          <a:off x="4565650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227" name="Text Box 19">
          <a:extLst>
            <a:ext uri="{FF2B5EF4-FFF2-40B4-BE49-F238E27FC236}">
              <a16:creationId xmlns:a16="http://schemas.microsoft.com/office/drawing/2014/main" id="{A2BE5131-E606-41A8-AAE6-C2B4BFA5676B}"/>
            </a:ext>
          </a:extLst>
        </xdr:cNvPr>
        <xdr:cNvSpPr txBox="1">
          <a:spLocks noChangeArrowheads="1"/>
        </xdr:cNvSpPr>
      </xdr:nvSpPr>
      <xdr:spPr bwMode="auto">
        <a:xfrm>
          <a:off x="4565650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1228" name="Text Box 15">
          <a:extLst>
            <a:ext uri="{FF2B5EF4-FFF2-40B4-BE49-F238E27FC236}">
              <a16:creationId xmlns:a16="http://schemas.microsoft.com/office/drawing/2014/main" id="{A9791EE7-D35C-4193-8CE9-73FDD55080A1}"/>
            </a:ext>
          </a:extLst>
        </xdr:cNvPr>
        <xdr:cNvSpPr txBox="1">
          <a:spLocks noChangeArrowheads="1"/>
        </xdr:cNvSpPr>
      </xdr:nvSpPr>
      <xdr:spPr bwMode="auto">
        <a:xfrm>
          <a:off x="45656500" y="49815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229" name="Text Box 16">
          <a:extLst>
            <a:ext uri="{FF2B5EF4-FFF2-40B4-BE49-F238E27FC236}">
              <a16:creationId xmlns:a16="http://schemas.microsoft.com/office/drawing/2014/main" id="{42A64549-D733-4CF2-953A-574085B2C501}"/>
            </a:ext>
          </a:extLst>
        </xdr:cNvPr>
        <xdr:cNvSpPr txBox="1">
          <a:spLocks noChangeArrowheads="1"/>
        </xdr:cNvSpPr>
      </xdr:nvSpPr>
      <xdr:spPr bwMode="auto">
        <a:xfrm>
          <a:off x="4565650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230" name="Text Box 17">
          <a:extLst>
            <a:ext uri="{FF2B5EF4-FFF2-40B4-BE49-F238E27FC236}">
              <a16:creationId xmlns:a16="http://schemas.microsoft.com/office/drawing/2014/main" id="{6E7586D1-8E3D-40C5-800D-A1B547010B78}"/>
            </a:ext>
          </a:extLst>
        </xdr:cNvPr>
        <xdr:cNvSpPr txBox="1">
          <a:spLocks noChangeArrowheads="1"/>
        </xdr:cNvSpPr>
      </xdr:nvSpPr>
      <xdr:spPr bwMode="auto">
        <a:xfrm>
          <a:off x="4565650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231" name="Text Box 18">
          <a:extLst>
            <a:ext uri="{FF2B5EF4-FFF2-40B4-BE49-F238E27FC236}">
              <a16:creationId xmlns:a16="http://schemas.microsoft.com/office/drawing/2014/main" id="{6FCA5B08-65FC-45C6-9A25-3635C5C81F60}"/>
            </a:ext>
          </a:extLst>
        </xdr:cNvPr>
        <xdr:cNvSpPr txBox="1">
          <a:spLocks noChangeArrowheads="1"/>
        </xdr:cNvSpPr>
      </xdr:nvSpPr>
      <xdr:spPr bwMode="auto">
        <a:xfrm>
          <a:off x="4565650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232" name="Text Box 19">
          <a:extLst>
            <a:ext uri="{FF2B5EF4-FFF2-40B4-BE49-F238E27FC236}">
              <a16:creationId xmlns:a16="http://schemas.microsoft.com/office/drawing/2014/main" id="{B8763420-5963-4F45-8FC3-51EC764A1FC5}"/>
            </a:ext>
          </a:extLst>
        </xdr:cNvPr>
        <xdr:cNvSpPr txBox="1">
          <a:spLocks noChangeArrowheads="1"/>
        </xdr:cNvSpPr>
      </xdr:nvSpPr>
      <xdr:spPr bwMode="auto">
        <a:xfrm>
          <a:off x="4565650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33" name="Text Box 16">
          <a:extLst>
            <a:ext uri="{FF2B5EF4-FFF2-40B4-BE49-F238E27FC236}">
              <a16:creationId xmlns:a16="http://schemas.microsoft.com/office/drawing/2014/main" id="{6FA41DCB-6030-478C-87FC-6EDF562B20FA}"/>
            </a:ext>
          </a:extLst>
        </xdr:cNvPr>
        <xdr:cNvSpPr txBox="1">
          <a:spLocks noChangeArrowheads="1"/>
        </xdr:cNvSpPr>
      </xdr:nvSpPr>
      <xdr:spPr bwMode="auto">
        <a:xfrm>
          <a:off x="307975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34" name="Text Box 17">
          <a:extLst>
            <a:ext uri="{FF2B5EF4-FFF2-40B4-BE49-F238E27FC236}">
              <a16:creationId xmlns:a16="http://schemas.microsoft.com/office/drawing/2014/main" id="{1172754F-B34C-4D0A-8CDB-0296231C9B42}"/>
            </a:ext>
          </a:extLst>
        </xdr:cNvPr>
        <xdr:cNvSpPr txBox="1">
          <a:spLocks noChangeArrowheads="1"/>
        </xdr:cNvSpPr>
      </xdr:nvSpPr>
      <xdr:spPr bwMode="auto">
        <a:xfrm>
          <a:off x="307975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35" name="Text Box 18">
          <a:extLst>
            <a:ext uri="{FF2B5EF4-FFF2-40B4-BE49-F238E27FC236}">
              <a16:creationId xmlns:a16="http://schemas.microsoft.com/office/drawing/2014/main" id="{C4DCA4A0-D0A9-4FAC-B49E-494B57C4E66B}"/>
            </a:ext>
          </a:extLst>
        </xdr:cNvPr>
        <xdr:cNvSpPr txBox="1">
          <a:spLocks noChangeArrowheads="1"/>
        </xdr:cNvSpPr>
      </xdr:nvSpPr>
      <xdr:spPr bwMode="auto">
        <a:xfrm>
          <a:off x="307975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36" name="Text Box 19">
          <a:extLst>
            <a:ext uri="{FF2B5EF4-FFF2-40B4-BE49-F238E27FC236}">
              <a16:creationId xmlns:a16="http://schemas.microsoft.com/office/drawing/2014/main" id="{56FE16EF-C137-4677-838A-42723799D217}"/>
            </a:ext>
          </a:extLst>
        </xdr:cNvPr>
        <xdr:cNvSpPr txBox="1">
          <a:spLocks noChangeArrowheads="1"/>
        </xdr:cNvSpPr>
      </xdr:nvSpPr>
      <xdr:spPr bwMode="auto">
        <a:xfrm>
          <a:off x="307975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444014"/>
    <xdr:sp macro="" textlink="">
      <xdr:nvSpPr>
        <xdr:cNvPr id="1237" name="Text Box 15">
          <a:extLst>
            <a:ext uri="{FF2B5EF4-FFF2-40B4-BE49-F238E27FC236}">
              <a16:creationId xmlns:a16="http://schemas.microsoft.com/office/drawing/2014/main" id="{734BFBC8-F5FD-4767-9D38-930E00685F0B}"/>
            </a:ext>
          </a:extLst>
        </xdr:cNvPr>
        <xdr:cNvSpPr txBox="1">
          <a:spLocks noChangeArrowheads="1"/>
        </xdr:cNvSpPr>
      </xdr:nvSpPr>
      <xdr:spPr bwMode="auto">
        <a:xfrm>
          <a:off x="3079750" y="4092575"/>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238" name="Text Box 15">
          <a:extLst>
            <a:ext uri="{FF2B5EF4-FFF2-40B4-BE49-F238E27FC236}">
              <a16:creationId xmlns:a16="http://schemas.microsoft.com/office/drawing/2014/main" id="{BFB75829-F1D2-4D2A-BD4A-16DD224B5F83}"/>
            </a:ext>
          </a:extLst>
        </xdr:cNvPr>
        <xdr:cNvSpPr txBox="1">
          <a:spLocks noChangeArrowheads="1"/>
        </xdr:cNvSpPr>
      </xdr:nvSpPr>
      <xdr:spPr bwMode="auto">
        <a:xfrm>
          <a:off x="3079750" y="49815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39" name="Text Box 16">
          <a:extLst>
            <a:ext uri="{FF2B5EF4-FFF2-40B4-BE49-F238E27FC236}">
              <a16:creationId xmlns:a16="http://schemas.microsoft.com/office/drawing/2014/main" id="{5AD8D121-4FE8-42DE-A5A0-485B124C0BCF}"/>
            </a:ext>
          </a:extLst>
        </xdr:cNvPr>
        <xdr:cNvSpPr txBox="1">
          <a:spLocks noChangeArrowheads="1"/>
        </xdr:cNvSpPr>
      </xdr:nvSpPr>
      <xdr:spPr bwMode="auto">
        <a:xfrm>
          <a:off x="30797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40" name="Text Box 17">
          <a:extLst>
            <a:ext uri="{FF2B5EF4-FFF2-40B4-BE49-F238E27FC236}">
              <a16:creationId xmlns:a16="http://schemas.microsoft.com/office/drawing/2014/main" id="{7488AA3F-B802-4DC8-A7B8-0399B627AF17}"/>
            </a:ext>
          </a:extLst>
        </xdr:cNvPr>
        <xdr:cNvSpPr txBox="1">
          <a:spLocks noChangeArrowheads="1"/>
        </xdr:cNvSpPr>
      </xdr:nvSpPr>
      <xdr:spPr bwMode="auto">
        <a:xfrm>
          <a:off x="30797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41" name="Text Box 18">
          <a:extLst>
            <a:ext uri="{FF2B5EF4-FFF2-40B4-BE49-F238E27FC236}">
              <a16:creationId xmlns:a16="http://schemas.microsoft.com/office/drawing/2014/main" id="{C2C53C44-C8CD-447E-9D14-50F04B49CF55}"/>
            </a:ext>
          </a:extLst>
        </xdr:cNvPr>
        <xdr:cNvSpPr txBox="1">
          <a:spLocks noChangeArrowheads="1"/>
        </xdr:cNvSpPr>
      </xdr:nvSpPr>
      <xdr:spPr bwMode="auto">
        <a:xfrm>
          <a:off x="30797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42" name="Text Box 19">
          <a:extLst>
            <a:ext uri="{FF2B5EF4-FFF2-40B4-BE49-F238E27FC236}">
              <a16:creationId xmlns:a16="http://schemas.microsoft.com/office/drawing/2014/main" id="{D3310E10-24A0-4EC3-A450-E9B6142BFE63}"/>
            </a:ext>
          </a:extLst>
        </xdr:cNvPr>
        <xdr:cNvSpPr txBox="1">
          <a:spLocks noChangeArrowheads="1"/>
        </xdr:cNvSpPr>
      </xdr:nvSpPr>
      <xdr:spPr bwMode="auto">
        <a:xfrm>
          <a:off x="30797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243" name="Text Box 15">
          <a:extLst>
            <a:ext uri="{FF2B5EF4-FFF2-40B4-BE49-F238E27FC236}">
              <a16:creationId xmlns:a16="http://schemas.microsoft.com/office/drawing/2014/main" id="{53289337-8BE4-4705-9D63-3E28304D8D22}"/>
            </a:ext>
          </a:extLst>
        </xdr:cNvPr>
        <xdr:cNvSpPr txBox="1">
          <a:spLocks noChangeArrowheads="1"/>
        </xdr:cNvSpPr>
      </xdr:nvSpPr>
      <xdr:spPr bwMode="auto">
        <a:xfrm>
          <a:off x="3079750" y="44799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44" name="Text Box 16">
          <a:extLst>
            <a:ext uri="{FF2B5EF4-FFF2-40B4-BE49-F238E27FC236}">
              <a16:creationId xmlns:a16="http://schemas.microsoft.com/office/drawing/2014/main" id="{DCC797B9-C816-4A06-A899-4D68FD70A21E}"/>
            </a:ext>
          </a:extLst>
        </xdr:cNvPr>
        <xdr:cNvSpPr txBox="1">
          <a:spLocks noChangeArrowheads="1"/>
        </xdr:cNvSpPr>
      </xdr:nvSpPr>
      <xdr:spPr bwMode="auto">
        <a:xfrm>
          <a:off x="30797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45" name="Text Box 17">
          <a:extLst>
            <a:ext uri="{FF2B5EF4-FFF2-40B4-BE49-F238E27FC236}">
              <a16:creationId xmlns:a16="http://schemas.microsoft.com/office/drawing/2014/main" id="{8F5005A6-6085-4DDD-B7AE-4E21AD74965B}"/>
            </a:ext>
          </a:extLst>
        </xdr:cNvPr>
        <xdr:cNvSpPr txBox="1">
          <a:spLocks noChangeArrowheads="1"/>
        </xdr:cNvSpPr>
      </xdr:nvSpPr>
      <xdr:spPr bwMode="auto">
        <a:xfrm>
          <a:off x="30797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46" name="Text Box 18">
          <a:extLst>
            <a:ext uri="{FF2B5EF4-FFF2-40B4-BE49-F238E27FC236}">
              <a16:creationId xmlns:a16="http://schemas.microsoft.com/office/drawing/2014/main" id="{15B0617D-6B67-4090-BBCF-71577C834D1F}"/>
            </a:ext>
          </a:extLst>
        </xdr:cNvPr>
        <xdr:cNvSpPr txBox="1">
          <a:spLocks noChangeArrowheads="1"/>
        </xdr:cNvSpPr>
      </xdr:nvSpPr>
      <xdr:spPr bwMode="auto">
        <a:xfrm>
          <a:off x="30797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47" name="Text Box 19">
          <a:extLst>
            <a:ext uri="{FF2B5EF4-FFF2-40B4-BE49-F238E27FC236}">
              <a16:creationId xmlns:a16="http://schemas.microsoft.com/office/drawing/2014/main" id="{803A5808-2CCE-429A-BA81-B200669827D5}"/>
            </a:ext>
          </a:extLst>
        </xdr:cNvPr>
        <xdr:cNvSpPr txBox="1">
          <a:spLocks noChangeArrowheads="1"/>
        </xdr:cNvSpPr>
      </xdr:nvSpPr>
      <xdr:spPr bwMode="auto">
        <a:xfrm>
          <a:off x="30797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248" name="Text Box 15">
          <a:extLst>
            <a:ext uri="{FF2B5EF4-FFF2-40B4-BE49-F238E27FC236}">
              <a16:creationId xmlns:a16="http://schemas.microsoft.com/office/drawing/2014/main" id="{BB8830E8-3E1A-46BB-87FF-164E78207860}"/>
            </a:ext>
          </a:extLst>
        </xdr:cNvPr>
        <xdr:cNvSpPr txBox="1">
          <a:spLocks noChangeArrowheads="1"/>
        </xdr:cNvSpPr>
      </xdr:nvSpPr>
      <xdr:spPr bwMode="auto">
        <a:xfrm>
          <a:off x="3079750" y="49815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444331"/>
    <xdr:sp macro="" textlink="">
      <xdr:nvSpPr>
        <xdr:cNvPr id="1249" name="Text Box 15">
          <a:extLst>
            <a:ext uri="{FF2B5EF4-FFF2-40B4-BE49-F238E27FC236}">
              <a16:creationId xmlns:a16="http://schemas.microsoft.com/office/drawing/2014/main" id="{867B859D-C5F7-4F00-B6DC-03A458031318}"/>
            </a:ext>
          </a:extLst>
        </xdr:cNvPr>
        <xdr:cNvSpPr txBox="1">
          <a:spLocks noChangeArrowheads="1"/>
        </xdr:cNvSpPr>
      </xdr:nvSpPr>
      <xdr:spPr bwMode="auto">
        <a:xfrm>
          <a:off x="3079750" y="4479925"/>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50" name="Text Box 16">
          <a:extLst>
            <a:ext uri="{FF2B5EF4-FFF2-40B4-BE49-F238E27FC236}">
              <a16:creationId xmlns:a16="http://schemas.microsoft.com/office/drawing/2014/main" id="{239E392F-8C5C-471C-BB5F-1DCE5484AF80}"/>
            </a:ext>
          </a:extLst>
        </xdr:cNvPr>
        <xdr:cNvSpPr txBox="1">
          <a:spLocks noChangeArrowheads="1"/>
        </xdr:cNvSpPr>
      </xdr:nvSpPr>
      <xdr:spPr bwMode="auto">
        <a:xfrm>
          <a:off x="30797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51" name="Text Box 17">
          <a:extLst>
            <a:ext uri="{FF2B5EF4-FFF2-40B4-BE49-F238E27FC236}">
              <a16:creationId xmlns:a16="http://schemas.microsoft.com/office/drawing/2014/main" id="{53CDDF5E-74F6-47AF-AD07-B49121659BE9}"/>
            </a:ext>
          </a:extLst>
        </xdr:cNvPr>
        <xdr:cNvSpPr txBox="1">
          <a:spLocks noChangeArrowheads="1"/>
        </xdr:cNvSpPr>
      </xdr:nvSpPr>
      <xdr:spPr bwMode="auto">
        <a:xfrm>
          <a:off x="30797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52" name="Text Box 18">
          <a:extLst>
            <a:ext uri="{FF2B5EF4-FFF2-40B4-BE49-F238E27FC236}">
              <a16:creationId xmlns:a16="http://schemas.microsoft.com/office/drawing/2014/main" id="{A6CB809D-6D10-4042-8825-6C298E1CA914}"/>
            </a:ext>
          </a:extLst>
        </xdr:cNvPr>
        <xdr:cNvSpPr txBox="1">
          <a:spLocks noChangeArrowheads="1"/>
        </xdr:cNvSpPr>
      </xdr:nvSpPr>
      <xdr:spPr bwMode="auto">
        <a:xfrm>
          <a:off x="30797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53" name="Text Box 19">
          <a:extLst>
            <a:ext uri="{FF2B5EF4-FFF2-40B4-BE49-F238E27FC236}">
              <a16:creationId xmlns:a16="http://schemas.microsoft.com/office/drawing/2014/main" id="{230C34B9-0B46-4056-B287-F7055A435136}"/>
            </a:ext>
          </a:extLst>
        </xdr:cNvPr>
        <xdr:cNvSpPr txBox="1">
          <a:spLocks noChangeArrowheads="1"/>
        </xdr:cNvSpPr>
      </xdr:nvSpPr>
      <xdr:spPr bwMode="auto">
        <a:xfrm>
          <a:off x="30797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254" name="Text Box 15">
          <a:extLst>
            <a:ext uri="{FF2B5EF4-FFF2-40B4-BE49-F238E27FC236}">
              <a16:creationId xmlns:a16="http://schemas.microsoft.com/office/drawing/2014/main" id="{0CA768F3-7D8E-4028-8172-6BDA95550353}"/>
            </a:ext>
          </a:extLst>
        </xdr:cNvPr>
        <xdr:cNvSpPr txBox="1">
          <a:spLocks noChangeArrowheads="1"/>
        </xdr:cNvSpPr>
      </xdr:nvSpPr>
      <xdr:spPr bwMode="auto">
        <a:xfrm>
          <a:off x="3079750" y="49815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442269"/>
    <xdr:sp macro="" textlink="">
      <xdr:nvSpPr>
        <xdr:cNvPr id="1255" name="Text Box 15">
          <a:extLst>
            <a:ext uri="{FF2B5EF4-FFF2-40B4-BE49-F238E27FC236}">
              <a16:creationId xmlns:a16="http://schemas.microsoft.com/office/drawing/2014/main" id="{1AF1441C-90EA-41BC-80CB-41C8AFAB156E}"/>
            </a:ext>
          </a:extLst>
        </xdr:cNvPr>
        <xdr:cNvSpPr txBox="1">
          <a:spLocks noChangeArrowheads="1"/>
        </xdr:cNvSpPr>
      </xdr:nvSpPr>
      <xdr:spPr bwMode="auto">
        <a:xfrm>
          <a:off x="7585075" y="40925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256" name="Text Box 15">
          <a:extLst>
            <a:ext uri="{FF2B5EF4-FFF2-40B4-BE49-F238E27FC236}">
              <a16:creationId xmlns:a16="http://schemas.microsoft.com/office/drawing/2014/main" id="{7B1AA8D5-B5D2-4C9E-8AA7-D31BF83795D8}"/>
            </a:ext>
          </a:extLst>
        </xdr:cNvPr>
        <xdr:cNvSpPr txBox="1">
          <a:spLocks noChangeArrowheads="1"/>
        </xdr:cNvSpPr>
      </xdr:nvSpPr>
      <xdr:spPr bwMode="auto">
        <a:xfrm>
          <a:off x="7585075" y="49815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57" name="Text Box 16">
          <a:extLst>
            <a:ext uri="{FF2B5EF4-FFF2-40B4-BE49-F238E27FC236}">
              <a16:creationId xmlns:a16="http://schemas.microsoft.com/office/drawing/2014/main" id="{C6CDA11A-1F3F-43C8-BC8C-A3533DE17EBF}"/>
            </a:ext>
          </a:extLst>
        </xdr:cNvPr>
        <xdr:cNvSpPr txBox="1">
          <a:spLocks noChangeArrowheads="1"/>
        </xdr:cNvSpPr>
      </xdr:nvSpPr>
      <xdr:spPr bwMode="auto">
        <a:xfrm>
          <a:off x="7585075"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58" name="Text Box 17">
          <a:extLst>
            <a:ext uri="{FF2B5EF4-FFF2-40B4-BE49-F238E27FC236}">
              <a16:creationId xmlns:a16="http://schemas.microsoft.com/office/drawing/2014/main" id="{3860909B-CE95-4E20-9F72-48B4E64577F9}"/>
            </a:ext>
          </a:extLst>
        </xdr:cNvPr>
        <xdr:cNvSpPr txBox="1">
          <a:spLocks noChangeArrowheads="1"/>
        </xdr:cNvSpPr>
      </xdr:nvSpPr>
      <xdr:spPr bwMode="auto">
        <a:xfrm>
          <a:off x="7585075"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59" name="Text Box 18">
          <a:extLst>
            <a:ext uri="{FF2B5EF4-FFF2-40B4-BE49-F238E27FC236}">
              <a16:creationId xmlns:a16="http://schemas.microsoft.com/office/drawing/2014/main" id="{D6283346-D56D-4545-BF13-1EFE9AAFE674}"/>
            </a:ext>
          </a:extLst>
        </xdr:cNvPr>
        <xdr:cNvSpPr txBox="1">
          <a:spLocks noChangeArrowheads="1"/>
        </xdr:cNvSpPr>
      </xdr:nvSpPr>
      <xdr:spPr bwMode="auto">
        <a:xfrm>
          <a:off x="7585075"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60" name="Text Box 19">
          <a:extLst>
            <a:ext uri="{FF2B5EF4-FFF2-40B4-BE49-F238E27FC236}">
              <a16:creationId xmlns:a16="http://schemas.microsoft.com/office/drawing/2014/main" id="{373E37DF-E4C8-46B1-9388-4E3561848F18}"/>
            </a:ext>
          </a:extLst>
        </xdr:cNvPr>
        <xdr:cNvSpPr txBox="1">
          <a:spLocks noChangeArrowheads="1"/>
        </xdr:cNvSpPr>
      </xdr:nvSpPr>
      <xdr:spPr bwMode="auto">
        <a:xfrm>
          <a:off x="7585075"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261" name="Text Box 15">
          <a:extLst>
            <a:ext uri="{FF2B5EF4-FFF2-40B4-BE49-F238E27FC236}">
              <a16:creationId xmlns:a16="http://schemas.microsoft.com/office/drawing/2014/main" id="{A04F853F-1ED4-4180-9919-215A8C103A07}"/>
            </a:ext>
          </a:extLst>
        </xdr:cNvPr>
        <xdr:cNvSpPr txBox="1">
          <a:spLocks noChangeArrowheads="1"/>
        </xdr:cNvSpPr>
      </xdr:nvSpPr>
      <xdr:spPr bwMode="auto">
        <a:xfrm>
          <a:off x="7585075" y="44799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62" name="Text Box 16">
          <a:extLst>
            <a:ext uri="{FF2B5EF4-FFF2-40B4-BE49-F238E27FC236}">
              <a16:creationId xmlns:a16="http://schemas.microsoft.com/office/drawing/2014/main" id="{AE8F85D8-4A2B-4888-8237-3E5C015BB34D}"/>
            </a:ext>
          </a:extLst>
        </xdr:cNvPr>
        <xdr:cNvSpPr txBox="1">
          <a:spLocks noChangeArrowheads="1"/>
        </xdr:cNvSpPr>
      </xdr:nvSpPr>
      <xdr:spPr bwMode="auto">
        <a:xfrm>
          <a:off x="7585075"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63" name="Text Box 17">
          <a:extLst>
            <a:ext uri="{FF2B5EF4-FFF2-40B4-BE49-F238E27FC236}">
              <a16:creationId xmlns:a16="http://schemas.microsoft.com/office/drawing/2014/main" id="{5E1BAE08-322C-4FD0-BF0E-60B84D75117C}"/>
            </a:ext>
          </a:extLst>
        </xdr:cNvPr>
        <xdr:cNvSpPr txBox="1">
          <a:spLocks noChangeArrowheads="1"/>
        </xdr:cNvSpPr>
      </xdr:nvSpPr>
      <xdr:spPr bwMode="auto">
        <a:xfrm>
          <a:off x="7585075"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64" name="Text Box 18">
          <a:extLst>
            <a:ext uri="{FF2B5EF4-FFF2-40B4-BE49-F238E27FC236}">
              <a16:creationId xmlns:a16="http://schemas.microsoft.com/office/drawing/2014/main" id="{399DEAE2-6480-4667-98BE-F9CF04B4048B}"/>
            </a:ext>
          </a:extLst>
        </xdr:cNvPr>
        <xdr:cNvSpPr txBox="1">
          <a:spLocks noChangeArrowheads="1"/>
        </xdr:cNvSpPr>
      </xdr:nvSpPr>
      <xdr:spPr bwMode="auto">
        <a:xfrm>
          <a:off x="7585075"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65" name="Text Box 19">
          <a:extLst>
            <a:ext uri="{FF2B5EF4-FFF2-40B4-BE49-F238E27FC236}">
              <a16:creationId xmlns:a16="http://schemas.microsoft.com/office/drawing/2014/main" id="{4471400B-B898-4881-8E80-18BE8BC23CF4}"/>
            </a:ext>
          </a:extLst>
        </xdr:cNvPr>
        <xdr:cNvSpPr txBox="1">
          <a:spLocks noChangeArrowheads="1"/>
        </xdr:cNvSpPr>
      </xdr:nvSpPr>
      <xdr:spPr bwMode="auto">
        <a:xfrm>
          <a:off x="7585075"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266" name="Text Box 15">
          <a:extLst>
            <a:ext uri="{FF2B5EF4-FFF2-40B4-BE49-F238E27FC236}">
              <a16:creationId xmlns:a16="http://schemas.microsoft.com/office/drawing/2014/main" id="{BB8696B6-8D8F-4B87-91CF-566A3BFC5D5E}"/>
            </a:ext>
          </a:extLst>
        </xdr:cNvPr>
        <xdr:cNvSpPr txBox="1">
          <a:spLocks noChangeArrowheads="1"/>
        </xdr:cNvSpPr>
      </xdr:nvSpPr>
      <xdr:spPr bwMode="auto">
        <a:xfrm>
          <a:off x="7585075" y="49815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67" name="Text Box 16">
          <a:extLst>
            <a:ext uri="{FF2B5EF4-FFF2-40B4-BE49-F238E27FC236}">
              <a16:creationId xmlns:a16="http://schemas.microsoft.com/office/drawing/2014/main" id="{D68D6FB1-0245-4C5B-8D0A-55AAE2FC481B}"/>
            </a:ext>
          </a:extLst>
        </xdr:cNvPr>
        <xdr:cNvSpPr txBox="1">
          <a:spLocks noChangeArrowheads="1"/>
        </xdr:cNvSpPr>
      </xdr:nvSpPr>
      <xdr:spPr bwMode="auto">
        <a:xfrm>
          <a:off x="95821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68" name="Text Box 17">
          <a:extLst>
            <a:ext uri="{FF2B5EF4-FFF2-40B4-BE49-F238E27FC236}">
              <a16:creationId xmlns:a16="http://schemas.microsoft.com/office/drawing/2014/main" id="{B33BFEC3-FEE8-4B95-9CC2-D41DF13E9822}"/>
            </a:ext>
          </a:extLst>
        </xdr:cNvPr>
        <xdr:cNvSpPr txBox="1">
          <a:spLocks noChangeArrowheads="1"/>
        </xdr:cNvSpPr>
      </xdr:nvSpPr>
      <xdr:spPr bwMode="auto">
        <a:xfrm>
          <a:off x="95821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69" name="Text Box 18">
          <a:extLst>
            <a:ext uri="{FF2B5EF4-FFF2-40B4-BE49-F238E27FC236}">
              <a16:creationId xmlns:a16="http://schemas.microsoft.com/office/drawing/2014/main" id="{EB477292-328F-4235-AEE9-D2577508F2D9}"/>
            </a:ext>
          </a:extLst>
        </xdr:cNvPr>
        <xdr:cNvSpPr txBox="1">
          <a:spLocks noChangeArrowheads="1"/>
        </xdr:cNvSpPr>
      </xdr:nvSpPr>
      <xdr:spPr bwMode="auto">
        <a:xfrm>
          <a:off x="95821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70" name="Text Box 19">
          <a:extLst>
            <a:ext uri="{FF2B5EF4-FFF2-40B4-BE49-F238E27FC236}">
              <a16:creationId xmlns:a16="http://schemas.microsoft.com/office/drawing/2014/main" id="{E8C34C1D-5008-4C44-8D5C-24F7E6D845FA}"/>
            </a:ext>
          </a:extLst>
        </xdr:cNvPr>
        <xdr:cNvSpPr txBox="1">
          <a:spLocks noChangeArrowheads="1"/>
        </xdr:cNvSpPr>
      </xdr:nvSpPr>
      <xdr:spPr bwMode="auto">
        <a:xfrm>
          <a:off x="95821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442269"/>
    <xdr:sp macro="" textlink="">
      <xdr:nvSpPr>
        <xdr:cNvPr id="1271" name="Text Box 15">
          <a:extLst>
            <a:ext uri="{FF2B5EF4-FFF2-40B4-BE49-F238E27FC236}">
              <a16:creationId xmlns:a16="http://schemas.microsoft.com/office/drawing/2014/main" id="{3E8A77EB-FF6C-47A1-A6E2-41A43294FD90}"/>
            </a:ext>
          </a:extLst>
        </xdr:cNvPr>
        <xdr:cNvSpPr txBox="1">
          <a:spLocks noChangeArrowheads="1"/>
        </xdr:cNvSpPr>
      </xdr:nvSpPr>
      <xdr:spPr bwMode="auto">
        <a:xfrm>
          <a:off x="9582150" y="44799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72" name="Text Box 16">
          <a:extLst>
            <a:ext uri="{FF2B5EF4-FFF2-40B4-BE49-F238E27FC236}">
              <a16:creationId xmlns:a16="http://schemas.microsoft.com/office/drawing/2014/main" id="{DBFAC26D-7CDF-4544-BD36-295527608273}"/>
            </a:ext>
          </a:extLst>
        </xdr:cNvPr>
        <xdr:cNvSpPr txBox="1">
          <a:spLocks noChangeArrowheads="1"/>
        </xdr:cNvSpPr>
      </xdr:nvSpPr>
      <xdr:spPr bwMode="auto">
        <a:xfrm>
          <a:off x="95821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73" name="Text Box 17">
          <a:extLst>
            <a:ext uri="{FF2B5EF4-FFF2-40B4-BE49-F238E27FC236}">
              <a16:creationId xmlns:a16="http://schemas.microsoft.com/office/drawing/2014/main" id="{14663F2B-0780-4227-80EE-A651DF96FB31}"/>
            </a:ext>
          </a:extLst>
        </xdr:cNvPr>
        <xdr:cNvSpPr txBox="1">
          <a:spLocks noChangeArrowheads="1"/>
        </xdr:cNvSpPr>
      </xdr:nvSpPr>
      <xdr:spPr bwMode="auto">
        <a:xfrm>
          <a:off x="95821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74" name="Text Box 18">
          <a:extLst>
            <a:ext uri="{FF2B5EF4-FFF2-40B4-BE49-F238E27FC236}">
              <a16:creationId xmlns:a16="http://schemas.microsoft.com/office/drawing/2014/main" id="{419CE2EA-5C9B-4FD3-99C1-798CED248E43}"/>
            </a:ext>
          </a:extLst>
        </xdr:cNvPr>
        <xdr:cNvSpPr txBox="1">
          <a:spLocks noChangeArrowheads="1"/>
        </xdr:cNvSpPr>
      </xdr:nvSpPr>
      <xdr:spPr bwMode="auto">
        <a:xfrm>
          <a:off x="95821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75" name="Text Box 19">
          <a:extLst>
            <a:ext uri="{FF2B5EF4-FFF2-40B4-BE49-F238E27FC236}">
              <a16:creationId xmlns:a16="http://schemas.microsoft.com/office/drawing/2014/main" id="{60715028-13D6-4E6F-BB83-B534E3C63841}"/>
            </a:ext>
          </a:extLst>
        </xdr:cNvPr>
        <xdr:cNvSpPr txBox="1">
          <a:spLocks noChangeArrowheads="1"/>
        </xdr:cNvSpPr>
      </xdr:nvSpPr>
      <xdr:spPr bwMode="auto">
        <a:xfrm>
          <a:off x="95821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276" name="Text Box 15">
          <a:extLst>
            <a:ext uri="{FF2B5EF4-FFF2-40B4-BE49-F238E27FC236}">
              <a16:creationId xmlns:a16="http://schemas.microsoft.com/office/drawing/2014/main" id="{0E2FBC3C-8C19-4B79-9C3B-96120F1E2502}"/>
            </a:ext>
          </a:extLst>
        </xdr:cNvPr>
        <xdr:cNvSpPr txBox="1">
          <a:spLocks noChangeArrowheads="1"/>
        </xdr:cNvSpPr>
      </xdr:nvSpPr>
      <xdr:spPr bwMode="auto">
        <a:xfrm>
          <a:off x="9582150" y="49815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77" name="Text Box 16">
          <a:extLst>
            <a:ext uri="{FF2B5EF4-FFF2-40B4-BE49-F238E27FC236}">
              <a16:creationId xmlns:a16="http://schemas.microsoft.com/office/drawing/2014/main" id="{AE83428C-7F7C-4A5B-9488-270B28778DDF}"/>
            </a:ext>
          </a:extLst>
        </xdr:cNvPr>
        <xdr:cNvSpPr txBox="1">
          <a:spLocks noChangeArrowheads="1"/>
        </xdr:cNvSpPr>
      </xdr:nvSpPr>
      <xdr:spPr bwMode="auto">
        <a:xfrm>
          <a:off x="958215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78" name="Text Box 17">
          <a:extLst>
            <a:ext uri="{FF2B5EF4-FFF2-40B4-BE49-F238E27FC236}">
              <a16:creationId xmlns:a16="http://schemas.microsoft.com/office/drawing/2014/main" id="{425F0BD3-2EBA-41A0-88D1-D6F23221C44B}"/>
            </a:ext>
          </a:extLst>
        </xdr:cNvPr>
        <xdr:cNvSpPr txBox="1">
          <a:spLocks noChangeArrowheads="1"/>
        </xdr:cNvSpPr>
      </xdr:nvSpPr>
      <xdr:spPr bwMode="auto">
        <a:xfrm>
          <a:off x="958215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79" name="Text Box 18">
          <a:extLst>
            <a:ext uri="{FF2B5EF4-FFF2-40B4-BE49-F238E27FC236}">
              <a16:creationId xmlns:a16="http://schemas.microsoft.com/office/drawing/2014/main" id="{9E693517-43DE-4889-8D90-86E33BE03367}"/>
            </a:ext>
          </a:extLst>
        </xdr:cNvPr>
        <xdr:cNvSpPr txBox="1">
          <a:spLocks noChangeArrowheads="1"/>
        </xdr:cNvSpPr>
      </xdr:nvSpPr>
      <xdr:spPr bwMode="auto">
        <a:xfrm>
          <a:off x="958215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80" name="Text Box 19">
          <a:extLst>
            <a:ext uri="{FF2B5EF4-FFF2-40B4-BE49-F238E27FC236}">
              <a16:creationId xmlns:a16="http://schemas.microsoft.com/office/drawing/2014/main" id="{CA87DD49-F942-45BD-A7B0-36A4C9E954CB}"/>
            </a:ext>
          </a:extLst>
        </xdr:cNvPr>
        <xdr:cNvSpPr txBox="1">
          <a:spLocks noChangeArrowheads="1"/>
        </xdr:cNvSpPr>
      </xdr:nvSpPr>
      <xdr:spPr bwMode="auto">
        <a:xfrm>
          <a:off x="958215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442269"/>
    <xdr:sp macro="" textlink="">
      <xdr:nvSpPr>
        <xdr:cNvPr id="1281" name="Text Box 15">
          <a:extLst>
            <a:ext uri="{FF2B5EF4-FFF2-40B4-BE49-F238E27FC236}">
              <a16:creationId xmlns:a16="http://schemas.microsoft.com/office/drawing/2014/main" id="{52121C95-1A93-4480-B9DE-BA4838C8B6FC}"/>
            </a:ext>
          </a:extLst>
        </xdr:cNvPr>
        <xdr:cNvSpPr txBox="1">
          <a:spLocks noChangeArrowheads="1"/>
        </xdr:cNvSpPr>
      </xdr:nvSpPr>
      <xdr:spPr bwMode="auto">
        <a:xfrm>
          <a:off x="9582150" y="40925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282" name="Text Box 15">
          <a:extLst>
            <a:ext uri="{FF2B5EF4-FFF2-40B4-BE49-F238E27FC236}">
              <a16:creationId xmlns:a16="http://schemas.microsoft.com/office/drawing/2014/main" id="{1AF9C98C-4717-4FF2-B201-91AC86C8B816}"/>
            </a:ext>
          </a:extLst>
        </xdr:cNvPr>
        <xdr:cNvSpPr txBox="1">
          <a:spLocks noChangeArrowheads="1"/>
        </xdr:cNvSpPr>
      </xdr:nvSpPr>
      <xdr:spPr bwMode="auto">
        <a:xfrm>
          <a:off x="9582150" y="49815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83" name="Text Box 16">
          <a:extLst>
            <a:ext uri="{FF2B5EF4-FFF2-40B4-BE49-F238E27FC236}">
              <a16:creationId xmlns:a16="http://schemas.microsoft.com/office/drawing/2014/main" id="{46C159A9-29AB-4C3C-BD3B-9FB183E624C3}"/>
            </a:ext>
          </a:extLst>
        </xdr:cNvPr>
        <xdr:cNvSpPr txBox="1">
          <a:spLocks noChangeArrowheads="1"/>
        </xdr:cNvSpPr>
      </xdr:nvSpPr>
      <xdr:spPr bwMode="auto">
        <a:xfrm>
          <a:off x="95821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84" name="Text Box 17">
          <a:extLst>
            <a:ext uri="{FF2B5EF4-FFF2-40B4-BE49-F238E27FC236}">
              <a16:creationId xmlns:a16="http://schemas.microsoft.com/office/drawing/2014/main" id="{5C9F328C-2916-4C0E-8494-5484F7C87FC4}"/>
            </a:ext>
          </a:extLst>
        </xdr:cNvPr>
        <xdr:cNvSpPr txBox="1">
          <a:spLocks noChangeArrowheads="1"/>
        </xdr:cNvSpPr>
      </xdr:nvSpPr>
      <xdr:spPr bwMode="auto">
        <a:xfrm>
          <a:off x="95821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85" name="Text Box 18">
          <a:extLst>
            <a:ext uri="{FF2B5EF4-FFF2-40B4-BE49-F238E27FC236}">
              <a16:creationId xmlns:a16="http://schemas.microsoft.com/office/drawing/2014/main" id="{E90194BB-7604-4104-969F-A5BC42413B7A}"/>
            </a:ext>
          </a:extLst>
        </xdr:cNvPr>
        <xdr:cNvSpPr txBox="1">
          <a:spLocks noChangeArrowheads="1"/>
        </xdr:cNvSpPr>
      </xdr:nvSpPr>
      <xdr:spPr bwMode="auto">
        <a:xfrm>
          <a:off x="95821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86" name="Text Box 19">
          <a:extLst>
            <a:ext uri="{FF2B5EF4-FFF2-40B4-BE49-F238E27FC236}">
              <a16:creationId xmlns:a16="http://schemas.microsoft.com/office/drawing/2014/main" id="{74B15FF7-65C0-485E-9BAB-451AACA70020}"/>
            </a:ext>
          </a:extLst>
        </xdr:cNvPr>
        <xdr:cNvSpPr txBox="1">
          <a:spLocks noChangeArrowheads="1"/>
        </xdr:cNvSpPr>
      </xdr:nvSpPr>
      <xdr:spPr bwMode="auto">
        <a:xfrm>
          <a:off x="95821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287" name="Text Box 15">
          <a:extLst>
            <a:ext uri="{FF2B5EF4-FFF2-40B4-BE49-F238E27FC236}">
              <a16:creationId xmlns:a16="http://schemas.microsoft.com/office/drawing/2014/main" id="{7067AE43-70B1-4D8C-B287-52B25726193E}"/>
            </a:ext>
          </a:extLst>
        </xdr:cNvPr>
        <xdr:cNvSpPr txBox="1">
          <a:spLocks noChangeArrowheads="1"/>
        </xdr:cNvSpPr>
      </xdr:nvSpPr>
      <xdr:spPr bwMode="auto">
        <a:xfrm>
          <a:off x="9582150" y="44799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88" name="Text Box 16">
          <a:extLst>
            <a:ext uri="{FF2B5EF4-FFF2-40B4-BE49-F238E27FC236}">
              <a16:creationId xmlns:a16="http://schemas.microsoft.com/office/drawing/2014/main" id="{682F90A6-3D01-45D8-8FD9-553EE0E4E03D}"/>
            </a:ext>
          </a:extLst>
        </xdr:cNvPr>
        <xdr:cNvSpPr txBox="1">
          <a:spLocks noChangeArrowheads="1"/>
        </xdr:cNvSpPr>
      </xdr:nvSpPr>
      <xdr:spPr bwMode="auto">
        <a:xfrm>
          <a:off x="95821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89" name="Text Box 17">
          <a:extLst>
            <a:ext uri="{FF2B5EF4-FFF2-40B4-BE49-F238E27FC236}">
              <a16:creationId xmlns:a16="http://schemas.microsoft.com/office/drawing/2014/main" id="{4E8B4BCB-136C-44E8-BCD2-2CD897F9965B}"/>
            </a:ext>
          </a:extLst>
        </xdr:cNvPr>
        <xdr:cNvSpPr txBox="1">
          <a:spLocks noChangeArrowheads="1"/>
        </xdr:cNvSpPr>
      </xdr:nvSpPr>
      <xdr:spPr bwMode="auto">
        <a:xfrm>
          <a:off x="95821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90" name="Text Box 18">
          <a:extLst>
            <a:ext uri="{FF2B5EF4-FFF2-40B4-BE49-F238E27FC236}">
              <a16:creationId xmlns:a16="http://schemas.microsoft.com/office/drawing/2014/main" id="{80216D33-EC68-43B6-8FF0-ADE7AAD93AEB}"/>
            </a:ext>
          </a:extLst>
        </xdr:cNvPr>
        <xdr:cNvSpPr txBox="1">
          <a:spLocks noChangeArrowheads="1"/>
        </xdr:cNvSpPr>
      </xdr:nvSpPr>
      <xdr:spPr bwMode="auto">
        <a:xfrm>
          <a:off x="95821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91" name="Text Box 19">
          <a:extLst>
            <a:ext uri="{FF2B5EF4-FFF2-40B4-BE49-F238E27FC236}">
              <a16:creationId xmlns:a16="http://schemas.microsoft.com/office/drawing/2014/main" id="{800A0822-36A2-4178-A9E1-1C70DD4EF7ED}"/>
            </a:ext>
          </a:extLst>
        </xdr:cNvPr>
        <xdr:cNvSpPr txBox="1">
          <a:spLocks noChangeArrowheads="1"/>
        </xdr:cNvSpPr>
      </xdr:nvSpPr>
      <xdr:spPr bwMode="auto">
        <a:xfrm>
          <a:off x="95821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292" name="Text Box 15">
          <a:extLst>
            <a:ext uri="{FF2B5EF4-FFF2-40B4-BE49-F238E27FC236}">
              <a16:creationId xmlns:a16="http://schemas.microsoft.com/office/drawing/2014/main" id="{31B09218-73C7-43FE-A03E-906D4EC985AF}"/>
            </a:ext>
          </a:extLst>
        </xdr:cNvPr>
        <xdr:cNvSpPr txBox="1">
          <a:spLocks noChangeArrowheads="1"/>
        </xdr:cNvSpPr>
      </xdr:nvSpPr>
      <xdr:spPr bwMode="auto">
        <a:xfrm>
          <a:off x="9582150" y="49815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93" name="Text Box 16">
          <a:extLst>
            <a:ext uri="{FF2B5EF4-FFF2-40B4-BE49-F238E27FC236}">
              <a16:creationId xmlns:a16="http://schemas.microsoft.com/office/drawing/2014/main" id="{D3E90D77-1D81-44EB-A93E-5B8EF11CB2BC}"/>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94" name="Text Box 17">
          <a:extLst>
            <a:ext uri="{FF2B5EF4-FFF2-40B4-BE49-F238E27FC236}">
              <a16:creationId xmlns:a16="http://schemas.microsoft.com/office/drawing/2014/main" id="{FC954132-6492-4C5C-873F-23C86BC4BE46}"/>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95" name="Text Box 18">
          <a:extLst>
            <a:ext uri="{FF2B5EF4-FFF2-40B4-BE49-F238E27FC236}">
              <a16:creationId xmlns:a16="http://schemas.microsoft.com/office/drawing/2014/main" id="{F10ED0B7-F5ED-4238-8597-B6EAD853F55F}"/>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96" name="Text Box 19">
          <a:extLst>
            <a:ext uri="{FF2B5EF4-FFF2-40B4-BE49-F238E27FC236}">
              <a16:creationId xmlns:a16="http://schemas.microsoft.com/office/drawing/2014/main" id="{EF7D0A67-E249-40FA-A7ED-CF3BE4AD3300}"/>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97" name="Text Box 16">
          <a:extLst>
            <a:ext uri="{FF2B5EF4-FFF2-40B4-BE49-F238E27FC236}">
              <a16:creationId xmlns:a16="http://schemas.microsoft.com/office/drawing/2014/main" id="{FC82B86A-C7B7-4365-B8B2-4B73D74E487B}"/>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98" name="Text Box 17">
          <a:extLst>
            <a:ext uri="{FF2B5EF4-FFF2-40B4-BE49-F238E27FC236}">
              <a16:creationId xmlns:a16="http://schemas.microsoft.com/office/drawing/2014/main" id="{B203410E-9E76-4B06-BB28-A4EB9F9FD9B7}"/>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99" name="Text Box 18">
          <a:extLst>
            <a:ext uri="{FF2B5EF4-FFF2-40B4-BE49-F238E27FC236}">
              <a16:creationId xmlns:a16="http://schemas.microsoft.com/office/drawing/2014/main" id="{378BE26E-4CE3-4702-9AD6-F61C49865197}"/>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00" name="Text Box 19">
          <a:extLst>
            <a:ext uri="{FF2B5EF4-FFF2-40B4-BE49-F238E27FC236}">
              <a16:creationId xmlns:a16="http://schemas.microsoft.com/office/drawing/2014/main" id="{F9DC501E-A97C-4BBC-A22C-29C09AFC87AF}"/>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301" name="Text Box 16">
          <a:extLst>
            <a:ext uri="{FF2B5EF4-FFF2-40B4-BE49-F238E27FC236}">
              <a16:creationId xmlns:a16="http://schemas.microsoft.com/office/drawing/2014/main" id="{72C21863-A209-4F3D-B57B-335945101270}"/>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302" name="Text Box 17">
          <a:extLst>
            <a:ext uri="{FF2B5EF4-FFF2-40B4-BE49-F238E27FC236}">
              <a16:creationId xmlns:a16="http://schemas.microsoft.com/office/drawing/2014/main" id="{4D6F590F-65F4-4385-B042-12E2E0BF9D1D}"/>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303" name="Text Box 18">
          <a:extLst>
            <a:ext uri="{FF2B5EF4-FFF2-40B4-BE49-F238E27FC236}">
              <a16:creationId xmlns:a16="http://schemas.microsoft.com/office/drawing/2014/main" id="{EF538D49-6779-4500-B644-422A2686B5BB}"/>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304" name="Text Box 19">
          <a:extLst>
            <a:ext uri="{FF2B5EF4-FFF2-40B4-BE49-F238E27FC236}">
              <a16:creationId xmlns:a16="http://schemas.microsoft.com/office/drawing/2014/main" id="{964C6B1A-CA87-431F-AB08-5D8D6C45CA7C}"/>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444014"/>
    <xdr:sp macro="" textlink="">
      <xdr:nvSpPr>
        <xdr:cNvPr id="1305" name="Text Box 15">
          <a:extLst>
            <a:ext uri="{FF2B5EF4-FFF2-40B4-BE49-F238E27FC236}">
              <a16:creationId xmlns:a16="http://schemas.microsoft.com/office/drawing/2014/main" id="{5F09F72D-D465-415B-B5B4-99E2E898160A}"/>
            </a:ext>
          </a:extLst>
        </xdr:cNvPr>
        <xdr:cNvSpPr txBox="1">
          <a:spLocks noChangeArrowheads="1"/>
        </xdr:cNvSpPr>
      </xdr:nvSpPr>
      <xdr:spPr bwMode="auto">
        <a:xfrm>
          <a:off x="3710214" y="4115254"/>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06" name="Text Box 16">
          <a:extLst>
            <a:ext uri="{FF2B5EF4-FFF2-40B4-BE49-F238E27FC236}">
              <a16:creationId xmlns:a16="http://schemas.microsoft.com/office/drawing/2014/main" id="{DF73F67A-8427-4D6A-A42D-7F8E609624C2}"/>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07" name="Text Box 17">
          <a:extLst>
            <a:ext uri="{FF2B5EF4-FFF2-40B4-BE49-F238E27FC236}">
              <a16:creationId xmlns:a16="http://schemas.microsoft.com/office/drawing/2014/main" id="{9DB586B0-99FD-48DC-B85C-EB38FAED84B2}"/>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08" name="Text Box 18">
          <a:extLst>
            <a:ext uri="{FF2B5EF4-FFF2-40B4-BE49-F238E27FC236}">
              <a16:creationId xmlns:a16="http://schemas.microsoft.com/office/drawing/2014/main" id="{EA0C5682-90DA-4EDE-A052-7726CE11314D}"/>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09" name="Text Box 19">
          <a:extLst>
            <a:ext uri="{FF2B5EF4-FFF2-40B4-BE49-F238E27FC236}">
              <a16:creationId xmlns:a16="http://schemas.microsoft.com/office/drawing/2014/main" id="{9DB77E01-6001-462B-9398-381CB7138158}"/>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310" name="Text Box 15">
          <a:extLst>
            <a:ext uri="{FF2B5EF4-FFF2-40B4-BE49-F238E27FC236}">
              <a16:creationId xmlns:a16="http://schemas.microsoft.com/office/drawing/2014/main" id="{58DC461D-829F-4176-93B6-3C20543839E1}"/>
            </a:ext>
          </a:extLst>
        </xdr:cNvPr>
        <xdr:cNvSpPr txBox="1">
          <a:spLocks noChangeArrowheads="1"/>
        </xdr:cNvSpPr>
      </xdr:nvSpPr>
      <xdr:spPr bwMode="auto">
        <a:xfrm>
          <a:off x="3710214" y="44980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442269"/>
    <xdr:sp macro="" textlink="">
      <xdr:nvSpPr>
        <xdr:cNvPr id="1311" name="Text Box 15">
          <a:extLst>
            <a:ext uri="{FF2B5EF4-FFF2-40B4-BE49-F238E27FC236}">
              <a16:creationId xmlns:a16="http://schemas.microsoft.com/office/drawing/2014/main" id="{D69259C2-60B2-4804-A8CA-FF1737B0190B}"/>
            </a:ext>
          </a:extLst>
        </xdr:cNvPr>
        <xdr:cNvSpPr txBox="1">
          <a:spLocks noChangeArrowheads="1"/>
        </xdr:cNvSpPr>
      </xdr:nvSpPr>
      <xdr:spPr bwMode="auto">
        <a:xfrm>
          <a:off x="6773182" y="4115254"/>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12" name="Text Box 16">
          <a:extLst>
            <a:ext uri="{FF2B5EF4-FFF2-40B4-BE49-F238E27FC236}">
              <a16:creationId xmlns:a16="http://schemas.microsoft.com/office/drawing/2014/main" id="{60FB31FF-F417-4D4D-BBC5-D3B66AA97D6A}"/>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13" name="Text Box 17">
          <a:extLst>
            <a:ext uri="{FF2B5EF4-FFF2-40B4-BE49-F238E27FC236}">
              <a16:creationId xmlns:a16="http://schemas.microsoft.com/office/drawing/2014/main" id="{2D185B1C-ECCF-41ED-ABB9-8BDAEAE19BAA}"/>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14" name="Text Box 18">
          <a:extLst>
            <a:ext uri="{FF2B5EF4-FFF2-40B4-BE49-F238E27FC236}">
              <a16:creationId xmlns:a16="http://schemas.microsoft.com/office/drawing/2014/main" id="{5E43DBFD-79BB-4F58-B078-A4D6A480050E}"/>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315" name="Text Box 15">
          <a:extLst>
            <a:ext uri="{FF2B5EF4-FFF2-40B4-BE49-F238E27FC236}">
              <a16:creationId xmlns:a16="http://schemas.microsoft.com/office/drawing/2014/main" id="{91A627DF-80A8-495C-8B9B-CBC3E8D1C9C3}"/>
            </a:ext>
          </a:extLst>
        </xdr:cNvPr>
        <xdr:cNvSpPr txBox="1">
          <a:spLocks noChangeArrowheads="1"/>
        </xdr:cNvSpPr>
      </xdr:nvSpPr>
      <xdr:spPr bwMode="auto">
        <a:xfrm>
          <a:off x="6773182" y="44980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16" name="Text Box 16">
          <a:extLst>
            <a:ext uri="{FF2B5EF4-FFF2-40B4-BE49-F238E27FC236}">
              <a16:creationId xmlns:a16="http://schemas.microsoft.com/office/drawing/2014/main" id="{C59A66E6-06F7-4780-8F0D-662C96BDCDBC}"/>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17" name="Text Box 17">
          <a:extLst>
            <a:ext uri="{FF2B5EF4-FFF2-40B4-BE49-F238E27FC236}">
              <a16:creationId xmlns:a16="http://schemas.microsoft.com/office/drawing/2014/main" id="{1E6EF989-796E-4245-B38F-8D59B790E80B}"/>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18" name="Text Box 18">
          <a:extLst>
            <a:ext uri="{FF2B5EF4-FFF2-40B4-BE49-F238E27FC236}">
              <a16:creationId xmlns:a16="http://schemas.microsoft.com/office/drawing/2014/main" id="{697EC870-AD15-49AD-BAC5-D60319777CF1}"/>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19" name="Text Box 19">
          <a:extLst>
            <a:ext uri="{FF2B5EF4-FFF2-40B4-BE49-F238E27FC236}">
              <a16:creationId xmlns:a16="http://schemas.microsoft.com/office/drawing/2014/main" id="{8219CB7C-3EAB-4899-A0F2-2431962E590E}"/>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442269"/>
    <xdr:sp macro="" textlink="">
      <xdr:nvSpPr>
        <xdr:cNvPr id="1320" name="Text Box 15">
          <a:extLst>
            <a:ext uri="{FF2B5EF4-FFF2-40B4-BE49-F238E27FC236}">
              <a16:creationId xmlns:a16="http://schemas.microsoft.com/office/drawing/2014/main" id="{D6CB8134-B0C1-47A1-96DF-9AE1DF0CA738}"/>
            </a:ext>
          </a:extLst>
        </xdr:cNvPr>
        <xdr:cNvSpPr txBox="1">
          <a:spLocks noChangeArrowheads="1"/>
        </xdr:cNvSpPr>
      </xdr:nvSpPr>
      <xdr:spPr bwMode="auto">
        <a:xfrm>
          <a:off x="9616168" y="4115254"/>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21" name="Text Box 16">
          <a:extLst>
            <a:ext uri="{FF2B5EF4-FFF2-40B4-BE49-F238E27FC236}">
              <a16:creationId xmlns:a16="http://schemas.microsoft.com/office/drawing/2014/main" id="{BBF78195-44CB-4D9A-A4B2-E5209D6DDF79}"/>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22" name="Text Box 17">
          <a:extLst>
            <a:ext uri="{FF2B5EF4-FFF2-40B4-BE49-F238E27FC236}">
              <a16:creationId xmlns:a16="http://schemas.microsoft.com/office/drawing/2014/main" id="{4B62F0DF-B5D6-41D6-9B8C-6A72AADEA1E5}"/>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23" name="Text Box 18">
          <a:extLst>
            <a:ext uri="{FF2B5EF4-FFF2-40B4-BE49-F238E27FC236}">
              <a16:creationId xmlns:a16="http://schemas.microsoft.com/office/drawing/2014/main" id="{2B142850-D8C4-43C3-ACA3-9D4E5BA87E05}"/>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24" name="Text Box 19">
          <a:extLst>
            <a:ext uri="{FF2B5EF4-FFF2-40B4-BE49-F238E27FC236}">
              <a16:creationId xmlns:a16="http://schemas.microsoft.com/office/drawing/2014/main" id="{64E1144B-58A0-49BC-8350-9847282BF532}"/>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25" name="Text Box 16">
          <a:extLst>
            <a:ext uri="{FF2B5EF4-FFF2-40B4-BE49-F238E27FC236}">
              <a16:creationId xmlns:a16="http://schemas.microsoft.com/office/drawing/2014/main" id="{02F47330-5AB6-4D75-A838-7B6B26A3859A}"/>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26" name="Text Box 17">
          <a:extLst>
            <a:ext uri="{FF2B5EF4-FFF2-40B4-BE49-F238E27FC236}">
              <a16:creationId xmlns:a16="http://schemas.microsoft.com/office/drawing/2014/main" id="{8E5AEDD3-E343-4843-8E7C-989AD8B7681E}"/>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27" name="Text Box 18">
          <a:extLst>
            <a:ext uri="{FF2B5EF4-FFF2-40B4-BE49-F238E27FC236}">
              <a16:creationId xmlns:a16="http://schemas.microsoft.com/office/drawing/2014/main" id="{9AF207F9-0058-4C2E-8FF4-E672833E7515}"/>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28" name="Text Box 19">
          <a:extLst>
            <a:ext uri="{FF2B5EF4-FFF2-40B4-BE49-F238E27FC236}">
              <a16:creationId xmlns:a16="http://schemas.microsoft.com/office/drawing/2014/main" id="{BB9C6DDC-AB7E-4274-85A5-4BC1F83A106D}"/>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29" name="Text Box 16">
          <a:extLst>
            <a:ext uri="{FF2B5EF4-FFF2-40B4-BE49-F238E27FC236}">
              <a16:creationId xmlns:a16="http://schemas.microsoft.com/office/drawing/2014/main" id="{B2704085-76A0-49D6-B963-2B118F234845}"/>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30" name="Text Box 17">
          <a:extLst>
            <a:ext uri="{FF2B5EF4-FFF2-40B4-BE49-F238E27FC236}">
              <a16:creationId xmlns:a16="http://schemas.microsoft.com/office/drawing/2014/main" id="{FCDBE19C-B287-4D6A-8A6D-37E830C2E30F}"/>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31" name="Text Box 18">
          <a:extLst>
            <a:ext uri="{FF2B5EF4-FFF2-40B4-BE49-F238E27FC236}">
              <a16:creationId xmlns:a16="http://schemas.microsoft.com/office/drawing/2014/main" id="{F8E9C4EF-32D6-4475-A070-B808CF403E10}"/>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32" name="Text Box 19">
          <a:extLst>
            <a:ext uri="{FF2B5EF4-FFF2-40B4-BE49-F238E27FC236}">
              <a16:creationId xmlns:a16="http://schemas.microsoft.com/office/drawing/2014/main" id="{C11D62BD-D515-400B-951A-A05D5716EC3A}"/>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333" name="Text Box 16">
          <a:extLst>
            <a:ext uri="{FF2B5EF4-FFF2-40B4-BE49-F238E27FC236}">
              <a16:creationId xmlns:a16="http://schemas.microsoft.com/office/drawing/2014/main" id="{D112F28B-13D4-4DAC-AF72-77CDC2ED7556}"/>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334" name="Text Box 17">
          <a:extLst>
            <a:ext uri="{FF2B5EF4-FFF2-40B4-BE49-F238E27FC236}">
              <a16:creationId xmlns:a16="http://schemas.microsoft.com/office/drawing/2014/main" id="{243B55F0-2DD6-4276-A5DA-0D5F4BD6803C}"/>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335" name="Text Box 18">
          <a:extLst>
            <a:ext uri="{FF2B5EF4-FFF2-40B4-BE49-F238E27FC236}">
              <a16:creationId xmlns:a16="http://schemas.microsoft.com/office/drawing/2014/main" id="{2971D838-BB4D-4E86-8F1F-13266031D59C}"/>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336" name="Text Box 19">
          <a:extLst>
            <a:ext uri="{FF2B5EF4-FFF2-40B4-BE49-F238E27FC236}">
              <a16:creationId xmlns:a16="http://schemas.microsoft.com/office/drawing/2014/main" id="{B3928707-4578-422E-A8E1-6CEF21FCC51B}"/>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444014"/>
    <xdr:sp macro="" textlink="">
      <xdr:nvSpPr>
        <xdr:cNvPr id="1337" name="Text Box 15">
          <a:extLst>
            <a:ext uri="{FF2B5EF4-FFF2-40B4-BE49-F238E27FC236}">
              <a16:creationId xmlns:a16="http://schemas.microsoft.com/office/drawing/2014/main" id="{B7ED481A-B311-4006-A9A6-C82C38E3BCAE}"/>
            </a:ext>
          </a:extLst>
        </xdr:cNvPr>
        <xdr:cNvSpPr txBox="1">
          <a:spLocks noChangeArrowheads="1"/>
        </xdr:cNvSpPr>
      </xdr:nvSpPr>
      <xdr:spPr bwMode="auto">
        <a:xfrm>
          <a:off x="3710214" y="4115254"/>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38" name="Text Box 16">
          <a:extLst>
            <a:ext uri="{FF2B5EF4-FFF2-40B4-BE49-F238E27FC236}">
              <a16:creationId xmlns:a16="http://schemas.microsoft.com/office/drawing/2014/main" id="{34A66210-0E3B-4872-A46F-B00C79F793A5}"/>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39" name="Text Box 17">
          <a:extLst>
            <a:ext uri="{FF2B5EF4-FFF2-40B4-BE49-F238E27FC236}">
              <a16:creationId xmlns:a16="http://schemas.microsoft.com/office/drawing/2014/main" id="{17B34B66-A2CD-4240-AA74-BD36A1EA2403}"/>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40" name="Text Box 18">
          <a:extLst>
            <a:ext uri="{FF2B5EF4-FFF2-40B4-BE49-F238E27FC236}">
              <a16:creationId xmlns:a16="http://schemas.microsoft.com/office/drawing/2014/main" id="{229A8ABF-001F-4979-92D4-6513D0ECB277}"/>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41" name="Text Box 19">
          <a:extLst>
            <a:ext uri="{FF2B5EF4-FFF2-40B4-BE49-F238E27FC236}">
              <a16:creationId xmlns:a16="http://schemas.microsoft.com/office/drawing/2014/main" id="{5E5FF297-D806-4F75-A023-8A6D8E514E5A}"/>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342" name="Text Box 15">
          <a:extLst>
            <a:ext uri="{FF2B5EF4-FFF2-40B4-BE49-F238E27FC236}">
              <a16:creationId xmlns:a16="http://schemas.microsoft.com/office/drawing/2014/main" id="{154083F4-E6EE-43CA-9AB4-FE5C02D0DDC4}"/>
            </a:ext>
          </a:extLst>
        </xdr:cNvPr>
        <xdr:cNvSpPr txBox="1">
          <a:spLocks noChangeArrowheads="1"/>
        </xdr:cNvSpPr>
      </xdr:nvSpPr>
      <xdr:spPr bwMode="auto">
        <a:xfrm>
          <a:off x="3710214" y="44980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442269"/>
    <xdr:sp macro="" textlink="">
      <xdr:nvSpPr>
        <xdr:cNvPr id="1343" name="Text Box 15">
          <a:extLst>
            <a:ext uri="{FF2B5EF4-FFF2-40B4-BE49-F238E27FC236}">
              <a16:creationId xmlns:a16="http://schemas.microsoft.com/office/drawing/2014/main" id="{DF5DE7A2-F4C6-4B67-B613-53612F59560F}"/>
            </a:ext>
          </a:extLst>
        </xdr:cNvPr>
        <xdr:cNvSpPr txBox="1">
          <a:spLocks noChangeArrowheads="1"/>
        </xdr:cNvSpPr>
      </xdr:nvSpPr>
      <xdr:spPr bwMode="auto">
        <a:xfrm>
          <a:off x="6773182" y="4115254"/>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44" name="Text Box 16">
          <a:extLst>
            <a:ext uri="{FF2B5EF4-FFF2-40B4-BE49-F238E27FC236}">
              <a16:creationId xmlns:a16="http://schemas.microsoft.com/office/drawing/2014/main" id="{E806B8A7-29C2-4EBC-99F1-C28CFCCCD7E0}"/>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45" name="Text Box 17">
          <a:extLst>
            <a:ext uri="{FF2B5EF4-FFF2-40B4-BE49-F238E27FC236}">
              <a16:creationId xmlns:a16="http://schemas.microsoft.com/office/drawing/2014/main" id="{DFD5BAF0-2632-42F1-94A7-AC32B2458A5F}"/>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46" name="Text Box 18">
          <a:extLst>
            <a:ext uri="{FF2B5EF4-FFF2-40B4-BE49-F238E27FC236}">
              <a16:creationId xmlns:a16="http://schemas.microsoft.com/office/drawing/2014/main" id="{A57F26EF-2E19-46D7-95F9-164383D94A21}"/>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347" name="Text Box 15">
          <a:extLst>
            <a:ext uri="{FF2B5EF4-FFF2-40B4-BE49-F238E27FC236}">
              <a16:creationId xmlns:a16="http://schemas.microsoft.com/office/drawing/2014/main" id="{F525B37B-135A-4197-ACFB-583939A489DC}"/>
            </a:ext>
          </a:extLst>
        </xdr:cNvPr>
        <xdr:cNvSpPr txBox="1">
          <a:spLocks noChangeArrowheads="1"/>
        </xdr:cNvSpPr>
      </xdr:nvSpPr>
      <xdr:spPr bwMode="auto">
        <a:xfrm>
          <a:off x="6773182" y="44980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48" name="Text Box 16">
          <a:extLst>
            <a:ext uri="{FF2B5EF4-FFF2-40B4-BE49-F238E27FC236}">
              <a16:creationId xmlns:a16="http://schemas.microsoft.com/office/drawing/2014/main" id="{4943C167-8952-41DB-ADBF-A651A117F1CE}"/>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49" name="Text Box 17">
          <a:extLst>
            <a:ext uri="{FF2B5EF4-FFF2-40B4-BE49-F238E27FC236}">
              <a16:creationId xmlns:a16="http://schemas.microsoft.com/office/drawing/2014/main" id="{807996BD-9BE3-4F79-80A6-FB1BF510E692}"/>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50" name="Text Box 18">
          <a:extLst>
            <a:ext uri="{FF2B5EF4-FFF2-40B4-BE49-F238E27FC236}">
              <a16:creationId xmlns:a16="http://schemas.microsoft.com/office/drawing/2014/main" id="{20B1616E-515D-4490-BE77-48D552E84E2C}"/>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51" name="Text Box 19">
          <a:extLst>
            <a:ext uri="{FF2B5EF4-FFF2-40B4-BE49-F238E27FC236}">
              <a16:creationId xmlns:a16="http://schemas.microsoft.com/office/drawing/2014/main" id="{4588F229-DF3E-437C-8968-F1483ACBB327}"/>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442269"/>
    <xdr:sp macro="" textlink="">
      <xdr:nvSpPr>
        <xdr:cNvPr id="1352" name="Text Box 15">
          <a:extLst>
            <a:ext uri="{FF2B5EF4-FFF2-40B4-BE49-F238E27FC236}">
              <a16:creationId xmlns:a16="http://schemas.microsoft.com/office/drawing/2014/main" id="{06330BEC-A8D0-445C-BEC9-37172AFDD893}"/>
            </a:ext>
          </a:extLst>
        </xdr:cNvPr>
        <xdr:cNvSpPr txBox="1">
          <a:spLocks noChangeArrowheads="1"/>
        </xdr:cNvSpPr>
      </xdr:nvSpPr>
      <xdr:spPr bwMode="auto">
        <a:xfrm>
          <a:off x="9616168" y="4115254"/>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53" name="Text Box 16">
          <a:extLst>
            <a:ext uri="{FF2B5EF4-FFF2-40B4-BE49-F238E27FC236}">
              <a16:creationId xmlns:a16="http://schemas.microsoft.com/office/drawing/2014/main" id="{A3F805A3-9C02-461E-936D-6938733321D2}"/>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54" name="Text Box 17">
          <a:extLst>
            <a:ext uri="{FF2B5EF4-FFF2-40B4-BE49-F238E27FC236}">
              <a16:creationId xmlns:a16="http://schemas.microsoft.com/office/drawing/2014/main" id="{56F16EBC-E930-43BE-9F30-AE7069A5B213}"/>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55" name="Text Box 18">
          <a:extLst>
            <a:ext uri="{FF2B5EF4-FFF2-40B4-BE49-F238E27FC236}">
              <a16:creationId xmlns:a16="http://schemas.microsoft.com/office/drawing/2014/main" id="{1D2D19BA-904A-4480-AFA5-EBCF1DD02C06}"/>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56" name="Text Box 19">
          <a:extLst>
            <a:ext uri="{FF2B5EF4-FFF2-40B4-BE49-F238E27FC236}">
              <a16:creationId xmlns:a16="http://schemas.microsoft.com/office/drawing/2014/main" id="{E0558191-CE9C-4BE9-A217-FDF15EC415FE}"/>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57" name="Text Box 16">
          <a:extLst>
            <a:ext uri="{FF2B5EF4-FFF2-40B4-BE49-F238E27FC236}">
              <a16:creationId xmlns:a16="http://schemas.microsoft.com/office/drawing/2014/main" id="{C3DB319E-523A-4686-B48F-8052135F02F9}"/>
            </a:ext>
          </a:extLst>
        </xdr:cNvPr>
        <xdr:cNvSpPr txBox="1">
          <a:spLocks noChangeArrowheads="1"/>
        </xdr:cNvSpPr>
      </xdr:nvSpPr>
      <xdr:spPr bwMode="auto">
        <a:xfrm>
          <a:off x="3706091"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58" name="Text Box 17">
          <a:extLst>
            <a:ext uri="{FF2B5EF4-FFF2-40B4-BE49-F238E27FC236}">
              <a16:creationId xmlns:a16="http://schemas.microsoft.com/office/drawing/2014/main" id="{A5AA5C58-3CBB-49EA-85DF-9D28E1EBDD82}"/>
            </a:ext>
          </a:extLst>
        </xdr:cNvPr>
        <xdr:cNvSpPr txBox="1">
          <a:spLocks noChangeArrowheads="1"/>
        </xdr:cNvSpPr>
      </xdr:nvSpPr>
      <xdr:spPr bwMode="auto">
        <a:xfrm>
          <a:off x="3706091"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59" name="Text Box 18">
          <a:extLst>
            <a:ext uri="{FF2B5EF4-FFF2-40B4-BE49-F238E27FC236}">
              <a16:creationId xmlns:a16="http://schemas.microsoft.com/office/drawing/2014/main" id="{38EE4201-CF6F-4AE0-8648-3B04CFC3B785}"/>
            </a:ext>
          </a:extLst>
        </xdr:cNvPr>
        <xdr:cNvSpPr txBox="1">
          <a:spLocks noChangeArrowheads="1"/>
        </xdr:cNvSpPr>
      </xdr:nvSpPr>
      <xdr:spPr bwMode="auto">
        <a:xfrm>
          <a:off x="3706091"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60" name="Text Box 19">
          <a:extLst>
            <a:ext uri="{FF2B5EF4-FFF2-40B4-BE49-F238E27FC236}">
              <a16:creationId xmlns:a16="http://schemas.microsoft.com/office/drawing/2014/main" id="{AAC3FF17-BA06-4539-9E1A-BCA4A7F30AF4}"/>
            </a:ext>
          </a:extLst>
        </xdr:cNvPr>
        <xdr:cNvSpPr txBox="1">
          <a:spLocks noChangeArrowheads="1"/>
        </xdr:cNvSpPr>
      </xdr:nvSpPr>
      <xdr:spPr bwMode="auto">
        <a:xfrm>
          <a:off x="3706091"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61" name="Text Box 16">
          <a:extLst>
            <a:ext uri="{FF2B5EF4-FFF2-40B4-BE49-F238E27FC236}">
              <a16:creationId xmlns:a16="http://schemas.microsoft.com/office/drawing/2014/main" id="{E3461970-DA60-457C-8DC9-39590BC57E51}"/>
            </a:ext>
          </a:extLst>
        </xdr:cNvPr>
        <xdr:cNvSpPr txBox="1">
          <a:spLocks noChangeArrowheads="1"/>
        </xdr:cNvSpPr>
      </xdr:nvSpPr>
      <xdr:spPr bwMode="auto">
        <a:xfrm>
          <a:off x="6768234"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62" name="Text Box 17">
          <a:extLst>
            <a:ext uri="{FF2B5EF4-FFF2-40B4-BE49-F238E27FC236}">
              <a16:creationId xmlns:a16="http://schemas.microsoft.com/office/drawing/2014/main" id="{B16C63CA-4848-49C9-AE5C-38DF7999E2FE}"/>
            </a:ext>
          </a:extLst>
        </xdr:cNvPr>
        <xdr:cNvSpPr txBox="1">
          <a:spLocks noChangeArrowheads="1"/>
        </xdr:cNvSpPr>
      </xdr:nvSpPr>
      <xdr:spPr bwMode="auto">
        <a:xfrm>
          <a:off x="6768234"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63" name="Text Box 18">
          <a:extLst>
            <a:ext uri="{FF2B5EF4-FFF2-40B4-BE49-F238E27FC236}">
              <a16:creationId xmlns:a16="http://schemas.microsoft.com/office/drawing/2014/main" id="{AB67BB4F-FEC5-4CE8-8508-E0C673E66FA4}"/>
            </a:ext>
          </a:extLst>
        </xdr:cNvPr>
        <xdr:cNvSpPr txBox="1">
          <a:spLocks noChangeArrowheads="1"/>
        </xdr:cNvSpPr>
      </xdr:nvSpPr>
      <xdr:spPr bwMode="auto">
        <a:xfrm>
          <a:off x="6768234"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64" name="Text Box 19">
          <a:extLst>
            <a:ext uri="{FF2B5EF4-FFF2-40B4-BE49-F238E27FC236}">
              <a16:creationId xmlns:a16="http://schemas.microsoft.com/office/drawing/2014/main" id="{61FCF288-0B1F-47A1-8817-2B7CF67E37FA}"/>
            </a:ext>
          </a:extLst>
        </xdr:cNvPr>
        <xdr:cNvSpPr txBox="1">
          <a:spLocks noChangeArrowheads="1"/>
        </xdr:cNvSpPr>
      </xdr:nvSpPr>
      <xdr:spPr bwMode="auto">
        <a:xfrm>
          <a:off x="6768234"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365" name="Text Box 16">
          <a:extLst>
            <a:ext uri="{FF2B5EF4-FFF2-40B4-BE49-F238E27FC236}">
              <a16:creationId xmlns:a16="http://schemas.microsoft.com/office/drawing/2014/main" id="{5CD6A7DB-9D14-4175-85D2-420B065C34D6}"/>
            </a:ext>
          </a:extLst>
        </xdr:cNvPr>
        <xdr:cNvSpPr txBox="1">
          <a:spLocks noChangeArrowheads="1"/>
        </xdr:cNvSpPr>
      </xdr:nvSpPr>
      <xdr:spPr bwMode="auto">
        <a:xfrm>
          <a:off x="48052182"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366" name="Text Box 17">
          <a:extLst>
            <a:ext uri="{FF2B5EF4-FFF2-40B4-BE49-F238E27FC236}">
              <a16:creationId xmlns:a16="http://schemas.microsoft.com/office/drawing/2014/main" id="{20D5EF7D-9589-4003-A095-DBC5DF7E91D9}"/>
            </a:ext>
          </a:extLst>
        </xdr:cNvPr>
        <xdr:cNvSpPr txBox="1">
          <a:spLocks noChangeArrowheads="1"/>
        </xdr:cNvSpPr>
      </xdr:nvSpPr>
      <xdr:spPr bwMode="auto">
        <a:xfrm>
          <a:off x="48052182"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367" name="Text Box 18">
          <a:extLst>
            <a:ext uri="{FF2B5EF4-FFF2-40B4-BE49-F238E27FC236}">
              <a16:creationId xmlns:a16="http://schemas.microsoft.com/office/drawing/2014/main" id="{9D878CAE-270F-4159-BCF5-E6F6514247E0}"/>
            </a:ext>
          </a:extLst>
        </xdr:cNvPr>
        <xdr:cNvSpPr txBox="1">
          <a:spLocks noChangeArrowheads="1"/>
        </xdr:cNvSpPr>
      </xdr:nvSpPr>
      <xdr:spPr bwMode="auto">
        <a:xfrm>
          <a:off x="48052182"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368" name="Text Box 19">
          <a:extLst>
            <a:ext uri="{FF2B5EF4-FFF2-40B4-BE49-F238E27FC236}">
              <a16:creationId xmlns:a16="http://schemas.microsoft.com/office/drawing/2014/main" id="{50DED1C4-EA56-454F-8A79-AED312D469DC}"/>
            </a:ext>
          </a:extLst>
        </xdr:cNvPr>
        <xdr:cNvSpPr txBox="1">
          <a:spLocks noChangeArrowheads="1"/>
        </xdr:cNvSpPr>
      </xdr:nvSpPr>
      <xdr:spPr bwMode="auto">
        <a:xfrm>
          <a:off x="48052182"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444014"/>
    <xdr:sp macro="" textlink="">
      <xdr:nvSpPr>
        <xdr:cNvPr id="1369" name="Text Box 15">
          <a:extLst>
            <a:ext uri="{FF2B5EF4-FFF2-40B4-BE49-F238E27FC236}">
              <a16:creationId xmlns:a16="http://schemas.microsoft.com/office/drawing/2014/main" id="{FAC99A6E-5A81-4803-B7B7-80BDB6D405A8}"/>
            </a:ext>
          </a:extLst>
        </xdr:cNvPr>
        <xdr:cNvSpPr txBox="1">
          <a:spLocks noChangeArrowheads="1"/>
        </xdr:cNvSpPr>
      </xdr:nvSpPr>
      <xdr:spPr bwMode="auto">
        <a:xfrm>
          <a:off x="3706091" y="4130098"/>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70" name="Text Box 16">
          <a:extLst>
            <a:ext uri="{FF2B5EF4-FFF2-40B4-BE49-F238E27FC236}">
              <a16:creationId xmlns:a16="http://schemas.microsoft.com/office/drawing/2014/main" id="{BDEE638C-D576-4258-86DE-524FC5E5D3BE}"/>
            </a:ext>
          </a:extLst>
        </xdr:cNvPr>
        <xdr:cNvSpPr txBox="1">
          <a:spLocks noChangeArrowheads="1"/>
        </xdr:cNvSpPr>
      </xdr:nvSpPr>
      <xdr:spPr bwMode="auto">
        <a:xfrm>
          <a:off x="3706091"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71" name="Text Box 17">
          <a:extLst>
            <a:ext uri="{FF2B5EF4-FFF2-40B4-BE49-F238E27FC236}">
              <a16:creationId xmlns:a16="http://schemas.microsoft.com/office/drawing/2014/main" id="{3A68BF2B-9E50-4A1A-A4A8-82A43094C498}"/>
            </a:ext>
          </a:extLst>
        </xdr:cNvPr>
        <xdr:cNvSpPr txBox="1">
          <a:spLocks noChangeArrowheads="1"/>
        </xdr:cNvSpPr>
      </xdr:nvSpPr>
      <xdr:spPr bwMode="auto">
        <a:xfrm>
          <a:off x="3706091"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72" name="Text Box 18">
          <a:extLst>
            <a:ext uri="{FF2B5EF4-FFF2-40B4-BE49-F238E27FC236}">
              <a16:creationId xmlns:a16="http://schemas.microsoft.com/office/drawing/2014/main" id="{FC48ED3E-3DF4-4C1B-BFEF-34089D0ECFED}"/>
            </a:ext>
          </a:extLst>
        </xdr:cNvPr>
        <xdr:cNvSpPr txBox="1">
          <a:spLocks noChangeArrowheads="1"/>
        </xdr:cNvSpPr>
      </xdr:nvSpPr>
      <xdr:spPr bwMode="auto">
        <a:xfrm>
          <a:off x="3706091"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73" name="Text Box 19">
          <a:extLst>
            <a:ext uri="{FF2B5EF4-FFF2-40B4-BE49-F238E27FC236}">
              <a16:creationId xmlns:a16="http://schemas.microsoft.com/office/drawing/2014/main" id="{44510459-A3AE-43A7-B7FE-7CF099CC1AD9}"/>
            </a:ext>
          </a:extLst>
        </xdr:cNvPr>
        <xdr:cNvSpPr txBox="1">
          <a:spLocks noChangeArrowheads="1"/>
        </xdr:cNvSpPr>
      </xdr:nvSpPr>
      <xdr:spPr bwMode="auto">
        <a:xfrm>
          <a:off x="3706091"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442269"/>
    <xdr:sp macro="" textlink="">
      <xdr:nvSpPr>
        <xdr:cNvPr id="1374" name="Text Box 15">
          <a:extLst>
            <a:ext uri="{FF2B5EF4-FFF2-40B4-BE49-F238E27FC236}">
              <a16:creationId xmlns:a16="http://schemas.microsoft.com/office/drawing/2014/main" id="{5D4E293B-CCAB-49A3-A502-056040E961AB}"/>
            </a:ext>
          </a:extLst>
        </xdr:cNvPr>
        <xdr:cNvSpPr txBox="1">
          <a:spLocks noChangeArrowheads="1"/>
        </xdr:cNvSpPr>
      </xdr:nvSpPr>
      <xdr:spPr bwMode="auto">
        <a:xfrm>
          <a:off x="6768234" y="4130098"/>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75" name="Text Box 16">
          <a:extLst>
            <a:ext uri="{FF2B5EF4-FFF2-40B4-BE49-F238E27FC236}">
              <a16:creationId xmlns:a16="http://schemas.microsoft.com/office/drawing/2014/main" id="{A1D4823E-8CA9-4B4E-97D0-59CE86B32865}"/>
            </a:ext>
          </a:extLst>
        </xdr:cNvPr>
        <xdr:cNvSpPr txBox="1">
          <a:spLocks noChangeArrowheads="1"/>
        </xdr:cNvSpPr>
      </xdr:nvSpPr>
      <xdr:spPr bwMode="auto">
        <a:xfrm>
          <a:off x="6768234"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76" name="Text Box 17">
          <a:extLst>
            <a:ext uri="{FF2B5EF4-FFF2-40B4-BE49-F238E27FC236}">
              <a16:creationId xmlns:a16="http://schemas.microsoft.com/office/drawing/2014/main" id="{4D5FD842-7F73-4B6C-A257-2236F61D276A}"/>
            </a:ext>
          </a:extLst>
        </xdr:cNvPr>
        <xdr:cNvSpPr txBox="1">
          <a:spLocks noChangeArrowheads="1"/>
        </xdr:cNvSpPr>
      </xdr:nvSpPr>
      <xdr:spPr bwMode="auto">
        <a:xfrm>
          <a:off x="6768234"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77" name="Text Box 18">
          <a:extLst>
            <a:ext uri="{FF2B5EF4-FFF2-40B4-BE49-F238E27FC236}">
              <a16:creationId xmlns:a16="http://schemas.microsoft.com/office/drawing/2014/main" id="{2A1C8C37-58DE-4358-8A64-681F4BAA420B}"/>
            </a:ext>
          </a:extLst>
        </xdr:cNvPr>
        <xdr:cNvSpPr txBox="1">
          <a:spLocks noChangeArrowheads="1"/>
        </xdr:cNvSpPr>
      </xdr:nvSpPr>
      <xdr:spPr bwMode="auto">
        <a:xfrm>
          <a:off x="6768234"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78" name="Text Box 16">
          <a:extLst>
            <a:ext uri="{FF2B5EF4-FFF2-40B4-BE49-F238E27FC236}">
              <a16:creationId xmlns:a16="http://schemas.microsoft.com/office/drawing/2014/main" id="{FD0E7258-709A-4345-8763-403FE42F0761}"/>
            </a:ext>
          </a:extLst>
        </xdr:cNvPr>
        <xdr:cNvSpPr txBox="1">
          <a:spLocks noChangeArrowheads="1"/>
        </xdr:cNvSpPr>
      </xdr:nvSpPr>
      <xdr:spPr bwMode="auto">
        <a:xfrm>
          <a:off x="9615343"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79" name="Text Box 17">
          <a:extLst>
            <a:ext uri="{FF2B5EF4-FFF2-40B4-BE49-F238E27FC236}">
              <a16:creationId xmlns:a16="http://schemas.microsoft.com/office/drawing/2014/main" id="{57E3C16E-1A6B-43F3-A011-7350A8B990A3}"/>
            </a:ext>
          </a:extLst>
        </xdr:cNvPr>
        <xdr:cNvSpPr txBox="1">
          <a:spLocks noChangeArrowheads="1"/>
        </xdr:cNvSpPr>
      </xdr:nvSpPr>
      <xdr:spPr bwMode="auto">
        <a:xfrm>
          <a:off x="9615343"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80" name="Text Box 18">
          <a:extLst>
            <a:ext uri="{FF2B5EF4-FFF2-40B4-BE49-F238E27FC236}">
              <a16:creationId xmlns:a16="http://schemas.microsoft.com/office/drawing/2014/main" id="{C412FBD0-1153-42A1-A290-EDBBFB76556C}"/>
            </a:ext>
          </a:extLst>
        </xdr:cNvPr>
        <xdr:cNvSpPr txBox="1">
          <a:spLocks noChangeArrowheads="1"/>
        </xdr:cNvSpPr>
      </xdr:nvSpPr>
      <xdr:spPr bwMode="auto">
        <a:xfrm>
          <a:off x="9615343"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81" name="Text Box 19">
          <a:extLst>
            <a:ext uri="{FF2B5EF4-FFF2-40B4-BE49-F238E27FC236}">
              <a16:creationId xmlns:a16="http://schemas.microsoft.com/office/drawing/2014/main" id="{336314DE-16A6-4CBA-83D5-1ED1082BDA96}"/>
            </a:ext>
          </a:extLst>
        </xdr:cNvPr>
        <xdr:cNvSpPr txBox="1">
          <a:spLocks noChangeArrowheads="1"/>
        </xdr:cNvSpPr>
      </xdr:nvSpPr>
      <xdr:spPr bwMode="auto">
        <a:xfrm>
          <a:off x="9615343"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442269"/>
    <xdr:sp macro="" textlink="">
      <xdr:nvSpPr>
        <xdr:cNvPr id="1382" name="Text Box 15">
          <a:extLst>
            <a:ext uri="{FF2B5EF4-FFF2-40B4-BE49-F238E27FC236}">
              <a16:creationId xmlns:a16="http://schemas.microsoft.com/office/drawing/2014/main" id="{600C220C-1E8E-45E9-9543-3F09C6E8AFFA}"/>
            </a:ext>
          </a:extLst>
        </xdr:cNvPr>
        <xdr:cNvSpPr txBox="1">
          <a:spLocks noChangeArrowheads="1"/>
        </xdr:cNvSpPr>
      </xdr:nvSpPr>
      <xdr:spPr bwMode="auto">
        <a:xfrm>
          <a:off x="9615343" y="4130098"/>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83" name="Text Box 16">
          <a:extLst>
            <a:ext uri="{FF2B5EF4-FFF2-40B4-BE49-F238E27FC236}">
              <a16:creationId xmlns:a16="http://schemas.microsoft.com/office/drawing/2014/main" id="{CB8D282F-A8CC-4744-9E9C-2EB61B733A97}"/>
            </a:ext>
          </a:extLst>
        </xdr:cNvPr>
        <xdr:cNvSpPr txBox="1">
          <a:spLocks noChangeArrowheads="1"/>
        </xdr:cNvSpPr>
      </xdr:nvSpPr>
      <xdr:spPr bwMode="auto">
        <a:xfrm>
          <a:off x="9615343"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84" name="Text Box 17">
          <a:extLst>
            <a:ext uri="{FF2B5EF4-FFF2-40B4-BE49-F238E27FC236}">
              <a16:creationId xmlns:a16="http://schemas.microsoft.com/office/drawing/2014/main" id="{8650AF3E-AC6F-460E-8322-9FA3B92938E6}"/>
            </a:ext>
          </a:extLst>
        </xdr:cNvPr>
        <xdr:cNvSpPr txBox="1">
          <a:spLocks noChangeArrowheads="1"/>
        </xdr:cNvSpPr>
      </xdr:nvSpPr>
      <xdr:spPr bwMode="auto">
        <a:xfrm>
          <a:off x="9615343"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85" name="Text Box 18">
          <a:extLst>
            <a:ext uri="{FF2B5EF4-FFF2-40B4-BE49-F238E27FC236}">
              <a16:creationId xmlns:a16="http://schemas.microsoft.com/office/drawing/2014/main" id="{0CC4E55F-4C79-4C3A-BF5C-A505CBFAA26E}"/>
            </a:ext>
          </a:extLst>
        </xdr:cNvPr>
        <xdr:cNvSpPr txBox="1">
          <a:spLocks noChangeArrowheads="1"/>
        </xdr:cNvSpPr>
      </xdr:nvSpPr>
      <xdr:spPr bwMode="auto">
        <a:xfrm>
          <a:off x="9615343"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86" name="Text Box 19">
          <a:extLst>
            <a:ext uri="{FF2B5EF4-FFF2-40B4-BE49-F238E27FC236}">
              <a16:creationId xmlns:a16="http://schemas.microsoft.com/office/drawing/2014/main" id="{2DE926E5-B2F3-4854-8FA7-8B419AD367A7}"/>
            </a:ext>
          </a:extLst>
        </xdr:cNvPr>
        <xdr:cNvSpPr txBox="1">
          <a:spLocks noChangeArrowheads="1"/>
        </xdr:cNvSpPr>
      </xdr:nvSpPr>
      <xdr:spPr bwMode="auto">
        <a:xfrm>
          <a:off x="9615343"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87" name="Text Box 16">
          <a:extLst>
            <a:ext uri="{FF2B5EF4-FFF2-40B4-BE49-F238E27FC236}">
              <a16:creationId xmlns:a16="http://schemas.microsoft.com/office/drawing/2014/main" id="{17A59AC9-7A04-4AC6-B967-8FEF3BCBCDE5}"/>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88" name="Text Box 17">
          <a:extLst>
            <a:ext uri="{FF2B5EF4-FFF2-40B4-BE49-F238E27FC236}">
              <a16:creationId xmlns:a16="http://schemas.microsoft.com/office/drawing/2014/main" id="{1B4B0AB5-DDB9-4206-A044-8F36FD18D425}"/>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89" name="Text Box 18">
          <a:extLst>
            <a:ext uri="{FF2B5EF4-FFF2-40B4-BE49-F238E27FC236}">
              <a16:creationId xmlns:a16="http://schemas.microsoft.com/office/drawing/2014/main" id="{18EC73DB-FCC4-4947-A8D7-AEA5316E238B}"/>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90" name="Text Box 19">
          <a:extLst>
            <a:ext uri="{FF2B5EF4-FFF2-40B4-BE49-F238E27FC236}">
              <a16:creationId xmlns:a16="http://schemas.microsoft.com/office/drawing/2014/main" id="{967B4290-6A7F-4CC4-973C-FBF7DC90D760}"/>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91" name="Text Box 16">
          <a:extLst>
            <a:ext uri="{FF2B5EF4-FFF2-40B4-BE49-F238E27FC236}">
              <a16:creationId xmlns:a16="http://schemas.microsoft.com/office/drawing/2014/main" id="{42F1EDF5-1999-42DD-BBAE-5451D4D6C61C}"/>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92" name="Text Box 17">
          <a:extLst>
            <a:ext uri="{FF2B5EF4-FFF2-40B4-BE49-F238E27FC236}">
              <a16:creationId xmlns:a16="http://schemas.microsoft.com/office/drawing/2014/main" id="{BEF11387-7A67-4219-BE0D-13CE8C60DA6E}"/>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93" name="Text Box 18">
          <a:extLst>
            <a:ext uri="{FF2B5EF4-FFF2-40B4-BE49-F238E27FC236}">
              <a16:creationId xmlns:a16="http://schemas.microsoft.com/office/drawing/2014/main" id="{739A849C-81B4-481D-940D-3AE733012AD4}"/>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94" name="Text Box 19">
          <a:extLst>
            <a:ext uri="{FF2B5EF4-FFF2-40B4-BE49-F238E27FC236}">
              <a16:creationId xmlns:a16="http://schemas.microsoft.com/office/drawing/2014/main" id="{A1493939-F85B-488F-B21E-D2BD34BB3494}"/>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395" name="Text Box 16">
          <a:extLst>
            <a:ext uri="{FF2B5EF4-FFF2-40B4-BE49-F238E27FC236}">
              <a16:creationId xmlns:a16="http://schemas.microsoft.com/office/drawing/2014/main" id="{6530EA78-31B6-46AC-9007-9FC120D24A03}"/>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396" name="Text Box 17">
          <a:extLst>
            <a:ext uri="{FF2B5EF4-FFF2-40B4-BE49-F238E27FC236}">
              <a16:creationId xmlns:a16="http://schemas.microsoft.com/office/drawing/2014/main" id="{C2352734-52E3-4559-AA50-476F46D3729D}"/>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397" name="Text Box 18">
          <a:extLst>
            <a:ext uri="{FF2B5EF4-FFF2-40B4-BE49-F238E27FC236}">
              <a16:creationId xmlns:a16="http://schemas.microsoft.com/office/drawing/2014/main" id="{914E1AF2-0B8C-45BD-807F-EC224422AFA2}"/>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398" name="Text Box 19">
          <a:extLst>
            <a:ext uri="{FF2B5EF4-FFF2-40B4-BE49-F238E27FC236}">
              <a16:creationId xmlns:a16="http://schemas.microsoft.com/office/drawing/2014/main" id="{64D3E138-614E-49A0-9629-4F08A94C5563}"/>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444014"/>
    <xdr:sp macro="" textlink="">
      <xdr:nvSpPr>
        <xdr:cNvPr id="1399" name="Text Box 15">
          <a:extLst>
            <a:ext uri="{FF2B5EF4-FFF2-40B4-BE49-F238E27FC236}">
              <a16:creationId xmlns:a16="http://schemas.microsoft.com/office/drawing/2014/main" id="{7494F284-4E5C-43C9-92C2-29F88E5D2BE9}"/>
            </a:ext>
          </a:extLst>
        </xdr:cNvPr>
        <xdr:cNvSpPr txBox="1">
          <a:spLocks noChangeArrowheads="1"/>
        </xdr:cNvSpPr>
      </xdr:nvSpPr>
      <xdr:spPr bwMode="auto">
        <a:xfrm>
          <a:off x="3710214" y="4115254"/>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400" name="Text Box 16">
          <a:extLst>
            <a:ext uri="{FF2B5EF4-FFF2-40B4-BE49-F238E27FC236}">
              <a16:creationId xmlns:a16="http://schemas.microsoft.com/office/drawing/2014/main" id="{39910844-B86A-4EEA-9A42-630ADEF948A3}"/>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401" name="Text Box 17">
          <a:extLst>
            <a:ext uri="{FF2B5EF4-FFF2-40B4-BE49-F238E27FC236}">
              <a16:creationId xmlns:a16="http://schemas.microsoft.com/office/drawing/2014/main" id="{64D62EBF-EC3E-479C-BA62-2723497D7613}"/>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402" name="Text Box 18">
          <a:extLst>
            <a:ext uri="{FF2B5EF4-FFF2-40B4-BE49-F238E27FC236}">
              <a16:creationId xmlns:a16="http://schemas.microsoft.com/office/drawing/2014/main" id="{912BA4EE-EF91-4983-9597-94402FEB2751}"/>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403" name="Text Box 19">
          <a:extLst>
            <a:ext uri="{FF2B5EF4-FFF2-40B4-BE49-F238E27FC236}">
              <a16:creationId xmlns:a16="http://schemas.microsoft.com/office/drawing/2014/main" id="{1E1B3B41-E1CB-4BA6-A7AC-46C2FEF4AE1D}"/>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442269"/>
    <xdr:sp macro="" textlink="">
      <xdr:nvSpPr>
        <xdr:cNvPr id="1404" name="Text Box 15">
          <a:extLst>
            <a:ext uri="{FF2B5EF4-FFF2-40B4-BE49-F238E27FC236}">
              <a16:creationId xmlns:a16="http://schemas.microsoft.com/office/drawing/2014/main" id="{1CFFADBD-0399-4830-AD0A-FAFDE61A5BAB}"/>
            </a:ext>
          </a:extLst>
        </xdr:cNvPr>
        <xdr:cNvSpPr txBox="1">
          <a:spLocks noChangeArrowheads="1"/>
        </xdr:cNvSpPr>
      </xdr:nvSpPr>
      <xdr:spPr bwMode="auto">
        <a:xfrm>
          <a:off x="6773182" y="4115254"/>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405" name="Text Box 16">
          <a:extLst>
            <a:ext uri="{FF2B5EF4-FFF2-40B4-BE49-F238E27FC236}">
              <a16:creationId xmlns:a16="http://schemas.microsoft.com/office/drawing/2014/main" id="{13CC4614-9550-4FA8-BD6C-92FBCBFD7F46}"/>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406" name="Text Box 17">
          <a:extLst>
            <a:ext uri="{FF2B5EF4-FFF2-40B4-BE49-F238E27FC236}">
              <a16:creationId xmlns:a16="http://schemas.microsoft.com/office/drawing/2014/main" id="{30EB6816-1426-4366-8A98-6DDF9386EE44}"/>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407" name="Text Box 18">
          <a:extLst>
            <a:ext uri="{FF2B5EF4-FFF2-40B4-BE49-F238E27FC236}">
              <a16:creationId xmlns:a16="http://schemas.microsoft.com/office/drawing/2014/main" id="{6A17ABD2-B887-4661-AFEE-05ED2D1D063C}"/>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408" name="Text Box 16">
          <a:extLst>
            <a:ext uri="{FF2B5EF4-FFF2-40B4-BE49-F238E27FC236}">
              <a16:creationId xmlns:a16="http://schemas.microsoft.com/office/drawing/2014/main" id="{B5725F55-2820-4DAB-A246-73D2E436E5B8}"/>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409" name="Text Box 17">
          <a:extLst>
            <a:ext uri="{FF2B5EF4-FFF2-40B4-BE49-F238E27FC236}">
              <a16:creationId xmlns:a16="http://schemas.microsoft.com/office/drawing/2014/main" id="{20C9D5BA-3C6F-400F-BD6E-F229CF036BFB}"/>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410" name="Text Box 18">
          <a:extLst>
            <a:ext uri="{FF2B5EF4-FFF2-40B4-BE49-F238E27FC236}">
              <a16:creationId xmlns:a16="http://schemas.microsoft.com/office/drawing/2014/main" id="{732BBE32-AF4F-4B63-BC9D-1E548993F5F9}"/>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411" name="Text Box 19">
          <a:extLst>
            <a:ext uri="{FF2B5EF4-FFF2-40B4-BE49-F238E27FC236}">
              <a16:creationId xmlns:a16="http://schemas.microsoft.com/office/drawing/2014/main" id="{87190FFE-95FF-41B7-8475-6D2B820ADB7B}"/>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412" name="Text Box 16">
          <a:extLst>
            <a:ext uri="{FF2B5EF4-FFF2-40B4-BE49-F238E27FC236}">
              <a16:creationId xmlns:a16="http://schemas.microsoft.com/office/drawing/2014/main" id="{2E5FEA5C-D391-41AA-B973-9B43CAD24BC3}"/>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413" name="Text Box 17">
          <a:extLst>
            <a:ext uri="{FF2B5EF4-FFF2-40B4-BE49-F238E27FC236}">
              <a16:creationId xmlns:a16="http://schemas.microsoft.com/office/drawing/2014/main" id="{C70AE069-E9DA-4548-A03D-BF3687391C28}"/>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414" name="Text Box 18">
          <a:extLst>
            <a:ext uri="{FF2B5EF4-FFF2-40B4-BE49-F238E27FC236}">
              <a16:creationId xmlns:a16="http://schemas.microsoft.com/office/drawing/2014/main" id="{E57D9A8D-2289-4036-9EB0-DB953C0ECA2F}"/>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415" name="Text Box 19">
          <a:extLst>
            <a:ext uri="{FF2B5EF4-FFF2-40B4-BE49-F238E27FC236}">
              <a16:creationId xmlns:a16="http://schemas.microsoft.com/office/drawing/2014/main" id="{73413F1C-B939-485A-999E-EC6C7A478C4A}"/>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416" name="Text Box 16">
          <a:extLst>
            <a:ext uri="{FF2B5EF4-FFF2-40B4-BE49-F238E27FC236}">
              <a16:creationId xmlns:a16="http://schemas.microsoft.com/office/drawing/2014/main" id="{91937B4E-327F-48AD-828D-A550BF60D0B4}"/>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417" name="Text Box 17">
          <a:extLst>
            <a:ext uri="{FF2B5EF4-FFF2-40B4-BE49-F238E27FC236}">
              <a16:creationId xmlns:a16="http://schemas.microsoft.com/office/drawing/2014/main" id="{14CD8E2D-D556-46F0-B2E5-C8947CD630C9}"/>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418" name="Text Box 18">
          <a:extLst>
            <a:ext uri="{FF2B5EF4-FFF2-40B4-BE49-F238E27FC236}">
              <a16:creationId xmlns:a16="http://schemas.microsoft.com/office/drawing/2014/main" id="{D45C3389-7C3E-4C3B-A09B-37F65D72127F}"/>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419" name="Text Box 19">
          <a:extLst>
            <a:ext uri="{FF2B5EF4-FFF2-40B4-BE49-F238E27FC236}">
              <a16:creationId xmlns:a16="http://schemas.microsoft.com/office/drawing/2014/main" id="{C6F8F64B-FC37-491C-8E06-6459249CEA4E}"/>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420" name="Text Box 16">
          <a:extLst>
            <a:ext uri="{FF2B5EF4-FFF2-40B4-BE49-F238E27FC236}">
              <a16:creationId xmlns:a16="http://schemas.microsoft.com/office/drawing/2014/main" id="{8077F415-A72E-437F-81C4-54F11C370AB2}"/>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421" name="Text Box 17">
          <a:extLst>
            <a:ext uri="{FF2B5EF4-FFF2-40B4-BE49-F238E27FC236}">
              <a16:creationId xmlns:a16="http://schemas.microsoft.com/office/drawing/2014/main" id="{03B33C2A-C5CA-4B1C-95B2-F3472C4F1525}"/>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422" name="Text Box 18">
          <a:extLst>
            <a:ext uri="{FF2B5EF4-FFF2-40B4-BE49-F238E27FC236}">
              <a16:creationId xmlns:a16="http://schemas.microsoft.com/office/drawing/2014/main" id="{64026064-795F-49D4-A1B4-30AE4EFCDD7B}"/>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423" name="Text Box 19">
          <a:extLst>
            <a:ext uri="{FF2B5EF4-FFF2-40B4-BE49-F238E27FC236}">
              <a16:creationId xmlns:a16="http://schemas.microsoft.com/office/drawing/2014/main" id="{29454D43-68AD-4C72-8F2C-C0ED438DFB2E}"/>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424" name="Text Box 16">
          <a:extLst>
            <a:ext uri="{FF2B5EF4-FFF2-40B4-BE49-F238E27FC236}">
              <a16:creationId xmlns:a16="http://schemas.microsoft.com/office/drawing/2014/main" id="{2E57DFF8-3F12-4B75-A844-C7F0A4B03421}"/>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425" name="Text Box 17">
          <a:extLst>
            <a:ext uri="{FF2B5EF4-FFF2-40B4-BE49-F238E27FC236}">
              <a16:creationId xmlns:a16="http://schemas.microsoft.com/office/drawing/2014/main" id="{205E7B0C-8D3D-42BE-9E6D-823D5598D5A5}"/>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426" name="Text Box 18">
          <a:extLst>
            <a:ext uri="{FF2B5EF4-FFF2-40B4-BE49-F238E27FC236}">
              <a16:creationId xmlns:a16="http://schemas.microsoft.com/office/drawing/2014/main" id="{EB1F95A0-4D20-4EAF-9497-3D8DF79673F8}"/>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427" name="Text Box 19">
          <a:extLst>
            <a:ext uri="{FF2B5EF4-FFF2-40B4-BE49-F238E27FC236}">
              <a16:creationId xmlns:a16="http://schemas.microsoft.com/office/drawing/2014/main" id="{4393EC62-8CC6-43E4-83D9-1C415F061AA2}"/>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444014"/>
    <xdr:sp macro="" textlink="">
      <xdr:nvSpPr>
        <xdr:cNvPr id="1428" name="Text Box 15">
          <a:extLst>
            <a:ext uri="{FF2B5EF4-FFF2-40B4-BE49-F238E27FC236}">
              <a16:creationId xmlns:a16="http://schemas.microsoft.com/office/drawing/2014/main" id="{3EC82463-2323-4E1D-95ED-515C50608067}"/>
            </a:ext>
          </a:extLst>
        </xdr:cNvPr>
        <xdr:cNvSpPr txBox="1">
          <a:spLocks noChangeArrowheads="1"/>
        </xdr:cNvSpPr>
      </xdr:nvSpPr>
      <xdr:spPr bwMode="auto">
        <a:xfrm>
          <a:off x="3710214" y="4115254"/>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429" name="Text Box 16">
          <a:extLst>
            <a:ext uri="{FF2B5EF4-FFF2-40B4-BE49-F238E27FC236}">
              <a16:creationId xmlns:a16="http://schemas.microsoft.com/office/drawing/2014/main" id="{F37F4A80-7C24-4B72-8F78-081AEF20F3A0}"/>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430" name="Text Box 17">
          <a:extLst>
            <a:ext uri="{FF2B5EF4-FFF2-40B4-BE49-F238E27FC236}">
              <a16:creationId xmlns:a16="http://schemas.microsoft.com/office/drawing/2014/main" id="{FE2252E7-F902-4CDC-9F7D-86CB9AC25719}"/>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431" name="Text Box 18">
          <a:extLst>
            <a:ext uri="{FF2B5EF4-FFF2-40B4-BE49-F238E27FC236}">
              <a16:creationId xmlns:a16="http://schemas.microsoft.com/office/drawing/2014/main" id="{0484BC3E-CD8A-4535-B663-38CC4C5460DA}"/>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432" name="Text Box 19">
          <a:extLst>
            <a:ext uri="{FF2B5EF4-FFF2-40B4-BE49-F238E27FC236}">
              <a16:creationId xmlns:a16="http://schemas.microsoft.com/office/drawing/2014/main" id="{491649C3-8729-4BD1-9242-A162CE4435C2}"/>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442269"/>
    <xdr:sp macro="" textlink="">
      <xdr:nvSpPr>
        <xdr:cNvPr id="1433" name="Text Box 15">
          <a:extLst>
            <a:ext uri="{FF2B5EF4-FFF2-40B4-BE49-F238E27FC236}">
              <a16:creationId xmlns:a16="http://schemas.microsoft.com/office/drawing/2014/main" id="{0C58D4F7-0723-4A87-A10F-A376576E1B84}"/>
            </a:ext>
          </a:extLst>
        </xdr:cNvPr>
        <xdr:cNvSpPr txBox="1">
          <a:spLocks noChangeArrowheads="1"/>
        </xdr:cNvSpPr>
      </xdr:nvSpPr>
      <xdr:spPr bwMode="auto">
        <a:xfrm>
          <a:off x="6773182" y="4115254"/>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434" name="Text Box 16">
          <a:extLst>
            <a:ext uri="{FF2B5EF4-FFF2-40B4-BE49-F238E27FC236}">
              <a16:creationId xmlns:a16="http://schemas.microsoft.com/office/drawing/2014/main" id="{7E776877-5398-484D-9262-A46EA86F6473}"/>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435" name="Text Box 17">
          <a:extLst>
            <a:ext uri="{FF2B5EF4-FFF2-40B4-BE49-F238E27FC236}">
              <a16:creationId xmlns:a16="http://schemas.microsoft.com/office/drawing/2014/main" id="{B825F7E6-E4DA-48E1-936B-86D507FAEA59}"/>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436" name="Text Box 18">
          <a:extLst>
            <a:ext uri="{FF2B5EF4-FFF2-40B4-BE49-F238E27FC236}">
              <a16:creationId xmlns:a16="http://schemas.microsoft.com/office/drawing/2014/main" id="{5D75235F-0C4A-4770-94FE-145F55F06EE7}"/>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437" name="Text Box 16">
          <a:extLst>
            <a:ext uri="{FF2B5EF4-FFF2-40B4-BE49-F238E27FC236}">
              <a16:creationId xmlns:a16="http://schemas.microsoft.com/office/drawing/2014/main" id="{39590808-3B34-42C2-99C4-F2BCE354C056}"/>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438" name="Text Box 17">
          <a:extLst>
            <a:ext uri="{FF2B5EF4-FFF2-40B4-BE49-F238E27FC236}">
              <a16:creationId xmlns:a16="http://schemas.microsoft.com/office/drawing/2014/main" id="{6303F833-9577-4C7F-B5C0-6A1E34013047}"/>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439" name="Text Box 18">
          <a:extLst>
            <a:ext uri="{FF2B5EF4-FFF2-40B4-BE49-F238E27FC236}">
              <a16:creationId xmlns:a16="http://schemas.microsoft.com/office/drawing/2014/main" id="{A2797C55-BD77-4687-BBB2-1A9102D74809}"/>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440" name="Text Box 19">
          <a:extLst>
            <a:ext uri="{FF2B5EF4-FFF2-40B4-BE49-F238E27FC236}">
              <a16:creationId xmlns:a16="http://schemas.microsoft.com/office/drawing/2014/main" id="{541AD493-3FB6-4326-AC14-26D977800845}"/>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441" name="Text Box 16">
          <a:extLst>
            <a:ext uri="{FF2B5EF4-FFF2-40B4-BE49-F238E27FC236}">
              <a16:creationId xmlns:a16="http://schemas.microsoft.com/office/drawing/2014/main" id="{EC7AE176-35CE-4044-BAE3-0F91496C6A40}"/>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442" name="Text Box 17">
          <a:extLst>
            <a:ext uri="{FF2B5EF4-FFF2-40B4-BE49-F238E27FC236}">
              <a16:creationId xmlns:a16="http://schemas.microsoft.com/office/drawing/2014/main" id="{997FF41C-EC1F-47D3-B398-988FCC4DB020}"/>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443" name="Text Box 18">
          <a:extLst>
            <a:ext uri="{FF2B5EF4-FFF2-40B4-BE49-F238E27FC236}">
              <a16:creationId xmlns:a16="http://schemas.microsoft.com/office/drawing/2014/main" id="{5634DE15-2486-4148-8FCB-D2B4EC08F32A}"/>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444" name="Text Box 19">
          <a:extLst>
            <a:ext uri="{FF2B5EF4-FFF2-40B4-BE49-F238E27FC236}">
              <a16:creationId xmlns:a16="http://schemas.microsoft.com/office/drawing/2014/main" id="{E039A32B-111F-42FF-BFDE-D1C1104E4C94}"/>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0</xdr:rowOff>
    </xdr:from>
    <xdr:ext cx="95250" cy="171450"/>
    <xdr:sp macro="" textlink="">
      <xdr:nvSpPr>
        <xdr:cNvPr id="1445" name="Text Box 16">
          <a:extLst>
            <a:ext uri="{FF2B5EF4-FFF2-40B4-BE49-F238E27FC236}">
              <a16:creationId xmlns:a16="http://schemas.microsoft.com/office/drawing/2014/main" id="{B2D70AFA-55F8-40B9-AA82-772FD8828FCD}"/>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0</xdr:rowOff>
    </xdr:from>
    <xdr:ext cx="95250" cy="171450"/>
    <xdr:sp macro="" textlink="">
      <xdr:nvSpPr>
        <xdr:cNvPr id="1446" name="Text Box 17">
          <a:extLst>
            <a:ext uri="{FF2B5EF4-FFF2-40B4-BE49-F238E27FC236}">
              <a16:creationId xmlns:a16="http://schemas.microsoft.com/office/drawing/2014/main" id="{A1DEA197-5B49-48E7-9684-AD4EDF31B654}"/>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0</xdr:rowOff>
    </xdr:from>
    <xdr:ext cx="95250" cy="171450"/>
    <xdr:sp macro="" textlink="">
      <xdr:nvSpPr>
        <xdr:cNvPr id="1447" name="Text Box 18">
          <a:extLst>
            <a:ext uri="{FF2B5EF4-FFF2-40B4-BE49-F238E27FC236}">
              <a16:creationId xmlns:a16="http://schemas.microsoft.com/office/drawing/2014/main" id="{778CC92C-CA4E-48CF-9DDB-09DAC8B0188C}"/>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0</xdr:rowOff>
    </xdr:from>
    <xdr:ext cx="95250" cy="171450"/>
    <xdr:sp macro="" textlink="">
      <xdr:nvSpPr>
        <xdr:cNvPr id="1448" name="Text Box 19">
          <a:extLst>
            <a:ext uri="{FF2B5EF4-FFF2-40B4-BE49-F238E27FC236}">
              <a16:creationId xmlns:a16="http://schemas.microsoft.com/office/drawing/2014/main" id="{89ED6055-2E5D-4998-A166-4754D6E3CCB2}"/>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14</xdr:row>
      <xdr:rowOff>0</xdr:rowOff>
    </xdr:from>
    <xdr:ext cx="95250" cy="171450"/>
    <xdr:sp macro="" textlink="">
      <xdr:nvSpPr>
        <xdr:cNvPr id="1449" name="Text Box 16">
          <a:extLst>
            <a:ext uri="{FF2B5EF4-FFF2-40B4-BE49-F238E27FC236}">
              <a16:creationId xmlns:a16="http://schemas.microsoft.com/office/drawing/2014/main" id="{E6521214-F548-424D-8AA4-0C3ADF5CF979}"/>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14</xdr:row>
      <xdr:rowOff>0</xdr:rowOff>
    </xdr:from>
    <xdr:ext cx="95250" cy="171450"/>
    <xdr:sp macro="" textlink="">
      <xdr:nvSpPr>
        <xdr:cNvPr id="1450" name="Text Box 17">
          <a:extLst>
            <a:ext uri="{FF2B5EF4-FFF2-40B4-BE49-F238E27FC236}">
              <a16:creationId xmlns:a16="http://schemas.microsoft.com/office/drawing/2014/main" id="{C149C442-EA42-40B6-BB0A-0F2D24E93CF9}"/>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14</xdr:row>
      <xdr:rowOff>0</xdr:rowOff>
    </xdr:from>
    <xdr:ext cx="95250" cy="171450"/>
    <xdr:sp macro="" textlink="">
      <xdr:nvSpPr>
        <xdr:cNvPr id="1451" name="Text Box 18">
          <a:extLst>
            <a:ext uri="{FF2B5EF4-FFF2-40B4-BE49-F238E27FC236}">
              <a16:creationId xmlns:a16="http://schemas.microsoft.com/office/drawing/2014/main" id="{089B247B-E164-4B0F-9C20-8BEE3C46E17E}"/>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14</xdr:row>
      <xdr:rowOff>0</xdr:rowOff>
    </xdr:from>
    <xdr:ext cx="95250" cy="171450"/>
    <xdr:sp macro="" textlink="">
      <xdr:nvSpPr>
        <xdr:cNvPr id="1452" name="Text Box 19">
          <a:extLst>
            <a:ext uri="{FF2B5EF4-FFF2-40B4-BE49-F238E27FC236}">
              <a16:creationId xmlns:a16="http://schemas.microsoft.com/office/drawing/2014/main" id="{C8B52FF1-7E11-4823-9948-4194C93E2762}"/>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14</xdr:row>
      <xdr:rowOff>0</xdr:rowOff>
    </xdr:from>
    <xdr:ext cx="95250" cy="171450"/>
    <xdr:sp macro="" textlink="">
      <xdr:nvSpPr>
        <xdr:cNvPr id="1453" name="Text Box 16">
          <a:extLst>
            <a:ext uri="{FF2B5EF4-FFF2-40B4-BE49-F238E27FC236}">
              <a16:creationId xmlns:a16="http://schemas.microsoft.com/office/drawing/2014/main" id="{E3D882E2-AD6F-49EC-930F-4F62FBAD2283}"/>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14</xdr:row>
      <xdr:rowOff>0</xdr:rowOff>
    </xdr:from>
    <xdr:ext cx="95250" cy="171450"/>
    <xdr:sp macro="" textlink="">
      <xdr:nvSpPr>
        <xdr:cNvPr id="1454" name="Text Box 17">
          <a:extLst>
            <a:ext uri="{FF2B5EF4-FFF2-40B4-BE49-F238E27FC236}">
              <a16:creationId xmlns:a16="http://schemas.microsoft.com/office/drawing/2014/main" id="{F4FCAAB3-791E-46E0-9B57-109D874C37B4}"/>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14</xdr:row>
      <xdr:rowOff>0</xdr:rowOff>
    </xdr:from>
    <xdr:ext cx="95250" cy="171450"/>
    <xdr:sp macro="" textlink="">
      <xdr:nvSpPr>
        <xdr:cNvPr id="1455" name="Text Box 18">
          <a:extLst>
            <a:ext uri="{FF2B5EF4-FFF2-40B4-BE49-F238E27FC236}">
              <a16:creationId xmlns:a16="http://schemas.microsoft.com/office/drawing/2014/main" id="{8CC64D6C-E8CD-4E0C-87A6-C018A25EB43F}"/>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14</xdr:row>
      <xdr:rowOff>0</xdr:rowOff>
    </xdr:from>
    <xdr:ext cx="95250" cy="171450"/>
    <xdr:sp macro="" textlink="">
      <xdr:nvSpPr>
        <xdr:cNvPr id="1456" name="Text Box 19">
          <a:extLst>
            <a:ext uri="{FF2B5EF4-FFF2-40B4-BE49-F238E27FC236}">
              <a16:creationId xmlns:a16="http://schemas.microsoft.com/office/drawing/2014/main" id="{C9690526-1B6D-4211-8948-AA70CE973C16}"/>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12</xdr:row>
      <xdr:rowOff>504825</xdr:rowOff>
    </xdr:from>
    <xdr:ext cx="95250" cy="444014"/>
    <xdr:sp macro="" textlink="">
      <xdr:nvSpPr>
        <xdr:cNvPr id="1457" name="Text Box 15">
          <a:extLst>
            <a:ext uri="{FF2B5EF4-FFF2-40B4-BE49-F238E27FC236}">
              <a16:creationId xmlns:a16="http://schemas.microsoft.com/office/drawing/2014/main" id="{DDB0E9D7-8939-4AFD-885D-14B8C7616C77}"/>
            </a:ext>
          </a:extLst>
        </xdr:cNvPr>
        <xdr:cNvSpPr txBox="1">
          <a:spLocks noChangeArrowheads="1"/>
        </xdr:cNvSpPr>
      </xdr:nvSpPr>
      <xdr:spPr bwMode="auto">
        <a:xfrm>
          <a:off x="3710214" y="4115254"/>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0</xdr:rowOff>
    </xdr:from>
    <xdr:ext cx="95250" cy="171450"/>
    <xdr:sp macro="" textlink="">
      <xdr:nvSpPr>
        <xdr:cNvPr id="1458" name="Text Box 16">
          <a:extLst>
            <a:ext uri="{FF2B5EF4-FFF2-40B4-BE49-F238E27FC236}">
              <a16:creationId xmlns:a16="http://schemas.microsoft.com/office/drawing/2014/main" id="{31272CE9-D988-4309-9CE0-F0BBB683D65E}"/>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0</xdr:rowOff>
    </xdr:from>
    <xdr:ext cx="95250" cy="171450"/>
    <xdr:sp macro="" textlink="">
      <xdr:nvSpPr>
        <xdr:cNvPr id="1459" name="Text Box 17">
          <a:extLst>
            <a:ext uri="{FF2B5EF4-FFF2-40B4-BE49-F238E27FC236}">
              <a16:creationId xmlns:a16="http://schemas.microsoft.com/office/drawing/2014/main" id="{67AD8855-FDDB-4061-B3F8-B3E3DD9518AB}"/>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0</xdr:rowOff>
    </xdr:from>
    <xdr:ext cx="95250" cy="171450"/>
    <xdr:sp macro="" textlink="">
      <xdr:nvSpPr>
        <xdr:cNvPr id="1460" name="Text Box 18">
          <a:extLst>
            <a:ext uri="{FF2B5EF4-FFF2-40B4-BE49-F238E27FC236}">
              <a16:creationId xmlns:a16="http://schemas.microsoft.com/office/drawing/2014/main" id="{C270C43A-3DBE-45CB-87FE-467893B6AD38}"/>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0</xdr:rowOff>
    </xdr:from>
    <xdr:ext cx="95250" cy="171450"/>
    <xdr:sp macro="" textlink="">
      <xdr:nvSpPr>
        <xdr:cNvPr id="1461" name="Text Box 19">
          <a:extLst>
            <a:ext uri="{FF2B5EF4-FFF2-40B4-BE49-F238E27FC236}">
              <a16:creationId xmlns:a16="http://schemas.microsoft.com/office/drawing/2014/main" id="{CC9CAF48-D439-4ADA-8301-38FC839F45BC}"/>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12</xdr:row>
      <xdr:rowOff>504825</xdr:rowOff>
    </xdr:from>
    <xdr:ext cx="95250" cy="442269"/>
    <xdr:sp macro="" textlink="">
      <xdr:nvSpPr>
        <xdr:cNvPr id="1462" name="Text Box 15">
          <a:extLst>
            <a:ext uri="{FF2B5EF4-FFF2-40B4-BE49-F238E27FC236}">
              <a16:creationId xmlns:a16="http://schemas.microsoft.com/office/drawing/2014/main" id="{7FFB9239-BEAD-440D-87A4-954B168F33E7}"/>
            </a:ext>
          </a:extLst>
        </xdr:cNvPr>
        <xdr:cNvSpPr txBox="1">
          <a:spLocks noChangeArrowheads="1"/>
        </xdr:cNvSpPr>
      </xdr:nvSpPr>
      <xdr:spPr bwMode="auto">
        <a:xfrm>
          <a:off x="6773182" y="4115254"/>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14</xdr:row>
      <xdr:rowOff>0</xdr:rowOff>
    </xdr:from>
    <xdr:ext cx="95250" cy="171450"/>
    <xdr:sp macro="" textlink="">
      <xdr:nvSpPr>
        <xdr:cNvPr id="1463" name="Text Box 16">
          <a:extLst>
            <a:ext uri="{FF2B5EF4-FFF2-40B4-BE49-F238E27FC236}">
              <a16:creationId xmlns:a16="http://schemas.microsoft.com/office/drawing/2014/main" id="{A39B7394-0D41-4A28-9040-863EC3A155D6}"/>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14</xdr:row>
      <xdr:rowOff>0</xdr:rowOff>
    </xdr:from>
    <xdr:ext cx="95250" cy="171450"/>
    <xdr:sp macro="" textlink="">
      <xdr:nvSpPr>
        <xdr:cNvPr id="1464" name="Text Box 17">
          <a:extLst>
            <a:ext uri="{FF2B5EF4-FFF2-40B4-BE49-F238E27FC236}">
              <a16:creationId xmlns:a16="http://schemas.microsoft.com/office/drawing/2014/main" id="{ECDA8981-0231-43DD-986E-537AAD623970}"/>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14</xdr:row>
      <xdr:rowOff>0</xdr:rowOff>
    </xdr:from>
    <xdr:ext cx="95250" cy="171450"/>
    <xdr:sp macro="" textlink="">
      <xdr:nvSpPr>
        <xdr:cNvPr id="1465" name="Text Box 18">
          <a:extLst>
            <a:ext uri="{FF2B5EF4-FFF2-40B4-BE49-F238E27FC236}">
              <a16:creationId xmlns:a16="http://schemas.microsoft.com/office/drawing/2014/main" id="{CB203DF9-12D8-44F7-A7A1-8687E2158678}"/>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14</xdr:row>
      <xdr:rowOff>0</xdr:rowOff>
    </xdr:from>
    <xdr:ext cx="95250" cy="171450"/>
    <xdr:sp macro="" textlink="">
      <xdr:nvSpPr>
        <xdr:cNvPr id="1466" name="Text Box 16">
          <a:extLst>
            <a:ext uri="{FF2B5EF4-FFF2-40B4-BE49-F238E27FC236}">
              <a16:creationId xmlns:a16="http://schemas.microsoft.com/office/drawing/2014/main" id="{B355F9AC-1B6C-4610-B0BA-2307C003EF37}"/>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14</xdr:row>
      <xdr:rowOff>0</xdr:rowOff>
    </xdr:from>
    <xdr:ext cx="95250" cy="171450"/>
    <xdr:sp macro="" textlink="">
      <xdr:nvSpPr>
        <xdr:cNvPr id="1467" name="Text Box 17">
          <a:extLst>
            <a:ext uri="{FF2B5EF4-FFF2-40B4-BE49-F238E27FC236}">
              <a16:creationId xmlns:a16="http://schemas.microsoft.com/office/drawing/2014/main" id="{25CEE37F-55F8-46AD-A395-35A07E84D3D4}"/>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14</xdr:row>
      <xdr:rowOff>0</xdr:rowOff>
    </xdr:from>
    <xdr:ext cx="95250" cy="171450"/>
    <xdr:sp macro="" textlink="">
      <xdr:nvSpPr>
        <xdr:cNvPr id="1468" name="Text Box 18">
          <a:extLst>
            <a:ext uri="{FF2B5EF4-FFF2-40B4-BE49-F238E27FC236}">
              <a16:creationId xmlns:a16="http://schemas.microsoft.com/office/drawing/2014/main" id="{CC502069-6C1D-4EA0-A22D-3EC7E19B3707}"/>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14</xdr:row>
      <xdr:rowOff>0</xdr:rowOff>
    </xdr:from>
    <xdr:ext cx="95250" cy="171450"/>
    <xdr:sp macro="" textlink="">
      <xdr:nvSpPr>
        <xdr:cNvPr id="1469" name="Text Box 19">
          <a:extLst>
            <a:ext uri="{FF2B5EF4-FFF2-40B4-BE49-F238E27FC236}">
              <a16:creationId xmlns:a16="http://schemas.microsoft.com/office/drawing/2014/main" id="{EE1D14BB-8FE3-47AA-A23D-738A5620EFF0}"/>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14</xdr:row>
      <xdr:rowOff>0</xdr:rowOff>
    </xdr:from>
    <xdr:ext cx="95250" cy="171450"/>
    <xdr:sp macro="" textlink="">
      <xdr:nvSpPr>
        <xdr:cNvPr id="1470" name="Text Box 16">
          <a:extLst>
            <a:ext uri="{FF2B5EF4-FFF2-40B4-BE49-F238E27FC236}">
              <a16:creationId xmlns:a16="http://schemas.microsoft.com/office/drawing/2014/main" id="{762CFF05-D738-4D48-BC18-1019D1BDEFF9}"/>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14</xdr:row>
      <xdr:rowOff>0</xdr:rowOff>
    </xdr:from>
    <xdr:ext cx="95250" cy="171450"/>
    <xdr:sp macro="" textlink="">
      <xdr:nvSpPr>
        <xdr:cNvPr id="1471" name="Text Box 17">
          <a:extLst>
            <a:ext uri="{FF2B5EF4-FFF2-40B4-BE49-F238E27FC236}">
              <a16:creationId xmlns:a16="http://schemas.microsoft.com/office/drawing/2014/main" id="{59825447-49E2-4CAC-B4C0-3700FBC4AD1C}"/>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14</xdr:row>
      <xdr:rowOff>0</xdr:rowOff>
    </xdr:from>
    <xdr:ext cx="95250" cy="171450"/>
    <xdr:sp macro="" textlink="">
      <xdr:nvSpPr>
        <xdr:cNvPr id="1472" name="Text Box 18">
          <a:extLst>
            <a:ext uri="{FF2B5EF4-FFF2-40B4-BE49-F238E27FC236}">
              <a16:creationId xmlns:a16="http://schemas.microsoft.com/office/drawing/2014/main" id="{15AAA7D4-8CF7-45EF-BD2A-63A2008C6644}"/>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504825</xdr:rowOff>
    </xdr:from>
    <xdr:ext cx="95250" cy="448496"/>
    <xdr:sp macro="" textlink="">
      <xdr:nvSpPr>
        <xdr:cNvPr id="1474" name="Text Box 15">
          <a:extLst>
            <a:ext uri="{FF2B5EF4-FFF2-40B4-BE49-F238E27FC236}">
              <a16:creationId xmlns:a16="http://schemas.microsoft.com/office/drawing/2014/main" id="{7DE74C36-4DBE-4987-9428-D1C663728B26}"/>
            </a:ext>
          </a:extLst>
        </xdr:cNvPr>
        <xdr:cNvSpPr txBox="1">
          <a:spLocks noChangeArrowheads="1"/>
        </xdr:cNvSpPr>
      </xdr:nvSpPr>
      <xdr:spPr bwMode="auto">
        <a:xfrm>
          <a:off x="3706091" y="4508789"/>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14</xdr:row>
      <xdr:rowOff>504825</xdr:rowOff>
    </xdr:from>
    <xdr:ext cx="95250" cy="442269"/>
    <xdr:sp macro="" textlink="">
      <xdr:nvSpPr>
        <xdr:cNvPr id="1475" name="Text Box 15">
          <a:extLst>
            <a:ext uri="{FF2B5EF4-FFF2-40B4-BE49-F238E27FC236}">
              <a16:creationId xmlns:a16="http://schemas.microsoft.com/office/drawing/2014/main" id="{189826E8-8678-4506-B387-6C4A2011E61A}"/>
            </a:ext>
          </a:extLst>
        </xdr:cNvPr>
        <xdr:cNvSpPr txBox="1">
          <a:spLocks noChangeArrowheads="1"/>
        </xdr:cNvSpPr>
      </xdr:nvSpPr>
      <xdr:spPr bwMode="auto">
        <a:xfrm>
          <a:off x="6768234" y="4508789"/>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14</xdr:row>
      <xdr:rowOff>504825</xdr:rowOff>
    </xdr:from>
    <xdr:ext cx="95250" cy="442269"/>
    <xdr:sp macro="" textlink="">
      <xdr:nvSpPr>
        <xdr:cNvPr id="1476" name="Text Box 15">
          <a:extLst>
            <a:ext uri="{FF2B5EF4-FFF2-40B4-BE49-F238E27FC236}">
              <a16:creationId xmlns:a16="http://schemas.microsoft.com/office/drawing/2014/main" id="{F06D1C90-FC21-4422-AB39-6C7944595AA1}"/>
            </a:ext>
          </a:extLst>
        </xdr:cNvPr>
        <xdr:cNvSpPr txBox="1">
          <a:spLocks noChangeArrowheads="1"/>
        </xdr:cNvSpPr>
      </xdr:nvSpPr>
      <xdr:spPr bwMode="auto">
        <a:xfrm>
          <a:off x="48052182" y="4508789"/>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504825</xdr:rowOff>
    </xdr:from>
    <xdr:ext cx="95250" cy="213632"/>
    <xdr:sp macro="" textlink="">
      <xdr:nvSpPr>
        <xdr:cNvPr id="1477" name="Text Box 15">
          <a:extLst>
            <a:ext uri="{FF2B5EF4-FFF2-40B4-BE49-F238E27FC236}">
              <a16:creationId xmlns:a16="http://schemas.microsoft.com/office/drawing/2014/main" id="{148538EE-45B1-4EE8-9E41-AB8A0CC0B4C1}"/>
            </a:ext>
          </a:extLst>
        </xdr:cNvPr>
        <xdr:cNvSpPr txBox="1">
          <a:spLocks noChangeArrowheads="1"/>
        </xdr:cNvSpPr>
      </xdr:nvSpPr>
      <xdr:spPr bwMode="auto">
        <a:xfrm>
          <a:off x="3706091" y="450878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504825</xdr:rowOff>
    </xdr:from>
    <xdr:ext cx="95250" cy="444331"/>
    <xdr:sp macro="" textlink="">
      <xdr:nvSpPr>
        <xdr:cNvPr id="1478" name="Text Box 15">
          <a:extLst>
            <a:ext uri="{FF2B5EF4-FFF2-40B4-BE49-F238E27FC236}">
              <a16:creationId xmlns:a16="http://schemas.microsoft.com/office/drawing/2014/main" id="{B34C32D0-2D25-47B2-8F9B-243BC3860349}"/>
            </a:ext>
          </a:extLst>
        </xdr:cNvPr>
        <xdr:cNvSpPr txBox="1">
          <a:spLocks noChangeArrowheads="1"/>
        </xdr:cNvSpPr>
      </xdr:nvSpPr>
      <xdr:spPr bwMode="auto">
        <a:xfrm>
          <a:off x="3706091" y="4508789"/>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14</xdr:row>
      <xdr:rowOff>170392</xdr:rowOff>
    </xdr:from>
    <xdr:ext cx="95250" cy="213632"/>
    <xdr:sp macro="" textlink="">
      <xdr:nvSpPr>
        <xdr:cNvPr id="1479" name="Text Box 15">
          <a:extLst>
            <a:ext uri="{FF2B5EF4-FFF2-40B4-BE49-F238E27FC236}">
              <a16:creationId xmlns:a16="http://schemas.microsoft.com/office/drawing/2014/main" id="{9125DF31-06EE-4A3F-905D-F70C95B4B562}"/>
            </a:ext>
          </a:extLst>
        </xdr:cNvPr>
        <xdr:cNvSpPr txBox="1">
          <a:spLocks noChangeArrowheads="1"/>
        </xdr:cNvSpPr>
      </xdr:nvSpPr>
      <xdr:spPr bwMode="auto">
        <a:xfrm>
          <a:off x="8452908" y="432964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1480" name="Text Box 16">
          <a:extLst>
            <a:ext uri="{FF2B5EF4-FFF2-40B4-BE49-F238E27FC236}">
              <a16:creationId xmlns:a16="http://schemas.microsoft.com/office/drawing/2014/main" id="{00744E81-E8CC-41FE-9236-08845606E5DE}"/>
            </a:ext>
          </a:extLst>
        </xdr:cNvPr>
        <xdr:cNvSpPr txBox="1">
          <a:spLocks noChangeArrowheads="1"/>
        </xdr:cNvSpPr>
      </xdr:nvSpPr>
      <xdr:spPr bwMode="auto">
        <a:xfrm>
          <a:off x="3706091"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1481" name="Text Box 17">
          <a:extLst>
            <a:ext uri="{FF2B5EF4-FFF2-40B4-BE49-F238E27FC236}">
              <a16:creationId xmlns:a16="http://schemas.microsoft.com/office/drawing/2014/main" id="{093468B3-0F55-4EAA-84DE-068D99DFF96A}"/>
            </a:ext>
          </a:extLst>
        </xdr:cNvPr>
        <xdr:cNvSpPr txBox="1">
          <a:spLocks noChangeArrowheads="1"/>
        </xdr:cNvSpPr>
      </xdr:nvSpPr>
      <xdr:spPr bwMode="auto">
        <a:xfrm>
          <a:off x="3706091"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1482" name="Text Box 18">
          <a:extLst>
            <a:ext uri="{FF2B5EF4-FFF2-40B4-BE49-F238E27FC236}">
              <a16:creationId xmlns:a16="http://schemas.microsoft.com/office/drawing/2014/main" id="{543E5810-4E03-4D79-800B-E09376F3EB8D}"/>
            </a:ext>
          </a:extLst>
        </xdr:cNvPr>
        <xdr:cNvSpPr txBox="1">
          <a:spLocks noChangeArrowheads="1"/>
        </xdr:cNvSpPr>
      </xdr:nvSpPr>
      <xdr:spPr bwMode="auto">
        <a:xfrm>
          <a:off x="3706091"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1483" name="Text Box 19">
          <a:extLst>
            <a:ext uri="{FF2B5EF4-FFF2-40B4-BE49-F238E27FC236}">
              <a16:creationId xmlns:a16="http://schemas.microsoft.com/office/drawing/2014/main" id="{93196C3A-D915-4F86-B806-B300195C3114}"/>
            </a:ext>
          </a:extLst>
        </xdr:cNvPr>
        <xdr:cNvSpPr txBox="1">
          <a:spLocks noChangeArrowheads="1"/>
        </xdr:cNvSpPr>
      </xdr:nvSpPr>
      <xdr:spPr bwMode="auto">
        <a:xfrm>
          <a:off x="3706091"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1484" name="Text Box 16">
          <a:extLst>
            <a:ext uri="{FF2B5EF4-FFF2-40B4-BE49-F238E27FC236}">
              <a16:creationId xmlns:a16="http://schemas.microsoft.com/office/drawing/2014/main" id="{F3622A50-11C1-4F62-B13C-476A65AA2177}"/>
            </a:ext>
          </a:extLst>
        </xdr:cNvPr>
        <xdr:cNvSpPr txBox="1">
          <a:spLocks noChangeArrowheads="1"/>
        </xdr:cNvSpPr>
      </xdr:nvSpPr>
      <xdr:spPr bwMode="auto">
        <a:xfrm>
          <a:off x="6768234"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1485" name="Text Box 17">
          <a:extLst>
            <a:ext uri="{FF2B5EF4-FFF2-40B4-BE49-F238E27FC236}">
              <a16:creationId xmlns:a16="http://schemas.microsoft.com/office/drawing/2014/main" id="{D3BFB281-9E01-451D-BA7E-2A503CB91372}"/>
            </a:ext>
          </a:extLst>
        </xdr:cNvPr>
        <xdr:cNvSpPr txBox="1">
          <a:spLocks noChangeArrowheads="1"/>
        </xdr:cNvSpPr>
      </xdr:nvSpPr>
      <xdr:spPr bwMode="auto">
        <a:xfrm>
          <a:off x="6768234"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1486" name="Text Box 18">
          <a:extLst>
            <a:ext uri="{FF2B5EF4-FFF2-40B4-BE49-F238E27FC236}">
              <a16:creationId xmlns:a16="http://schemas.microsoft.com/office/drawing/2014/main" id="{7D57D79F-3D81-4A6C-AFE5-10E4FF391679}"/>
            </a:ext>
          </a:extLst>
        </xdr:cNvPr>
        <xdr:cNvSpPr txBox="1">
          <a:spLocks noChangeArrowheads="1"/>
        </xdr:cNvSpPr>
      </xdr:nvSpPr>
      <xdr:spPr bwMode="auto">
        <a:xfrm>
          <a:off x="6768234"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1487" name="Text Box 19">
          <a:extLst>
            <a:ext uri="{FF2B5EF4-FFF2-40B4-BE49-F238E27FC236}">
              <a16:creationId xmlns:a16="http://schemas.microsoft.com/office/drawing/2014/main" id="{3C38AF6E-028C-495B-BE5F-A078B9156895}"/>
            </a:ext>
          </a:extLst>
        </xdr:cNvPr>
        <xdr:cNvSpPr txBox="1">
          <a:spLocks noChangeArrowheads="1"/>
        </xdr:cNvSpPr>
      </xdr:nvSpPr>
      <xdr:spPr bwMode="auto">
        <a:xfrm>
          <a:off x="6768234"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18</xdr:row>
      <xdr:rowOff>0</xdr:rowOff>
    </xdr:from>
    <xdr:ext cx="95250" cy="171450"/>
    <xdr:sp macro="" textlink="">
      <xdr:nvSpPr>
        <xdr:cNvPr id="1488" name="Text Box 16">
          <a:extLst>
            <a:ext uri="{FF2B5EF4-FFF2-40B4-BE49-F238E27FC236}">
              <a16:creationId xmlns:a16="http://schemas.microsoft.com/office/drawing/2014/main" id="{1C1E741B-28BB-4BDD-B09D-ADF48A6C29E5}"/>
            </a:ext>
          </a:extLst>
        </xdr:cNvPr>
        <xdr:cNvSpPr txBox="1">
          <a:spLocks noChangeArrowheads="1"/>
        </xdr:cNvSpPr>
      </xdr:nvSpPr>
      <xdr:spPr bwMode="auto">
        <a:xfrm>
          <a:off x="48052182"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18</xdr:row>
      <xdr:rowOff>0</xdr:rowOff>
    </xdr:from>
    <xdr:ext cx="95250" cy="171450"/>
    <xdr:sp macro="" textlink="">
      <xdr:nvSpPr>
        <xdr:cNvPr id="1489" name="Text Box 17">
          <a:extLst>
            <a:ext uri="{FF2B5EF4-FFF2-40B4-BE49-F238E27FC236}">
              <a16:creationId xmlns:a16="http://schemas.microsoft.com/office/drawing/2014/main" id="{CF42996D-DF7E-41D1-9CCF-F6D502D4A609}"/>
            </a:ext>
          </a:extLst>
        </xdr:cNvPr>
        <xdr:cNvSpPr txBox="1">
          <a:spLocks noChangeArrowheads="1"/>
        </xdr:cNvSpPr>
      </xdr:nvSpPr>
      <xdr:spPr bwMode="auto">
        <a:xfrm>
          <a:off x="48052182"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18</xdr:row>
      <xdr:rowOff>0</xdr:rowOff>
    </xdr:from>
    <xdr:ext cx="95250" cy="171450"/>
    <xdr:sp macro="" textlink="">
      <xdr:nvSpPr>
        <xdr:cNvPr id="1490" name="Text Box 18">
          <a:extLst>
            <a:ext uri="{FF2B5EF4-FFF2-40B4-BE49-F238E27FC236}">
              <a16:creationId xmlns:a16="http://schemas.microsoft.com/office/drawing/2014/main" id="{01D71F6F-554C-49A8-B0C3-4CD6B7301ECA}"/>
            </a:ext>
          </a:extLst>
        </xdr:cNvPr>
        <xdr:cNvSpPr txBox="1">
          <a:spLocks noChangeArrowheads="1"/>
        </xdr:cNvSpPr>
      </xdr:nvSpPr>
      <xdr:spPr bwMode="auto">
        <a:xfrm>
          <a:off x="48052182"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18</xdr:row>
      <xdr:rowOff>0</xdr:rowOff>
    </xdr:from>
    <xdr:ext cx="95250" cy="171450"/>
    <xdr:sp macro="" textlink="">
      <xdr:nvSpPr>
        <xdr:cNvPr id="1491" name="Text Box 19">
          <a:extLst>
            <a:ext uri="{FF2B5EF4-FFF2-40B4-BE49-F238E27FC236}">
              <a16:creationId xmlns:a16="http://schemas.microsoft.com/office/drawing/2014/main" id="{C86287FC-4711-42AA-A91A-D3F5FDF67F26}"/>
            </a:ext>
          </a:extLst>
        </xdr:cNvPr>
        <xdr:cNvSpPr txBox="1">
          <a:spLocks noChangeArrowheads="1"/>
        </xdr:cNvSpPr>
      </xdr:nvSpPr>
      <xdr:spPr bwMode="auto">
        <a:xfrm>
          <a:off x="48052182"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16</xdr:row>
      <xdr:rowOff>504825</xdr:rowOff>
    </xdr:from>
    <xdr:ext cx="95250" cy="444014"/>
    <xdr:sp macro="" textlink="">
      <xdr:nvSpPr>
        <xdr:cNvPr id="1492" name="Text Box 15">
          <a:extLst>
            <a:ext uri="{FF2B5EF4-FFF2-40B4-BE49-F238E27FC236}">
              <a16:creationId xmlns:a16="http://schemas.microsoft.com/office/drawing/2014/main" id="{739E9CFD-9A73-4A01-800A-0C9436033EA8}"/>
            </a:ext>
          </a:extLst>
        </xdr:cNvPr>
        <xdr:cNvSpPr txBox="1">
          <a:spLocks noChangeArrowheads="1"/>
        </xdr:cNvSpPr>
      </xdr:nvSpPr>
      <xdr:spPr bwMode="auto">
        <a:xfrm>
          <a:off x="3706091" y="5377007"/>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1493" name="Text Box 16">
          <a:extLst>
            <a:ext uri="{FF2B5EF4-FFF2-40B4-BE49-F238E27FC236}">
              <a16:creationId xmlns:a16="http://schemas.microsoft.com/office/drawing/2014/main" id="{A560A2E6-5712-4990-87B6-F7EE3F0A9E75}"/>
            </a:ext>
          </a:extLst>
        </xdr:cNvPr>
        <xdr:cNvSpPr txBox="1">
          <a:spLocks noChangeArrowheads="1"/>
        </xdr:cNvSpPr>
      </xdr:nvSpPr>
      <xdr:spPr bwMode="auto">
        <a:xfrm>
          <a:off x="3706091"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1494" name="Text Box 17">
          <a:extLst>
            <a:ext uri="{FF2B5EF4-FFF2-40B4-BE49-F238E27FC236}">
              <a16:creationId xmlns:a16="http://schemas.microsoft.com/office/drawing/2014/main" id="{BFC72EE1-F6C8-4A1F-83EF-992C00D72F7F}"/>
            </a:ext>
          </a:extLst>
        </xdr:cNvPr>
        <xdr:cNvSpPr txBox="1">
          <a:spLocks noChangeArrowheads="1"/>
        </xdr:cNvSpPr>
      </xdr:nvSpPr>
      <xdr:spPr bwMode="auto">
        <a:xfrm>
          <a:off x="3706091"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1495" name="Text Box 18">
          <a:extLst>
            <a:ext uri="{FF2B5EF4-FFF2-40B4-BE49-F238E27FC236}">
              <a16:creationId xmlns:a16="http://schemas.microsoft.com/office/drawing/2014/main" id="{198B9725-7657-40D4-9028-2AC213C8AB04}"/>
            </a:ext>
          </a:extLst>
        </xdr:cNvPr>
        <xdr:cNvSpPr txBox="1">
          <a:spLocks noChangeArrowheads="1"/>
        </xdr:cNvSpPr>
      </xdr:nvSpPr>
      <xdr:spPr bwMode="auto">
        <a:xfrm>
          <a:off x="3706091"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1496" name="Text Box 19">
          <a:extLst>
            <a:ext uri="{FF2B5EF4-FFF2-40B4-BE49-F238E27FC236}">
              <a16:creationId xmlns:a16="http://schemas.microsoft.com/office/drawing/2014/main" id="{0B9E08C8-91AD-4E0D-97F8-84C325BF80D7}"/>
            </a:ext>
          </a:extLst>
        </xdr:cNvPr>
        <xdr:cNvSpPr txBox="1">
          <a:spLocks noChangeArrowheads="1"/>
        </xdr:cNvSpPr>
      </xdr:nvSpPr>
      <xdr:spPr bwMode="auto">
        <a:xfrm>
          <a:off x="3706091"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1498" name="Text Box 16">
          <a:extLst>
            <a:ext uri="{FF2B5EF4-FFF2-40B4-BE49-F238E27FC236}">
              <a16:creationId xmlns:a16="http://schemas.microsoft.com/office/drawing/2014/main" id="{50C3660B-9C97-41C1-B80D-D3BB037E57D0}"/>
            </a:ext>
          </a:extLst>
        </xdr:cNvPr>
        <xdr:cNvSpPr txBox="1">
          <a:spLocks noChangeArrowheads="1"/>
        </xdr:cNvSpPr>
      </xdr:nvSpPr>
      <xdr:spPr bwMode="auto">
        <a:xfrm>
          <a:off x="6768234"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1499" name="Text Box 17">
          <a:extLst>
            <a:ext uri="{FF2B5EF4-FFF2-40B4-BE49-F238E27FC236}">
              <a16:creationId xmlns:a16="http://schemas.microsoft.com/office/drawing/2014/main" id="{90ADEE77-17E0-4BD6-B853-9D9DDC503E24}"/>
            </a:ext>
          </a:extLst>
        </xdr:cNvPr>
        <xdr:cNvSpPr txBox="1">
          <a:spLocks noChangeArrowheads="1"/>
        </xdr:cNvSpPr>
      </xdr:nvSpPr>
      <xdr:spPr bwMode="auto">
        <a:xfrm>
          <a:off x="6768234"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1500" name="Text Box 18">
          <a:extLst>
            <a:ext uri="{FF2B5EF4-FFF2-40B4-BE49-F238E27FC236}">
              <a16:creationId xmlns:a16="http://schemas.microsoft.com/office/drawing/2014/main" id="{7A111372-4C3F-4451-8E0C-279387E868E2}"/>
            </a:ext>
          </a:extLst>
        </xdr:cNvPr>
        <xdr:cNvSpPr txBox="1">
          <a:spLocks noChangeArrowheads="1"/>
        </xdr:cNvSpPr>
      </xdr:nvSpPr>
      <xdr:spPr bwMode="auto">
        <a:xfrm>
          <a:off x="6768234"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1501" name="Text Box 16">
          <a:extLst>
            <a:ext uri="{FF2B5EF4-FFF2-40B4-BE49-F238E27FC236}">
              <a16:creationId xmlns:a16="http://schemas.microsoft.com/office/drawing/2014/main" id="{2EE27570-ADDA-434C-8368-599FA1317EC1}"/>
            </a:ext>
          </a:extLst>
        </xdr:cNvPr>
        <xdr:cNvSpPr txBox="1">
          <a:spLocks noChangeArrowheads="1"/>
        </xdr:cNvSpPr>
      </xdr:nvSpPr>
      <xdr:spPr bwMode="auto">
        <a:xfrm>
          <a:off x="9615343"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1502" name="Text Box 17">
          <a:extLst>
            <a:ext uri="{FF2B5EF4-FFF2-40B4-BE49-F238E27FC236}">
              <a16:creationId xmlns:a16="http://schemas.microsoft.com/office/drawing/2014/main" id="{2A64FB21-FE50-418C-A0E3-5985DE3CE6B7}"/>
            </a:ext>
          </a:extLst>
        </xdr:cNvPr>
        <xdr:cNvSpPr txBox="1">
          <a:spLocks noChangeArrowheads="1"/>
        </xdr:cNvSpPr>
      </xdr:nvSpPr>
      <xdr:spPr bwMode="auto">
        <a:xfrm>
          <a:off x="9615343"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1503" name="Text Box 18">
          <a:extLst>
            <a:ext uri="{FF2B5EF4-FFF2-40B4-BE49-F238E27FC236}">
              <a16:creationId xmlns:a16="http://schemas.microsoft.com/office/drawing/2014/main" id="{ED4A8E1A-9750-4D6B-B1CA-5AC60767FB78}"/>
            </a:ext>
          </a:extLst>
        </xdr:cNvPr>
        <xdr:cNvSpPr txBox="1">
          <a:spLocks noChangeArrowheads="1"/>
        </xdr:cNvSpPr>
      </xdr:nvSpPr>
      <xdr:spPr bwMode="auto">
        <a:xfrm>
          <a:off x="9615343"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1504" name="Text Box 19">
          <a:extLst>
            <a:ext uri="{FF2B5EF4-FFF2-40B4-BE49-F238E27FC236}">
              <a16:creationId xmlns:a16="http://schemas.microsoft.com/office/drawing/2014/main" id="{CE891067-0AAF-44DD-BCD6-4939304D1329}"/>
            </a:ext>
          </a:extLst>
        </xdr:cNvPr>
        <xdr:cNvSpPr txBox="1">
          <a:spLocks noChangeArrowheads="1"/>
        </xdr:cNvSpPr>
      </xdr:nvSpPr>
      <xdr:spPr bwMode="auto">
        <a:xfrm>
          <a:off x="9615343"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1505" name="Text Box 16">
          <a:extLst>
            <a:ext uri="{FF2B5EF4-FFF2-40B4-BE49-F238E27FC236}">
              <a16:creationId xmlns:a16="http://schemas.microsoft.com/office/drawing/2014/main" id="{AE8CA4B1-1867-49E0-A57D-7F00F10F504C}"/>
            </a:ext>
          </a:extLst>
        </xdr:cNvPr>
        <xdr:cNvSpPr txBox="1">
          <a:spLocks noChangeArrowheads="1"/>
        </xdr:cNvSpPr>
      </xdr:nvSpPr>
      <xdr:spPr bwMode="auto">
        <a:xfrm>
          <a:off x="9615343"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1506" name="Text Box 17">
          <a:extLst>
            <a:ext uri="{FF2B5EF4-FFF2-40B4-BE49-F238E27FC236}">
              <a16:creationId xmlns:a16="http://schemas.microsoft.com/office/drawing/2014/main" id="{C9A97496-BE18-4152-830A-8A5527339503}"/>
            </a:ext>
          </a:extLst>
        </xdr:cNvPr>
        <xdr:cNvSpPr txBox="1">
          <a:spLocks noChangeArrowheads="1"/>
        </xdr:cNvSpPr>
      </xdr:nvSpPr>
      <xdr:spPr bwMode="auto">
        <a:xfrm>
          <a:off x="9615343"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1507" name="Text Box 18">
          <a:extLst>
            <a:ext uri="{FF2B5EF4-FFF2-40B4-BE49-F238E27FC236}">
              <a16:creationId xmlns:a16="http://schemas.microsoft.com/office/drawing/2014/main" id="{C0775CE6-BB7C-428F-856C-B47912E87A16}"/>
            </a:ext>
          </a:extLst>
        </xdr:cNvPr>
        <xdr:cNvSpPr txBox="1">
          <a:spLocks noChangeArrowheads="1"/>
        </xdr:cNvSpPr>
      </xdr:nvSpPr>
      <xdr:spPr bwMode="auto">
        <a:xfrm>
          <a:off x="9615343"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1508" name="Text Box 19">
          <a:extLst>
            <a:ext uri="{FF2B5EF4-FFF2-40B4-BE49-F238E27FC236}">
              <a16:creationId xmlns:a16="http://schemas.microsoft.com/office/drawing/2014/main" id="{94FD981D-A315-4894-BD60-96343604DB2D}"/>
            </a:ext>
          </a:extLst>
        </xdr:cNvPr>
        <xdr:cNvSpPr txBox="1">
          <a:spLocks noChangeArrowheads="1"/>
        </xdr:cNvSpPr>
      </xdr:nvSpPr>
      <xdr:spPr bwMode="auto">
        <a:xfrm>
          <a:off x="9615343"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1509" name="Text Box 16">
          <a:extLst>
            <a:ext uri="{FF2B5EF4-FFF2-40B4-BE49-F238E27FC236}">
              <a16:creationId xmlns:a16="http://schemas.microsoft.com/office/drawing/2014/main" id="{B2CA7AAE-5640-4245-B37D-D9AFE1890E30}"/>
            </a:ext>
          </a:extLst>
        </xdr:cNvPr>
        <xdr:cNvSpPr txBox="1">
          <a:spLocks noChangeArrowheads="1"/>
        </xdr:cNvSpPr>
      </xdr:nvSpPr>
      <xdr:spPr bwMode="auto">
        <a:xfrm>
          <a:off x="3706091"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1510" name="Text Box 17">
          <a:extLst>
            <a:ext uri="{FF2B5EF4-FFF2-40B4-BE49-F238E27FC236}">
              <a16:creationId xmlns:a16="http://schemas.microsoft.com/office/drawing/2014/main" id="{98CA5E7A-D5F7-4A5B-B03C-9CDB128F43EF}"/>
            </a:ext>
          </a:extLst>
        </xdr:cNvPr>
        <xdr:cNvSpPr txBox="1">
          <a:spLocks noChangeArrowheads="1"/>
        </xdr:cNvSpPr>
      </xdr:nvSpPr>
      <xdr:spPr bwMode="auto">
        <a:xfrm>
          <a:off x="3706091"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1511" name="Text Box 18">
          <a:extLst>
            <a:ext uri="{FF2B5EF4-FFF2-40B4-BE49-F238E27FC236}">
              <a16:creationId xmlns:a16="http://schemas.microsoft.com/office/drawing/2014/main" id="{31A88C69-43AF-48E9-9143-6AE3494FC632}"/>
            </a:ext>
          </a:extLst>
        </xdr:cNvPr>
        <xdr:cNvSpPr txBox="1">
          <a:spLocks noChangeArrowheads="1"/>
        </xdr:cNvSpPr>
      </xdr:nvSpPr>
      <xdr:spPr bwMode="auto">
        <a:xfrm>
          <a:off x="3706091"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1512" name="Text Box 19">
          <a:extLst>
            <a:ext uri="{FF2B5EF4-FFF2-40B4-BE49-F238E27FC236}">
              <a16:creationId xmlns:a16="http://schemas.microsoft.com/office/drawing/2014/main" id="{7AF13AA3-EF0A-4F5D-ACA5-9AB8BA99F413}"/>
            </a:ext>
          </a:extLst>
        </xdr:cNvPr>
        <xdr:cNvSpPr txBox="1">
          <a:spLocks noChangeArrowheads="1"/>
        </xdr:cNvSpPr>
      </xdr:nvSpPr>
      <xdr:spPr bwMode="auto">
        <a:xfrm>
          <a:off x="3706091"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504825</xdr:rowOff>
    </xdr:from>
    <xdr:ext cx="95250" cy="448496"/>
    <xdr:sp macro="" textlink="">
      <xdr:nvSpPr>
        <xdr:cNvPr id="1513" name="Text Box 15">
          <a:extLst>
            <a:ext uri="{FF2B5EF4-FFF2-40B4-BE49-F238E27FC236}">
              <a16:creationId xmlns:a16="http://schemas.microsoft.com/office/drawing/2014/main" id="{A14F770B-D620-406A-B21D-E4C321B44781}"/>
            </a:ext>
          </a:extLst>
        </xdr:cNvPr>
        <xdr:cNvSpPr txBox="1">
          <a:spLocks noChangeArrowheads="1"/>
        </xdr:cNvSpPr>
      </xdr:nvSpPr>
      <xdr:spPr bwMode="auto">
        <a:xfrm>
          <a:off x="3706091" y="3794702"/>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1514" name="Text Box 16">
          <a:extLst>
            <a:ext uri="{FF2B5EF4-FFF2-40B4-BE49-F238E27FC236}">
              <a16:creationId xmlns:a16="http://schemas.microsoft.com/office/drawing/2014/main" id="{E43E8CC7-A98E-4E61-9116-A5B4659ED9D3}"/>
            </a:ext>
          </a:extLst>
        </xdr:cNvPr>
        <xdr:cNvSpPr txBox="1">
          <a:spLocks noChangeArrowheads="1"/>
        </xdr:cNvSpPr>
      </xdr:nvSpPr>
      <xdr:spPr bwMode="auto">
        <a:xfrm>
          <a:off x="6768234"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1515" name="Text Box 17">
          <a:extLst>
            <a:ext uri="{FF2B5EF4-FFF2-40B4-BE49-F238E27FC236}">
              <a16:creationId xmlns:a16="http://schemas.microsoft.com/office/drawing/2014/main" id="{4193BF55-423E-4A80-9595-A533EEEE6705}"/>
            </a:ext>
          </a:extLst>
        </xdr:cNvPr>
        <xdr:cNvSpPr txBox="1">
          <a:spLocks noChangeArrowheads="1"/>
        </xdr:cNvSpPr>
      </xdr:nvSpPr>
      <xdr:spPr bwMode="auto">
        <a:xfrm>
          <a:off x="6768234"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1516" name="Text Box 18">
          <a:extLst>
            <a:ext uri="{FF2B5EF4-FFF2-40B4-BE49-F238E27FC236}">
              <a16:creationId xmlns:a16="http://schemas.microsoft.com/office/drawing/2014/main" id="{CB8EC99E-B74C-45AB-82F9-5BC4290FA276}"/>
            </a:ext>
          </a:extLst>
        </xdr:cNvPr>
        <xdr:cNvSpPr txBox="1">
          <a:spLocks noChangeArrowheads="1"/>
        </xdr:cNvSpPr>
      </xdr:nvSpPr>
      <xdr:spPr bwMode="auto">
        <a:xfrm>
          <a:off x="6768234"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1517" name="Text Box 19">
          <a:extLst>
            <a:ext uri="{FF2B5EF4-FFF2-40B4-BE49-F238E27FC236}">
              <a16:creationId xmlns:a16="http://schemas.microsoft.com/office/drawing/2014/main" id="{4F9E109D-F330-4741-BBA4-0928762C092F}"/>
            </a:ext>
          </a:extLst>
        </xdr:cNvPr>
        <xdr:cNvSpPr txBox="1">
          <a:spLocks noChangeArrowheads="1"/>
        </xdr:cNvSpPr>
      </xdr:nvSpPr>
      <xdr:spPr bwMode="auto">
        <a:xfrm>
          <a:off x="6768234"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504825</xdr:rowOff>
    </xdr:from>
    <xdr:ext cx="95250" cy="442269"/>
    <xdr:sp macro="" textlink="">
      <xdr:nvSpPr>
        <xdr:cNvPr id="1518" name="Text Box 15">
          <a:extLst>
            <a:ext uri="{FF2B5EF4-FFF2-40B4-BE49-F238E27FC236}">
              <a16:creationId xmlns:a16="http://schemas.microsoft.com/office/drawing/2014/main" id="{91334606-1298-4078-BB55-AE050977BD83}"/>
            </a:ext>
          </a:extLst>
        </xdr:cNvPr>
        <xdr:cNvSpPr txBox="1">
          <a:spLocks noChangeArrowheads="1"/>
        </xdr:cNvSpPr>
      </xdr:nvSpPr>
      <xdr:spPr bwMode="auto">
        <a:xfrm>
          <a:off x="6768234" y="379470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22</xdr:row>
      <xdr:rowOff>0</xdr:rowOff>
    </xdr:from>
    <xdr:ext cx="95250" cy="171450"/>
    <xdr:sp macro="" textlink="">
      <xdr:nvSpPr>
        <xdr:cNvPr id="1519" name="Text Box 16">
          <a:extLst>
            <a:ext uri="{FF2B5EF4-FFF2-40B4-BE49-F238E27FC236}">
              <a16:creationId xmlns:a16="http://schemas.microsoft.com/office/drawing/2014/main" id="{ED611053-AA08-40BF-90F4-5DE12E56A604}"/>
            </a:ext>
          </a:extLst>
        </xdr:cNvPr>
        <xdr:cNvSpPr txBox="1">
          <a:spLocks noChangeArrowheads="1"/>
        </xdr:cNvSpPr>
      </xdr:nvSpPr>
      <xdr:spPr bwMode="auto">
        <a:xfrm>
          <a:off x="15690273"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22</xdr:row>
      <xdr:rowOff>0</xdr:rowOff>
    </xdr:from>
    <xdr:ext cx="95250" cy="171450"/>
    <xdr:sp macro="" textlink="">
      <xdr:nvSpPr>
        <xdr:cNvPr id="1520" name="Text Box 17">
          <a:extLst>
            <a:ext uri="{FF2B5EF4-FFF2-40B4-BE49-F238E27FC236}">
              <a16:creationId xmlns:a16="http://schemas.microsoft.com/office/drawing/2014/main" id="{B666A416-E08A-4134-AA44-8607C3C2B702}"/>
            </a:ext>
          </a:extLst>
        </xdr:cNvPr>
        <xdr:cNvSpPr txBox="1">
          <a:spLocks noChangeArrowheads="1"/>
        </xdr:cNvSpPr>
      </xdr:nvSpPr>
      <xdr:spPr bwMode="auto">
        <a:xfrm>
          <a:off x="15690273"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22</xdr:row>
      <xdr:rowOff>0</xdr:rowOff>
    </xdr:from>
    <xdr:ext cx="95250" cy="171450"/>
    <xdr:sp macro="" textlink="">
      <xdr:nvSpPr>
        <xdr:cNvPr id="1521" name="Text Box 18">
          <a:extLst>
            <a:ext uri="{FF2B5EF4-FFF2-40B4-BE49-F238E27FC236}">
              <a16:creationId xmlns:a16="http://schemas.microsoft.com/office/drawing/2014/main" id="{CA3C7053-4CF8-46F5-A633-7791F59F9FB5}"/>
            </a:ext>
          </a:extLst>
        </xdr:cNvPr>
        <xdr:cNvSpPr txBox="1">
          <a:spLocks noChangeArrowheads="1"/>
        </xdr:cNvSpPr>
      </xdr:nvSpPr>
      <xdr:spPr bwMode="auto">
        <a:xfrm>
          <a:off x="15690273"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22</xdr:row>
      <xdr:rowOff>0</xdr:rowOff>
    </xdr:from>
    <xdr:ext cx="95250" cy="171450"/>
    <xdr:sp macro="" textlink="">
      <xdr:nvSpPr>
        <xdr:cNvPr id="1522" name="Text Box 19">
          <a:extLst>
            <a:ext uri="{FF2B5EF4-FFF2-40B4-BE49-F238E27FC236}">
              <a16:creationId xmlns:a16="http://schemas.microsoft.com/office/drawing/2014/main" id="{6B657CBF-FE3D-4221-96B9-92AEB2502FE2}"/>
            </a:ext>
          </a:extLst>
        </xdr:cNvPr>
        <xdr:cNvSpPr txBox="1">
          <a:spLocks noChangeArrowheads="1"/>
        </xdr:cNvSpPr>
      </xdr:nvSpPr>
      <xdr:spPr bwMode="auto">
        <a:xfrm>
          <a:off x="15690273"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22</xdr:row>
      <xdr:rowOff>504825</xdr:rowOff>
    </xdr:from>
    <xdr:ext cx="95250" cy="442269"/>
    <xdr:sp macro="" textlink="">
      <xdr:nvSpPr>
        <xdr:cNvPr id="1523" name="Text Box 15">
          <a:extLst>
            <a:ext uri="{FF2B5EF4-FFF2-40B4-BE49-F238E27FC236}">
              <a16:creationId xmlns:a16="http://schemas.microsoft.com/office/drawing/2014/main" id="{1E39AE52-D574-4F46-BCCC-38B8B4FE2167}"/>
            </a:ext>
          </a:extLst>
        </xdr:cNvPr>
        <xdr:cNvSpPr txBox="1">
          <a:spLocks noChangeArrowheads="1"/>
        </xdr:cNvSpPr>
      </xdr:nvSpPr>
      <xdr:spPr bwMode="auto">
        <a:xfrm>
          <a:off x="15690273" y="379470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21</xdr:row>
      <xdr:rowOff>504825</xdr:rowOff>
    </xdr:from>
    <xdr:ext cx="95250" cy="444014"/>
    <xdr:sp macro="" textlink="">
      <xdr:nvSpPr>
        <xdr:cNvPr id="1524" name="Text Box 15">
          <a:extLst>
            <a:ext uri="{FF2B5EF4-FFF2-40B4-BE49-F238E27FC236}">
              <a16:creationId xmlns:a16="http://schemas.microsoft.com/office/drawing/2014/main" id="{E0CA6FD4-0D78-4DDC-8F37-A02CB4EFE356}"/>
            </a:ext>
          </a:extLst>
        </xdr:cNvPr>
        <xdr:cNvSpPr txBox="1">
          <a:spLocks noChangeArrowheads="1"/>
        </xdr:cNvSpPr>
      </xdr:nvSpPr>
      <xdr:spPr bwMode="auto">
        <a:xfrm>
          <a:off x="3706091" y="361517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1525" name="Text Box 16">
          <a:extLst>
            <a:ext uri="{FF2B5EF4-FFF2-40B4-BE49-F238E27FC236}">
              <a16:creationId xmlns:a16="http://schemas.microsoft.com/office/drawing/2014/main" id="{CB7347CF-46A4-4EA0-86CF-E749B1474A09}"/>
            </a:ext>
          </a:extLst>
        </xdr:cNvPr>
        <xdr:cNvSpPr txBox="1">
          <a:spLocks noChangeArrowheads="1"/>
        </xdr:cNvSpPr>
      </xdr:nvSpPr>
      <xdr:spPr bwMode="auto">
        <a:xfrm>
          <a:off x="3706091"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1526" name="Text Box 17">
          <a:extLst>
            <a:ext uri="{FF2B5EF4-FFF2-40B4-BE49-F238E27FC236}">
              <a16:creationId xmlns:a16="http://schemas.microsoft.com/office/drawing/2014/main" id="{B04D1E89-C9FC-4B0C-B454-DDE51CE7F460}"/>
            </a:ext>
          </a:extLst>
        </xdr:cNvPr>
        <xdr:cNvSpPr txBox="1">
          <a:spLocks noChangeArrowheads="1"/>
        </xdr:cNvSpPr>
      </xdr:nvSpPr>
      <xdr:spPr bwMode="auto">
        <a:xfrm>
          <a:off x="3706091"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1527" name="Text Box 18">
          <a:extLst>
            <a:ext uri="{FF2B5EF4-FFF2-40B4-BE49-F238E27FC236}">
              <a16:creationId xmlns:a16="http://schemas.microsoft.com/office/drawing/2014/main" id="{34BC1373-70A9-487A-9A6E-90D5525217DE}"/>
            </a:ext>
          </a:extLst>
        </xdr:cNvPr>
        <xdr:cNvSpPr txBox="1">
          <a:spLocks noChangeArrowheads="1"/>
        </xdr:cNvSpPr>
      </xdr:nvSpPr>
      <xdr:spPr bwMode="auto">
        <a:xfrm>
          <a:off x="3706091"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1528" name="Text Box 19">
          <a:extLst>
            <a:ext uri="{FF2B5EF4-FFF2-40B4-BE49-F238E27FC236}">
              <a16:creationId xmlns:a16="http://schemas.microsoft.com/office/drawing/2014/main" id="{B2033E01-0D95-47AF-8496-7D2D0BE59DDC}"/>
            </a:ext>
          </a:extLst>
        </xdr:cNvPr>
        <xdr:cNvSpPr txBox="1">
          <a:spLocks noChangeArrowheads="1"/>
        </xdr:cNvSpPr>
      </xdr:nvSpPr>
      <xdr:spPr bwMode="auto">
        <a:xfrm>
          <a:off x="3706091"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504825</xdr:rowOff>
    </xdr:from>
    <xdr:ext cx="95250" cy="213632"/>
    <xdr:sp macro="" textlink="">
      <xdr:nvSpPr>
        <xdr:cNvPr id="1529" name="Text Box 15">
          <a:extLst>
            <a:ext uri="{FF2B5EF4-FFF2-40B4-BE49-F238E27FC236}">
              <a16:creationId xmlns:a16="http://schemas.microsoft.com/office/drawing/2014/main" id="{10B42D6B-D56A-4331-8197-77898F7768D8}"/>
            </a:ext>
          </a:extLst>
        </xdr:cNvPr>
        <xdr:cNvSpPr txBox="1">
          <a:spLocks noChangeArrowheads="1"/>
        </xdr:cNvSpPr>
      </xdr:nvSpPr>
      <xdr:spPr bwMode="auto">
        <a:xfrm>
          <a:off x="3706091" y="379470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504825</xdr:rowOff>
    </xdr:from>
    <xdr:ext cx="95250" cy="444331"/>
    <xdr:sp macro="" textlink="">
      <xdr:nvSpPr>
        <xdr:cNvPr id="1530" name="Text Box 15">
          <a:extLst>
            <a:ext uri="{FF2B5EF4-FFF2-40B4-BE49-F238E27FC236}">
              <a16:creationId xmlns:a16="http://schemas.microsoft.com/office/drawing/2014/main" id="{5456CFC5-867F-47B6-B1D9-25D50930036C}"/>
            </a:ext>
          </a:extLst>
        </xdr:cNvPr>
        <xdr:cNvSpPr txBox="1">
          <a:spLocks noChangeArrowheads="1"/>
        </xdr:cNvSpPr>
      </xdr:nvSpPr>
      <xdr:spPr bwMode="auto">
        <a:xfrm>
          <a:off x="3706091" y="3794702"/>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21</xdr:row>
      <xdr:rowOff>504825</xdr:rowOff>
    </xdr:from>
    <xdr:ext cx="95250" cy="442269"/>
    <xdr:sp macro="" textlink="">
      <xdr:nvSpPr>
        <xdr:cNvPr id="1531" name="Text Box 15">
          <a:extLst>
            <a:ext uri="{FF2B5EF4-FFF2-40B4-BE49-F238E27FC236}">
              <a16:creationId xmlns:a16="http://schemas.microsoft.com/office/drawing/2014/main" id="{A49AA27D-F3D1-4692-BC27-0B006F64D720}"/>
            </a:ext>
          </a:extLst>
        </xdr:cNvPr>
        <xdr:cNvSpPr txBox="1">
          <a:spLocks noChangeArrowheads="1"/>
        </xdr:cNvSpPr>
      </xdr:nvSpPr>
      <xdr:spPr bwMode="auto">
        <a:xfrm>
          <a:off x="6768234" y="361517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1532" name="Text Box 16">
          <a:extLst>
            <a:ext uri="{FF2B5EF4-FFF2-40B4-BE49-F238E27FC236}">
              <a16:creationId xmlns:a16="http://schemas.microsoft.com/office/drawing/2014/main" id="{9598EBFC-D5D8-40BF-8BED-30C5F79DDB1C}"/>
            </a:ext>
          </a:extLst>
        </xdr:cNvPr>
        <xdr:cNvSpPr txBox="1">
          <a:spLocks noChangeArrowheads="1"/>
        </xdr:cNvSpPr>
      </xdr:nvSpPr>
      <xdr:spPr bwMode="auto">
        <a:xfrm>
          <a:off x="6768234"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1533" name="Text Box 17">
          <a:extLst>
            <a:ext uri="{FF2B5EF4-FFF2-40B4-BE49-F238E27FC236}">
              <a16:creationId xmlns:a16="http://schemas.microsoft.com/office/drawing/2014/main" id="{6AE8D304-7516-4742-9CD5-31A4FF0847C6}"/>
            </a:ext>
          </a:extLst>
        </xdr:cNvPr>
        <xdr:cNvSpPr txBox="1">
          <a:spLocks noChangeArrowheads="1"/>
        </xdr:cNvSpPr>
      </xdr:nvSpPr>
      <xdr:spPr bwMode="auto">
        <a:xfrm>
          <a:off x="6768234"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1534" name="Text Box 18">
          <a:extLst>
            <a:ext uri="{FF2B5EF4-FFF2-40B4-BE49-F238E27FC236}">
              <a16:creationId xmlns:a16="http://schemas.microsoft.com/office/drawing/2014/main" id="{34212A20-11FD-4880-AC36-ADA2CD25CCC0}"/>
            </a:ext>
          </a:extLst>
        </xdr:cNvPr>
        <xdr:cNvSpPr txBox="1">
          <a:spLocks noChangeArrowheads="1"/>
        </xdr:cNvSpPr>
      </xdr:nvSpPr>
      <xdr:spPr bwMode="auto">
        <a:xfrm>
          <a:off x="6768234"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504825</xdr:rowOff>
    </xdr:from>
    <xdr:ext cx="95250" cy="213632"/>
    <xdr:sp macro="" textlink="">
      <xdr:nvSpPr>
        <xdr:cNvPr id="1535" name="Text Box 15">
          <a:extLst>
            <a:ext uri="{FF2B5EF4-FFF2-40B4-BE49-F238E27FC236}">
              <a16:creationId xmlns:a16="http://schemas.microsoft.com/office/drawing/2014/main" id="{827D1593-1E4A-43F9-A6D8-B4D24F74E14C}"/>
            </a:ext>
          </a:extLst>
        </xdr:cNvPr>
        <xdr:cNvSpPr txBox="1">
          <a:spLocks noChangeArrowheads="1"/>
        </xdr:cNvSpPr>
      </xdr:nvSpPr>
      <xdr:spPr bwMode="auto">
        <a:xfrm>
          <a:off x="6768234" y="379470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1536" name="Text Box 16">
          <a:extLst>
            <a:ext uri="{FF2B5EF4-FFF2-40B4-BE49-F238E27FC236}">
              <a16:creationId xmlns:a16="http://schemas.microsoft.com/office/drawing/2014/main" id="{CA39D431-DC7D-4C04-8AB3-E83B00A8BFA8}"/>
            </a:ext>
          </a:extLst>
        </xdr:cNvPr>
        <xdr:cNvSpPr txBox="1">
          <a:spLocks noChangeArrowheads="1"/>
        </xdr:cNvSpPr>
      </xdr:nvSpPr>
      <xdr:spPr bwMode="auto">
        <a:xfrm>
          <a:off x="9615343"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1537" name="Text Box 17">
          <a:extLst>
            <a:ext uri="{FF2B5EF4-FFF2-40B4-BE49-F238E27FC236}">
              <a16:creationId xmlns:a16="http://schemas.microsoft.com/office/drawing/2014/main" id="{28DA5597-412A-4B1C-A197-4B43C3895AD6}"/>
            </a:ext>
          </a:extLst>
        </xdr:cNvPr>
        <xdr:cNvSpPr txBox="1">
          <a:spLocks noChangeArrowheads="1"/>
        </xdr:cNvSpPr>
      </xdr:nvSpPr>
      <xdr:spPr bwMode="auto">
        <a:xfrm>
          <a:off x="9615343"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1538" name="Text Box 18">
          <a:extLst>
            <a:ext uri="{FF2B5EF4-FFF2-40B4-BE49-F238E27FC236}">
              <a16:creationId xmlns:a16="http://schemas.microsoft.com/office/drawing/2014/main" id="{014CC820-A786-47F6-8982-DCE8080A5B76}"/>
            </a:ext>
          </a:extLst>
        </xdr:cNvPr>
        <xdr:cNvSpPr txBox="1">
          <a:spLocks noChangeArrowheads="1"/>
        </xdr:cNvSpPr>
      </xdr:nvSpPr>
      <xdr:spPr bwMode="auto">
        <a:xfrm>
          <a:off x="9615343"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1539" name="Text Box 19">
          <a:extLst>
            <a:ext uri="{FF2B5EF4-FFF2-40B4-BE49-F238E27FC236}">
              <a16:creationId xmlns:a16="http://schemas.microsoft.com/office/drawing/2014/main" id="{3A2D3AE6-0509-46C6-BF91-63CFBC13D458}"/>
            </a:ext>
          </a:extLst>
        </xdr:cNvPr>
        <xdr:cNvSpPr txBox="1">
          <a:spLocks noChangeArrowheads="1"/>
        </xdr:cNvSpPr>
      </xdr:nvSpPr>
      <xdr:spPr bwMode="auto">
        <a:xfrm>
          <a:off x="9615343"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1540" name="Text Box 16">
          <a:extLst>
            <a:ext uri="{FF2B5EF4-FFF2-40B4-BE49-F238E27FC236}">
              <a16:creationId xmlns:a16="http://schemas.microsoft.com/office/drawing/2014/main" id="{FD61AEC9-BE08-45D3-9394-60DD70D55B20}"/>
            </a:ext>
          </a:extLst>
        </xdr:cNvPr>
        <xdr:cNvSpPr txBox="1">
          <a:spLocks noChangeArrowheads="1"/>
        </xdr:cNvSpPr>
      </xdr:nvSpPr>
      <xdr:spPr bwMode="auto">
        <a:xfrm>
          <a:off x="9615343"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1541" name="Text Box 17">
          <a:extLst>
            <a:ext uri="{FF2B5EF4-FFF2-40B4-BE49-F238E27FC236}">
              <a16:creationId xmlns:a16="http://schemas.microsoft.com/office/drawing/2014/main" id="{3933EB9E-342C-46A8-9AB4-391D446830A6}"/>
            </a:ext>
          </a:extLst>
        </xdr:cNvPr>
        <xdr:cNvSpPr txBox="1">
          <a:spLocks noChangeArrowheads="1"/>
        </xdr:cNvSpPr>
      </xdr:nvSpPr>
      <xdr:spPr bwMode="auto">
        <a:xfrm>
          <a:off x="9615343"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1542" name="Text Box 18">
          <a:extLst>
            <a:ext uri="{FF2B5EF4-FFF2-40B4-BE49-F238E27FC236}">
              <a16:creationId xmlns:a16="http://schemas.microsoft.com/office/drawing/2014/main" id="{AF52F17D-9264-4352-B851-D02ED2879C01}"/>
            </a:ext>
          </a:extLst>
        </xdr:cNvPr>
        <xdr:cNvSpPr txBox="1">
          <a:spLocks noChangeArrowheads="1"/>
        </xdr:cNvSpPr>
      </xdr:nvSpPr>
      <xdr:spPr bwMode="auto">
        <a:xfrm>
          <a:off x="9615343"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1543" name="Text Box 19">
          <a:extLst>
            <a:ext uri="{FF2B5EF4-FFF2-40B4-BE49-F238E27FC236}">
              <a16:creationId xmlns:a16="http://schemas.microsoft.com/office/drawing/2014/main" id="{AED1A02B-0138-430B-8048-1767E785CBDB}"/>
            </a:ext>
          </a:extLst>
        </xdr:cNvPr>
        <xdr:cNvSpPr txBox="1">
          <a:spLocks noChangeArrowheads="1"/>
        </xdr:cNvSpPr>
      </xdr:nvSpPr>
      <xdr:spPr bwMode="auto">
        <a:xfrm>
          <a:off x="9615343"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1544" name="Text Box 16">
          <a:extLst>
            <a:ext uri="{FF2B5EF4-FFF2-40B4-BE49-F238E27FC236}">
              <a16:creationId xmlns:a16="http://schemas.microsoft.com/office/drawing/2014/main" id="{FE768798-1A75-47C0-A971-041099BD0CB3}"/>
            </a:ext>
          </a:extLst>
        </xdr:cNvPr>
        <xdr:cNvSpPr txBox="1">
          <a:spLocks noChangeArrowheads="1"/>
        </xdr:cNvSpPr>
      </xdr:nvSpPr>
      <xdr:spPr bwMode="auto">
        <a:xfrm>
          <a:off x="3706091"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1545" name="Text Box 17">
          <a:extLst>
            <a:ext uri="{FF2B5EF4-FFF2-40B4-BE49-F238E27FC236}">
              <a16:creationId xmlns:a16="http://schemas.microsoft.com/office/drawing/2014/main" id="{E11F6D05-6B7B-495F-931D-CD67892F0E12}"/>
            </a:ext>
          </a:extLst>
        </xdr:cNvPr>
        <xdr:cNvSpPr txBox="1">
          <a:spLocks noChangeArrowheads="1"/>
        </xdr:cNvSpPr>
      </xdr:nvSpPr>
      <xdr:spPr bwMode="auto">
        <a:xfrm>
          <a:off x="3706091"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1546" name="Text Box 18">
          <a:extLst>
            <a:ext uri="{FF2B5EF4-FFF2-40B4-BE49-F238E27FC236}">
              <a16:creationId xmlns:a16="http://schemas.microsoft.com/office/drawing/2014/main" id="{D951D338-D327-4A87-981C-94D812D84AD1}"/>
            </a:ext>
          </a:extLst>
        </xdr:cNvPr>
        <xdr:cNvSpPr txBox="1">
          <a:spLocks noChangeArrowheads="1"/>
        </xdr:cNvSpPr>
      </xdr:nvSpPr>
      <xdr:spPr bwMode="auto">
        <a:xfrm>
          <a:off x="3706091"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1547" name="Text Box 19">
          <a:extLst>
            <a:ext uri="{FF2B5EF4-FFF2-40B4-BE49-F238E27FC236}">
              <a16:creationId xmlns:a16="http://schemas.microsoft.com/office/drawing/2014/main" id="{93B3E3A1-53BE-4981-953E-BD54C9070F10}"/>
            </a:ext>
          </a:extLst>
        </xdr:cNvPr>
        <xdr:cNvSpPr txBox="1">
          <a:spLocks noChangeArrowheads="1"/>
        </xdr:cNvSpPr>
      </xdr:nvSpPr>
      <xdr:spPr bwMode="auto">
        <a:xfrm>
          <a:off x="3706091"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1548" name="Text Box 16">
          <a:extLst>
            <a:ext uri="{FF2B5EF4-FFF2-40B4-BE49-F238E27FC236}">
              <a16:creationId xmlns:a16="http://schemas.microsoft.com/office/drawing/2014/main" id="{4125C643-D169-4369-8B03-73D989AD39E5}"/>
            </a:ext>
          </a:extLst>
        </xdr:cNvPr>
        <xdr:cNvSpPr txBox="1">
          <a:spLocks noChangeArrowheads="1"/>
        </xdr:cNvSpPr>
      </xdr:nvSpPr>
      <xdr:spPr bwMode="auto">
        <a:xfrm>
          <a:off x="6768234"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1549" name="Text Box 17">
          <a:extLst>
            <a:ext uri="{FF2B5EF4-FFF2-40B4-BE49-F238E27FC236}">
              <a16:creationId xmlns:a16="http://schemas.microsoft.com/office/drawing/2014/main" id="{38B11184-D6CE-48D5-8DC2-D766BEFB11EE}"/>
            </a:ext>
          </a:extLst>
        </xdr:cNvPr>
        <xdr:cNvSpPr txBox="1">
          <a:spLocks noChangeArrowheads="1"/>
        </xdr:cNvSpPr>
      </xdr:nvSpPr>
      <xdr:spPr bwMode="auto">
        <a:xfrm>
          <a:off x="6768234"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1550" name="Text Box 18">
          <a:extLst>
            <a:ext uri="{FF2B5EF4-FFF2-40B4-BE49-F238E27FC236}">
              <a16:creationId xmlns:a16="http://schemas.microsoft.com/office/drawing/2014/main" id="{C7875718-6AB7-44A3-B454-E835749A5962}"/>
            </a:ext>
          </a:extLst>
        </xdr:cNvPr>
        <xdr:cNvSpPr txBox="1">
          <a:spLocks noChangeArrowheads="1"/>
        </xdr:cNvSpPr>
      </xdr:nvSpPr>
      <xdr:spPr bwMode="auto">
        <a:xfrm>
          <a:off x="6768234"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1551" name="Text Box 19">
          <a:extLst>
            <a:ext uri="{FF2B5EF4-FFF2-40B4-BE49-F238E27FC236}">
              <a16:creationId xmlns:a16="http://schemas.microsoft.com/office/drawing/2014/main" id="{FDC757AA-7267-409D-88B6-0F5A4B1FE92F}"/>
            </a:ext>
          </a:extLst>
        </xdr:cNvPr>
        <xdr:cNvSpPr txBox="1">
          <a:spLocks noChangeArrowheads="1"/>
        </xdr:cNvSpPr>
      </xdr:nvSpPr>
      <xdr:spPr bwMode="auto">
        <a:xfrm>
          <a:off x="6768234"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0</xdr:rowOff>
    </xdr:from>
    <xdr:ext cx="95250" cy="171450"/>
    <xdr:sp macro="" textlink="">
      <xdr:nvSpPr>
        <xdr:cNvPr id="1552" name="Text Box 16">
          <a:extLst>
            <a:ext uri="{FF2B5EF4-FFF2-40B4-BE49-F238E27FC236}">
              <a16:creationId xmlns:a16="http://schemas.microsoft.com/office/drawing/2014/main" id="{12DDE240-63A3-4E15-9DB8-C868C8420659}"/>
            </a:ext>
          </a:extLst>
        </xdr:cNvPr>
        <xdr:cNvSpPr txBox="1">
          <a:spLocks noChangeArrowheads="1"/>
        </xdr:cNvSpPr>
      </xdr:nvSpPr>
      <xdr:spPr bwMode="auto">
        <a:xfrm>
          <a:off x="15690273"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0</xdr:rowOff>
    </xdr:from>
    <xdr:ext cx="95250" cy="171450"/>
    <xdr:sp macro="" textlink="">
      <xdr:nvSpPr>
        <xdr:cNvPr id="1553" name="Text Box 17">
          <a:extLst>
            <a:ext uri="{FF2B5EF4-FFF2-40B4-BE49-F238E27FC236}">
              <a16:creationId xmlns:a16="http://schemas.microsoft.com/office/drawing/2014/main" id="{E14E1608-7D17-4337-B1F1-B7E2C2682453}"/>
            </a:ext>
          </a:extLst>
        </xdr:cNvPr>
        <xdr:cNvSpPr txBox="1">
          <a:spLocks noChangeArrowheads="1"/>
        </xdr:cNvSpPr>
      </xdr:nvSpPr>
      <xdr:spPr bwMode="auto">
        <a:xfrm>
          <a:off x="15690273"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0</xdr:rowOff>
    </xdr:from>
    <xdr:ext cx="95250" cy="171450"/>
    <xdr:sp macro="" textlink="">
      <xdr:nvSpPr>
        <xdr:cNvPr id="1554" name="Text Box 18">
          <a:extLst>
            <a:ext uri="{FF2B5EF4-FFF2-40B4-BE49-F238E27FC236}">
              <a16:creationId xmlns:a16="http://schemas.microsoft.com/office/drawing/2014/main" id="{BF4B87C2-50A9-4256-9F03-D2B4AFFCA22D}"/>
            </a:ext>
          </a:extLst>
        </xdr:cNvPr>
        <xdr:cNvSpPr txBox="1">
          <a:spLocks noChangeArrowheads="1"/>
        </xdr:cNvSpPr>
      </xdr:nvSpPr>
      <xdr:spPr bwMode="auto">
        <a:xfrm>
          <a:off x="15690273"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0</xdr:rowOff>
    </xdr:from>
    <xdr:ext cx="95250" cy="171450"/>
    <xdr:sp macro="" textlink="">
      <xdr:nvSpPr>
        <xdr:cNvPr id="1555" name="Text Box 19">
          <a:extLst>
            <a:ext uri="{FF2B5EF4-FFF2-40B4-BE49-F238E27FC236}">
              <a16:creationId xmlns:a16="http://schemas.microsoft.com/office/drawing/2014/main" id="{2EA7D1CE-DA5B-412B-9381-959C5231C000}"/>
            </a:ext>
          </a:extLst>
        </xdr:cNvPr>
        <xdr:cNvSpPr txBox="1">
          <a:spLocks noChangeArrowheads="1"/>
        </xdr:cNvSpPr>
      </xdr:nvSpPr>
      <xdr:spPr bwMode="auto">
        <a:xfrm>
          <a:off x="15690273"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25</xdr:row>
      <xdr:rowOff>504825</xdr:rowOff>
    </xdr:from>
    <xdr:ext cx="95250" cy="444014"/>
    <xdr:sp macro="" textlink="">
      <xdr:nvSpPr>
        <xdr:cNvPr id="1556" name="Text Box 15">
          <a:extLst>
            <a:ext uri="{FF2B5EF4-FFF2-40B4-BE49-F238E27FC236}">
              <a16:creationId xmlns:a16="http://schemas.microsoft.com/office/drawing/2014/main" id="{0D77432B-24BD-4397-B41A-7D17DC4BBDC3}"/>
            </a:ext>
          </a:extLst>
        </xdr:cNvPr>
        <xdr:cNvSpPr txBox="1">
          <a:spLocks noChangeArrowheads="1"/>
        </xdr:cNvSpPr>
      </xdr:nvSpPr>
      <xdr:spPr bwMode="auto">
        <a:xfrm>
          <a:off x="3706091" y="4146261"/>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1557" name="Text Box 16">
          <a:extLst>
            <a:ext uri="{FF2B5EF4-FFF2-40B4-BE49-F238E27FC236}">
              <a16:creationId xmlns:a16="http://schemas.microsoft.com/office/drawing/2014/main" id="{B4B468B0-9F52-46A6-BA3D-4B3342010BC2}"/>
            </a:ext>
          </a:extLst>
        </xdr:cNvPr>
        <xdr:cNvSpPr txBox="1">
          <a:spLocks noChangeArrowheads="1"/>
        </xdr:cNvSpPr>
      </xdr:nvSpPr>
      <xdr:spPr bwMode="auto">
        <a:xfrm>
          <a:off x="3706091"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1558" name="Text Box 17">
          <a:extLst>
            <a:ext uri="{FF2B5EF4-FFF2-40B4-BE49-F238E27FC236}">
              <a16:creationId xmlns:a16="http://schemas.microsoft.com/office/drawing/2014/main" id="{F01B3B25-931A-4D9D-9C81-97D2F2148A8A}"/>
            </a:ext>
          </a:extLst>
        </xdr:cNvPr>
        <xdr:cNvSpPr txBox="1">
          <a:spLocks noChangeArrowheads="1"/>
        </xdr:cNvSpPr>
      </xdr:nvSpPr>
      <xdr:spPr bwMode="auto">
        <a:xfrm>
          <a:off x="3706091"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1559" name="Text Box 18">
          <a:extLst>
            <a:ext uri="{FF2B5EF4-FFF2-40B4-BE49-F238E27FC236}">
              <a16:creationId xmlns:a16="http://schemas.microsoft.com/office/drawing/2014/main" id="{4753B3BB-3CD2-423E-9EA6-A16D857B5E57}"/>
            </a:ext>
          </a:extLst>
        </xdr:cNvPr>
        <xdr:cNvSpPr txBox="1">
          <a:spLocks noChangeArrowheads="1"/>
        </xdr:cNvSpPr>
      </xdr:nvSpPr>
      <xdr:spPr bwMode="auto">
        <a:xfrm>
          <a:off x="3706091"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1560" name="Text Box 19">
          <a:extLst>
            <a:ext uri="{FF2B5EF4-FFF2-40B4-BE49-F238E27FC236}">
              <a16:creationId xmlns:a16="http://schemas.microsoft.com/office/drawing/2014/main" id="{06CB2CD5-4D79-499B-A3AF-AAC6AA8408A3}"/>
            </a:ext>
          </a:extLst>
        </xdr:cNvPr>
        <xdr:cNvSpPr txBox="1">
          <a:spLocks noChangeArrowheads="1"/>
        </xdr:cNvSpPr>
      </xdr:nvSpPr>
      <xdr:spPr bwMode="auto">
        <a:xfrm>
          <a:off x="3706091"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25</xdr:row>
      <xdr:rowOff>504825</xdr:rowOff>
    </xdr:from>
    <xdr:ext cx="95250" cy="442269"/>
    <xdr:sp macro="" textlink="">
      <xdr:nvSpPr>
        <xdr:cNvPr id="1561" name="Text Box 15">
          <a:extLst>
            <a:ext uri="{FF2B5EF4-FFF2-40B4-BE49-F238E27FC236}">
              <a16:creationId xmlns:a16="http://schemas.microsoft.com/office/drawing/2014/main" id="{46CAB5E6-1473-4108-9ADC-3C9A7154BF64}"/>
            </a:ext>
          </a:extLst>
        </xdr:cNvPr>
        <xdr:cNvSpPr txBox="1">
          <a:spLocks noChangeArrowheads="1"/>
        </xdr:cNvSpPr>
      </xdr:nvSpPr>
      <xdr:spPr bwMode="auto">
        <a:xfrm>
          <a:off x="6768234" y="414626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1562" name="Text Box 16">
          <a:extLst>
            <a:ext uri="{FF2B5EF4-FFF2-40B4-BE49-F238E27FC236}">
              <a16:creationId xmlns:a16="http://schemas.microsoft.com/office/drawing/2014/main" id="{457AB3BF-5D27-4DBD-BEE9-F5C5E5F8F662}"/>
            </a:ext>
          </a:extLst>
        </xdr:cNvPr>
        <xdr:cNvSpPr txBox="1">
          <a:spLocks noChangeArrowheads="1"/>
        </xdr:cNvSpPr>
      </xdr:nvSpPr>
      <xdr:spPr bwMode="auto">
        <a:xfrm>
          <a:off x="6768234"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1563" name="Text Box 17">
          <a:extLst>
            <a:ext uri="{FF2B5EF4-FFF2-40B4-BE49-F238E27FC236}">
              <a16:creationId xmlns:a16="http://schemas.microsoft.com/office/drawing/2014/main" id="{12EE7C86-EBC5-4493-95C0-5B6F3992AD38}"/>
            </a:ext>
          </a:extLst>
        </xdr:cNvPr>
        <xdr:cNvSpPr txBox="1">
          <a:spLocks noChangeArrowheads="1"/>
        </xdr:cNvSpPr>
      </xdr:nvSpPr>
      <xdr:spPr bwMode="auto">
        <a:xfrm>
          <a:off x="6768234"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1564" name="Text Box 18">
          <a:extLst>
            <a:ext uri="{FF2B5EF4-FFF2-40B4-BE49-F238E27FC236}">
              <a16:creationId xmlns:a16="http://schemas.microsoft.com/office/drawing/2014/main" id="{61613A39-1DAE-4B49-9DFD-5C9253D8A141}"/>
            </a:ext>
          </a:extLst>
        </xdr:cNvPr>
        <xdr:cNvSpPr txBox="1">
          <a:spLocks noChangeArrowheads="1"/>
        </xdr:cNvSpPr>
      </xdr:nvSpPr>
      <xdr:spPr bwMode="auto">
        <a:xfrm>
          <a:off x="6768234"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1565" name="Text Box 16">
          <a:extLst>
            <a:ext uri="{FF2B5EF4-FFF2-40B4-BE49-F238E27FC236}">
              <a16:creationId xmlns:a16="http://schemas.microsoft.com/office/drawing/2014/main" id="{B09074E0-1B62-4A61-8D28-80B3E620EB10}"/>
            </a:ext>
          </a:extLst>
        </xdr:cNvPr>
        <xdr:cNvSpPr txBox="1">
          <a:spLocks noChangeArrowheads="1"/>
        </xdr:cNvSpPr>
      </xdr:nvSpPr>
      <xdr:spPr bwMode="auto">
        <a:xfrm>
          <a:off x="9615343"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1566" name="Text Box 17">
          <a:extLst>
            <a:ext uri="{FF2B5EF4-FFF2-40B4-BE49-F238E27FC236}">
              <a16:creationId xmlns:a16="http://schemas.microsoft.com/office/drawing/2014/main" id="{4027B645-8E7A-492D-A347-9C835B226CFC}"/>
            </a:ext>
          </a:extLst>
        </xdr:cNvPr>
        <xdr:cNvSpPr txBox="1">
          <a:spLocks noChangeArrowheads="1"/>
        </xdr:cNvSpPr>
      </xdr:nvSpPr>
      <xdr:spPr bwMode="auto">
        <a:xfrm>
          <a:off x="9615343"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1567" name="Text Box 18">
          <a:extLst>
            <a:ext uri="{FF2B5EF4-FFF2-40B4-BE49-F238E27FC236}">
              <a16:creationId xmlns:a16="http://schemas.microsoft.com/office/drawing/2014/main" id="{D44228D8-26C4-4FC2-874E-79B3EDF2BB10}"/>
            </a:ext>
          </a:extLst>
        </xdr:cNvPr>
        <xdr:cNvSpPr txBox="1">
          <a:spLocks noChangeArrowheads="1"/>
        </xdr:cNvSpPr>
      </xdr:nvSpPr>
      <xdr:spPr bwMode="auto">
        <a:xfrm>
          <a:off x="9615343"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1568" name="Text Box 19">
          <a:extLst>
            <a:ext uri="{FF2B5EF4-FFF2-40B4-BE49-F238E27FC236}">
              <a16:creationId xmlns:a16="http://schemas.microsoft.com/office/drawing/2014/main" id="{4281097B-CE1F-4EAE-8618-8F57171D1366}"/>
            </a:ext>
          </a:extLst>
        </xdr:cNvPr>
        <xdr:cNvSpPr txBox="1">
          <a:spLocks noChangeArrowheads="1"/>
        </xdr:cNvSpPr>
      </xdr:nvSpPr>
      <xdr:spPr bwMode="auto">
        <a:xfrm>
          <a:off x="9615343"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1569" name="Text Box 16">
          <a:extLst>
            <a:ext uri="{FF2B5EF4-FFF2-40B4-BE49-F238E27FC236}">
              <a16:creationId xmlns:a16="http://schemas.microsoft.com/office/drawing/2014/main" id="{5C0200A8-9C10-44FC-B638-953AA25599CF}"/>
            </a:ext>
          </a:extLst>
        </xdr:cNvPr>
        <xdr:cNvSpPr txBox="1">
          <a:spLocks noChangeArrowheads="1"/>
        </xdr:cNvSpPr>
      </xdr:nvSpPr>
      <xdr:spPr bwMode="auto">
        <a:xfrm>
          <a:off x="9615343"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1570" name="Text Box 17">
          <a:extLst>
            <a:ext uri="{FF2B5EF4-FFF2-40B4-BE49-F238E27FC236}">
              <a16:creationId xmlns:a16="http://schemas.microsoft.com/office/drawing/2014/main" id="{BD588144-5027-46E8-8783-66D0DCC7A667}"/>
            </a:ext>
          </a:extLst>
        </xdr:cNvPr>
        <xdr:cNvSpPr txBox="1">
          <a:spLocks noChangeArrowheads="1"/>
        </xdr:cNvSpPr>
      </xdr:nvSpPr>
      <xdr:spPr bwMode="auto">
        <a:xfrm>
          <a:off x="9615343"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1571" name="Text Box 18">
          <a:extLst>
            <a:ext uri="{FF2B5EF4-FFF2-40B4-BE49-F238E27FC236}">
              <a16:creationId xmlns:a16="http://schemas.microsoft.com/office/drawing/2014/main" id="{78931F9B-6984-4CEB-BE78-C621405813ED}"/>
            </a:ext>
          </a:extLst>
        </xdr:cNvPr>
        <xdr:cNvSpPr txBox="1">
          <a:spLocks noChangeArrowheads="1"/>
        </xdr:cNvSpPr>
      </xdr:nvSpPr>
      <xdr:spPr bwMode="auto">
        <a:xfrm>
          <a:off x="9615343"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1572" name="Text Box 19">
          <a:extLst>
            <a:ext uri="{FF2B5EF4-FFF2-40B4-BE49-F238E27FC236}">
              <a16:creationId xmlns:a16="http://schemas.microsoft.com/office/drawing/2014/main" id="{8E62D781-6342-4F58-BAF1-42FB840B6DBF}"/>
            </a:ext>
          </a:extLst>
        </xdr:cNvPr>
        <xdr:cNvSpPr txBox="1">
          <a:spLocks noChangeArrowheads="1"/>
        </xdr:cNvSpPr>
      </xdr:nvSpPr>
      <xdr:spPr bwMode="auto">
        <a:xfrm>
          <a:off x="9615343"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504825</xdr:rowOff>
    </xdr:from>
    <xdr:ext cx="95250" cy="448496"/>
    <xdr:sp macro="" textlink="">
      <xdr:nvSpPr>
        <xdr:cNvPr id="1573" name="Text Box 15">
          <a:extLst>
            <a:ext uri="{FF2B5EF4-FFF2-40B4-BE49-F238E27FC236}">
              <a16:creationId xmlns:a16="http://schemas.microsoft.com/office/drawing/2014/main" id="{9A730AA6-B09C-4931-B5D7-9B4E48762E3B}"/>
            </a:ext>
          </a:extLst>
        </xdr:cNvPr>
        <xdr:cNvSpPr txBox="1">
          <a:spLocks noChangeArrowheads="1"/>
        </xdr:cNvSpPr>
      </xdr:nvSpPr>
      <xdr:spPr bwMode="auto">
        <a:xfrm>
          <a:off x="3706091" y="4325793"/>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504825</xdr:rowOff>
    </xdr:from>
    <xdr:ext cx="95250" cy="442269"/>
    <xdr:sp macro="" textlink="">
      <xdr:nvSpPr>
        <xdr:cNvPr id="1574" name="Text Box 15">
          <a:extLst>
            <a:ext uri="{FF2B5EF4-FFF2-40B4-BE49-F238E27FC236}">
              <a16:creationId xmlns:a16="http://schemas.microsoft.com/office/drawing/2014/main" id="{66857527-B58D-4282-8AE1-A6B32C694DC1}"/>
            </a:ext>
          </a:extLst>
        </xdr:cNvPr>
        <xdr:cNvSpPr txBox="1">
          <a:spLocks noChangeArrowheads="1"/>
        </xdr:cNvSpPr>
      </xdr:nvSpPr>
      <xdr:spPr bwMode="auto">
        <a:xfrm>
          <a:off x="6768234" y="432579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504825</xdr:rowOff>
    </xdr:from>
    <xdr:ext cx="95250" cy="442269"/>
    <xdr:sp macro="" textlink="">
      <xdr:nvSpPr>
        <xdr:cNvPr id="1575" name="Text Box 15">
          <a:extLst>
            <a:ext uri="{FF2B5EF4-FFF2-40B4-BE49-F238E27FC236}">
              <a16:creationId xmlns:a16="http://schemas.microsoft.com/office/drawing/2014/main" id="{121D662A-258A-4E21-9FC5-E40A33C31DFD}"/>
            </a:ext>
          </a:extLst>
        </xdr:cNvPr>
        <xdr:cNvSpPr txBox="1">
          <a:spLocks noChangeArrowheads="1"/>
        </xdr:cNvSpPr>
      </xdr:nvSpPr>
      <xdr:spPr bwMode="auto">
        <a:xfrm>
          <a:off x="15690273" y="432579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504825</xdr:rowOff>
    </xdr:from>
    <xdr:ext cx="95250" cy="213632"/>
    <xdr:sp macro="" textlink="">
      <xdr:nvSpPr>
        <xdr:cNvPr id="1576" name="Text Box 15">
          <a:extLst>
            <a:ext uri="{FF2B5EF4-FFF2-40B4-BE49-F238E27FC236}">
              <a16:creationId xmlns:a16="http://schemas.microsoft.com/office/drawing/2014/main" id="{FBEF3D98-BE6A-4C4C-ACFF-C85E56268F50}"/>
            </a:ext>
          </a:extLst>
        </xdr:cNvPr>
        <xdr:cNvSpPr txBox="1">
          <a:spLocks noChangeArrowheads="1"/>
        </xdr:cNvSpPr>
      </xdr:nvSpPr>
      <xdr:spPr bwMode="auto">
        <a:xfrm>
          <a:off x="3706091" y="432579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504825</xdr:rowOff>
    </xdr:from>
    <xdr:ext cx="95250" cy="444331"/>
    <xdr:sp macro="" textlink="">
      <xdr:nvSpPr>
        <xdr:cNvPr id="1577" name="Text Box 15">
          <a:extLst>
            <a:ext uri="{FF2B5EF4-FFF2-40B4-BE49-F238E27FC236}">
              <a16:creationId xmlns:a16="http://schemas.microsoft.com/office/drawing/2014/main" id="{FF2D76C3-87AB-460D-AC91-4C25E407BED3}"/>
            </a:ext>
          </a:extLst>
        </xdr:cNvPr>
        <xdr:cNvSpPr txBox="1">
          <a:spLocks noChangeArrowheads="1"/>
        </xdr:cNvSpPr>
      </xdr:nvSpPr>
      <xdr:spPr bwMode="auto">
        <a:xfrm>
          <a:off x="3706091" y="4325793"/>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504825</xdr:rowOff>
    </xdr:from>
    <xdr:ext cx="95250" cy="213632"/>
    <xdr:sp macro="" textlink="">
      <xdr:nvSpPr>
        <xdr:cNvPr id="1578" name="Text Box 15">
          <a:extLst>
            <a:ext uri="{FF2B5EF4-FFF2-40B4-BE49-F238E27FC236}">
              <a16:creationId xmlns:a16="http://schemas.microsoft.com/office/drawing/2014/main" id="{80868FC0-3E98-46DC-88EB-E975E747B3AD}"/>
            </a:ext>
          </a:extLst>
        </xdr:cNvPr>
        <xdr:cNvSpPr txBox="1">
          <a:spLocks noChangeArrowheads="1"/>
        </xdr:cNvSpPr>
      </xdr:nvSpPr>
      <xdr:spPr bwMode="auto">
        <a:xfrm>
          <a:off x="6768234" y="432579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1579" name="Text Box 16">
          <a:extLst>
            <a:ext uri="{FF2B5EF4-FFF2-40B4-BE49-F238E27FC236}">
              <a16:creationId xmlns:a16="http://schemas.microsoft.com/office/drawing/2014/main" id="{7592F477-4C97-414A-A590-635B1A3AFE97}"/>
            </a:ext>
          </a:extLst>
        </xdr:cNvPr>
        <xdr:cNvSpPr txBox="1">
          <a:spLocks noChangeArrowheads="1"/>
        </xdr:cNvSpPr>
      </xdr:nvSpPr>
      <xdr:spPr bwMode="auto">
        <a:xfrm>
          <a:off x="3706091"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1580" name="Text Box 17">
          <a:extLst>
            <a:ext uri="{FF2B5EF4-FFF2-40B4-BE49-F238E27FC236}">
              <a16:creationId xmlns:a16="http://schemas.microsoft.com/office/drawing/2014/main" id="{D01B1E0C-8F64-4881-AFA0-1B4D7E1E41B1}"/>
            </a:ext>
          </a:extLst>
        </xdr:cNvPr>
        <xdr:cNvSpPr txBox="1">
          <a:spLocks noChangeArrowheads="1"/>
        </xdr:cNvSpPr>
      </xdr:nvSpPr>
      <xdr:spPr bwMode="auto">
        <a:xfrm>
          <a:off x="3706091"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1581" name="Text Box 18">
          <a:extLst>
            <a:ext uri="{FF2B5EF4-FFF2-40B4-BE49-F238E27FC236}">
              <a16:creationId xmlns:a16="http://schemas.microsoft.com/office/drawing/2014/main" id="{1C2A6337-B65E-47BD-BC94-02E92A7D8C95}"/>
            </a:ext>
          </a:extLst>
        </xdr:cNvPr>
        <xdr:cNvSpPr txBox="1">
          <a:spLocks noChangeArrowheads="1"/>
        </xdr:cNvSpPr>
      </xdr:nvSpPr>
      <xdr:spPr bwMode="auto">
        <a:xfrm>
          <a:off x="3706091"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1582" name="Text Box 19">
          <a:extLst>
            <a:ext uri="{FF2B5EF4-FFF2-40B4-BE49-F238E27FC236}">
              <a16:creationId xmlns:a16="http://schemas.microsoft.com/office/drawing/2014/main" id="{26620325-AFEB-4C14-8081-3CF1FD64AF86}"/>
            </a:ext>
          </a:extLst>
        </xdr:cNvPr>
        <xdr:cNvSpPr txBox="1">
          <a:spLocks noChangeArrowheads="1"/>
        </xdr:cNvSpPr>
      </xdr:nvSpPr>
      <xdr:spPr bwMode="auto">
        <a:xfrm>
          <a:off x="3706091"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1583" name="Text Box 16">
          <a:extLst>
            <a:ext uri="{FF2B5EF4-FFF2-40B4-BE49-F238E27FC236}">
              <a16:creationId xmlns:a16="http://schemas.microsoft.com/office/drawing/2014/main" id="{AA87B871-F505-4134-B599-51106FE5BD56}"/>
            </a:ext>
          </a:extLst>
        </xdr:cNvPr>
        <xdr:cNvSpPr txBox="1">
          <a:spLocks noChangeArrowheads="1"/>
        </xdr:cNvSpPr>
      </xdr:nvSpPr>
      <xdr:spPr bwMode="auto">
        <a:xfrm>
          <a:off x="6768234"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1584" name="Text Box 17">
          <a:extLst>
            <a:ext uri="{FF2B5EF4-FFF2-40B4-BE49-F238E27FC236}">
              <a16:creationId xmlns:a16="http://schemas.microsoft.com/office/drawing/2014/main" id="{6BF17569-B708-4124-9254-FC0A2735BC5C}"/>
            </a:ext>
          </a:extLst>
        </xdr:cNvPr>
        <xdr:cNvSpPr txBox="1">
          <a:spLocks noChangeArrowheads="1"/>
        </xdr:cNvSpPr>
      </xdr:nvSpPr>
      <xdr:spPr bwMode="auto">
        <a:xfrm>
          <a:off x="6768234"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1585" name="Text Box 18">
          <a:extLst>
            <a:ext uri="{FF2B5EF4-FFF2-40B4-BE49-F238E27FC236}">
              <a16:creationId xmlns:a16="http://schemas.microsoft.com/office/drawing/2014/main" id="{E90EC142-046D-4C55-8A88-3EFD222516B7}"/>
            </a:ext>
          </a:extLst>
        </xdr:cNvPr>
        <xdr:cNvSpPr txBox="1">
          <a:spLocks noChangeArrowheads="1"/>
        </xdr:cNvSpPr>
      </xdr:nvSpPr>
      <xdr:spPr bwMode="auto">
        <a:xfrm>
          <a:off x="6768234"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1586" name="Text Box 19">
          <a:extLst>
            <a:ext uri="{FF2B5EF4-FFF2-40B4-BE49-F238E27FC236}">
              <a16:creationId xmlns:a16="http://schemas.microsoft.com/office/drawing/2014/main" id="{1A3DDC16-72C3-40DB-BA8A-6EEA428914F4}"/>
            </a:ext>
          </a:extLst>
        </xdr:cNvPr>
        <xdr:cNvSpPr txBox="1">
          <a:spLocks noChangeArrowheads="1"/>
        </xdr:cNvSpPr>
      </xdr:nvSpPr>
      <xdr:spPr bwMode="auto">
        <a:xfrm>
          <a:off x="6768234"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30</xdr:row>
      <xdr:rowOff>0</xdr:rowOff>
    </xdr:from>
    <xdr:ext cx="95250" cy="171450"/>
    <xdr:sp macro="" textlink="">
      <xdr:nvSpPr>
        <xdr:cNvPr id="1587" name="Text Box 16">
          <a:extLst>
            <a:ext uri="{FF2B5EF4-FFF2-40B4-BE49-F238E27FC236}">
              <a16:creationId xmlns:a16="http://schemas.microsoft.com/office/drawing/2014/main" id="{E27F9379-264B-4277-87B1-BAE005AC6595}"/>
            </a:ext>
          </a:extLst>
        </xdr:cNvPr>
        <xdr:cNvSpPr txBox="1">
          <a:spLocks noChangeArrowheads="1"/>
        </xdr:cNvSpPr>
      </xdr:nvSpPr>
      <xdr:spPr bwMode="auto">
        <a:xfrm>
          <a:off x="15690273"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30</xdr:row>
      <xdr:rowOff>0</xdr:rowOff>
    </xdr:from>
    <xdr:ext cx="95250" cy="171450"/>
    <xdr:sp macro="" textlink="">
      <xdr:nvSpPr>
        <xdr:cNvPr id="1588" name="Text Box 17">
          <a:extLst>
            <a:ext uri="{FF2B5EF4-FFF2-40B4-BE49-F238E27FC236}">
              <a16:creationId xmlns:a16="http://schemas.microsoft.com/office/drawing/2014/main" id="{B77FBF61-049B-4BAE-8398-3A47138B4909}"/>
            </a:ext>
          </a:extLst>
        </xdr:cNvPr>
        <xdr:cNvSpPr txBox="1">
          <a:spLocks noChangeArrowheads="1"/>
        </xdr:cNvSpPr>
      </xdr:nvSpPr>
      <xdr:spPr bwMode="auto">
        <a:xfrm>
          <a:off x="15690273"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30</xdr:row>
      <xdr:rowOff>0</xdr:rowOff>
    </xdr:from>
    <xdr:ext cx="95250" cy="171450"/>
    <xdr:sp macro="" textlink="">
      <xdr:nvSpPr>
        <xdr:cNvPr id="1589" name="Text Box 18">
          <a:extLst>
            <a:ext uri="{FF2B5EF4-FFF2-40B4-BE49-F238E27FC236}">
              <a16:creationId xmlns:a16="http://schemas.microsoft.com/office/drawing/2014/main" id="{7DC62485-9466-41A0-832E-4008323C14F7}"/>
            </a:ext>
          </a:extLst>
        </xdr:cNvPr>
        <xdr:cNvSpPr txBox="1">
          <a:spLocks noChangeArrowheads="1"/>
        </xdr:cNvSpPr>
      </xdr:nvSpPr>
      <xdr:spPr bwMode="auto">
        <a:xfrm>
          <a:off x="15690273"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30</xdr:row>
      <xdr:rowOff>0</xdr:rowOff>
    </xdr:from>
    <xdr:ext cx="95250" cy="171450"/>
    <xdr:sp macro="" textlink="">
      <xdr:nvSpPr>
        <xdr:cNvPr id="1590" name="Text Box 19">
          <a:extLst>
            <a:ext uri="{FF2B5EF4-FFF2-40B4-BE49-F238E27FC236}">
              <a16:creationId xmlns:a16="http://schemas.microsoft.com/office/drawing/2014/main" id="{8861D871-CF73-4087-9F3D-3E27A95BF75B}"/>
            </a:ext>
          </a:extLst>
        </xdr:cNvPr>
        <xdr:cNvSpPr txBox="1">
          <a:spLocks noChangeArrowheads="1"/>
        </xdr:cNvSpPr>
      </xdr:nvSpPr>
      <xdr:spPr bwMode="auto">
        <a:xfrm>
          <a:off x="15690273"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1591" name="Text Box 16">
          <a:extLst>
            <a:ext uri="{FF2B5EF4-FFF2-40B4-BE49-F238E27FC236}">
              <a16:creationId xmlns:a16="http://schemas.microsoft.com/office/drawing/2014/main" id="{77E2D468-7A6F-4130-9FB6-9B0A049A50FF}"/>
            </a:ext>
          </a:extLst>
        </xdr:cNvPr>
        <xdr:cNvSpPr txBox="1">
          <a:spLocks noChangeArrowheads="1"/>
        </xdr:cNvSpPr>
      </xdr:nvSpPr>
      <xdr:spPr bwMode="auto">
        <a:xfrm>
          <a:off x="3706091"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1592" name="Text Box 17">
          <a:extLst>
            <a:ext uri="{FF2B5EF4-FFF2-40B4-BE49-F238E27FC236}">
              <a16:creationId xmlns:a16="http://schemas.microsoft.com/office/drawing/2014/main" id="{E6A589EB-309F-481E-AF6D-8A370FE72D22}"/>
            </a:ext>
          </a:extLst>
        </xdr:cNvPr>
        <xdr:cNvSpPr txBox="1">
          <a:spLocks noChangeArrowheads="1"/>
        </xdr:cNvSpPr>
      </xdr:nvSpPr>
      <xdr:spPr bwMode="auto">
        <a:xfrm>
          <a:off x="3706091"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1593" name="Text Box 18">
          <a:extLst>
            <a:ext uri="{FF2B5EF4-FFF2-40B4-BE49-F238E27FC236}">
              <a16:creationId xmlns:a16="http://schemas.microsoft.com/office/drawing/2014/main" id="{14F9D488-B9C6-443D-98E4-B10137242390}"/>
            </a:ext>
          </a:extLst>
        </xdr:cNvPr>
        <xdr:cNvSpPr txBox="1">
          <a:spLocks noChangeArrowheads="1"/>
        </xdr:cNvSpPr>
      </xdr:nvSpPr>
      <xdr:spPr bwMode="auto">
        <a:xfrm>
          <a:off x="3706091"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1594" name="Text Box 19">
          <a:extLst>
            <a:ext uri="{FF2B5EF4-FFF2-40B4-BE49-F238E27FC236}">
              <a16:creationId xmlns:a16="http://schemas.microsoft.com/office/drawing/2014/main" id="{723ED325-F8CF-4306-81EC-FB87639D7BF9}"/>
            </a:ext>
          </a:extLst>
        </xdr:cNvPr>
        <xdr:cNvSpPr txBox="1">
          <a:spLocks noChangeArrowheads="1"/>
        </xdr:cNvSpPr>
      </xdr:nvSpPr>
      <xdr:spPr bwMode="auto">
        <a:xfrm>
          <a:off x="3706091"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1595" name="Text Box 16">
          <a:extLst>
            <a:ext uri="{FF2B5EF4-FFF2-40B4-BE49-F238E27FC236}">
              <a16:creationId xmlns:a16="http://schemas.microsoft.com/office/drawing/2014/main" id="{B3234C51-08EB-469B-A4DD-1B9642E2E1A9}"/>
            </a:ext>
          </a:extLst>
        </xdr:cNvPr>
        <xdr:cNvSpPr txBox="1">
          <a:spLocks noChangeArrowheads="1"/>
        </xdr:cNvSpPr>
      </xdr:nvSpPr>
      <xdr:spPr bwMode="auto">
        <a:xfrm>
          <a:off x="6768234"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1596" name="Text Box 17">
          <a:extLst>
            <a:ext uri="{FF2B5EF4-FFF2-40B4-BE49-F238E27FC236}">
              <a16:creationId xmlns:a16="http://schemas.microsoft.com/office/drawing/2014/main" id="{18DA1026-19D7-4C9D-BC31-3F650D8490B6}"/>
            </a:ext>
          </a:extLst>
        </xdr:cNvPr>
        <xdr:cNvSpPr txBox="1">
          <a:spLocks noChangeArrowheads="1"/>
        </xdr:cNvSpPr>
      </xdr:nvSpPr>
      <xdr:spPr bwMode="auto">
        <a:xfrm>
          <a:off x="6768234"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1597" name="Text Box 18">
          <a:extLst>
            <a:ext uri="{FF2B5EF4-FFF2-40B4-BE49-F238E27FC236}">
              <a16:creationId xmlns:a16="http://schemas.microsoft.com/office/drawing/2014/main" id="{F067DF14-EF9D-4E2B-9EFB-DD4E6C664FEB}"/>
            </a:ext>
          </a:extLst>
        </xdr:cNvPr>
        <xdr:cNvSpPr txBox="1">
          <a:spLocks noChangeArrowheads="1"/>
        </xdr:cNvSpPr>
      </xdr:nvSpPr>
      <xdr:spPr bwMode="auto">
        <a:xfrm>
          <a:off x="6768234"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1598" name="Text Box 16">
          <a:extLst>
            <a:ext uri="{FF2B5EF4-FFF2-40B4-BE49-F238E27FC236}">
              <a16:creationId xmlns:a16="http://schemas.microsoft.com/office/drawing/2014/main" id="{0040CC2D-1486-43DE-928C-C0966C26731F}"/>
            </a:ext>
          </a:extLst>
        </xdr:cNvPr>
        <xdr:cNvSpPr txBox="1">
          <a:spLocks noChangeArrowheads="1"/>
        </xdr:cNvSpPr>
      </xdr:nvSpPr>
      <xdr:spPr bwMode="auto">
        <a:xfrm>
          <a:off x="9615343"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1599" name="Text Box 17">
          <a:extLst>
            <a:ext uri="{FF2B5EF4-FFF2-40B4-BE49-F238E27FC236}">
              <a16:creationId xmlns:a16="http://schemas.microsoft.com/office/drawing/2014/main" id="{235497A7-E1A0-4337-B5D7-9F1D654DB758}"/>
            </a:ext>
          </a:extLst>
        </xdr:cNvPr>
        <xdr:cNvSpPr txBox="1">
          <a:spLocks noChangeArrowheads="1"/>
        </xdr:cNvSpPr>
      </xdr:nvSpPr>
      <xdr:spPr bwMode="auto">
        <a:xfrm>
          <a:off x="9615343"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1600" name="Text Box 18">
          <a:extLst>
            <a:ext uri="{FF2B5EF4-FFF2-40B4-BE49-F238E27FC236}">
              <a16:creationId xmlns:a16="http://schemas.microsoft.com/office/drawing/2014/main" id="{228D0AAD-1963-410D-8AE4-AF4A5C66DF03}"/>
            </a:ext>
          </a:extLst>
        </xdr:cNvPr>
        <xdr:cNvSpPr txBox="1">
          <a:spLocks noChangeArrowheads="1"/>
        </xdr:cNvSpPr>
      </xdr:nvSpPr>
      <xdr:spPr bwMode="auto">
        <a:xfrm>
          <a:off x="9615343"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1601" name="Text Box 19">
          <a:extLst>
            <a:ext uri="{FF2B5EF4-FFF2-40B4-BE49-F238E27FC236}">
              <a16:creationId xmlns:a16="http://schemas.microsoft.com/office/drawing/2014/main" id="{255D6614-745E-4A7C-A57F-902AB7D5B220}"/>
            </a:ext>
          </a:extLst>
        </xdr:cNvPr>
        <xdr:cNvSpPr txBox="1">
          <a:spLocks noChangeArrowheads="1"/>
        </xdr:cNvSpPr>
      </xdr:nvSpPr>
      <xdr:spPr bwMode="auto">
        <a:xfrm>
          <a:off x="9615343"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1602" name="Text Box 16">
          <a:extLst>
            <a:ext uri="{FF2B5EF4-FFF2-40B4-BE49-F238E27FC236}">
              <a16:creationId xmlns:a16="http://schemas.microsoft.com/office/drawing/2014/main" id="{71535F2F-28AF-499B-B5DD-F1E2CA6548C9}"/>
            </a:ext>
          </a:extLst>
        </xdr:cNvPr>
        <xdr:cNvSpPr txBox="1">
          <a:spLocks noChangeArrowheads="1"/>
        </xdr:cNvSpPr>
      </xdr:nvSpPr>
      <xdr:spPr bwMode="auto">
        <a:xfrm>
          <a:off x="9615343"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1603" name="Text Box 17">
          <a:extLst>
            <a:ext uri="{FF2B5EF4-FFF2-40B4-BE49-F238E27FC236}">
              <a16:creationId xmlns:a16="http://schemas.microsoft.com/office/drawing/2014/main" id="{8DDD459A-6E93-4B13-9B5E-4F3900E5D943}"/>
            </a:ext>
          </a:extLst>
        </xdr:cNvPr>
        <xdr:cNvSpPr txBox="1">
          <a:spLocks noChangeArrowheads="1"/>
        </xdr:cNvSpPr>
      </xdr:nvSpPr>
      <xdr:spPr bwMode="auto">
        <a:xfrm>
          <a:off x="9615343"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1604" name="Text Box 18">
          <a:extLst>
            <a:ext uri="{FF2B5EF4-FFF2-40B4-BE49-F238E27FC236}">
              <a16:creationId xmlns:a16="http://schemas.microsoft.com/office/drawing/2014/main" id="{7B10EA4C-1988-490F-8717-C0D4FFD4160B}"/>
            </a:ext>
          </a:extLst>
        </xdr:cNvPr>
        <xdr:cNvSpPr txBox="1">
          <a:spLocks noChangeArrowheads="1"/>
        </xdr:cNvSpPr>
      </xdr:nvSpPr>
      <xdr:spPr bwMode="auto">
        <a:xfrm>
          <a:off x="9615343"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1605" name="Text Box 19">
          <a:extLst>
            <a:ext uri="{FF2B5EF4-FFF2-40B4-BE49-F238E27FC236}">
              <a16:creationId xmlns:a16="http://schemas.microsoft.com/office/drawing/2014/main" id="{E1B6476D-255D-41A0-A7E8-B8251227CE1D}"/>
            </a:ext>
          </a:extLst>
        </xdr:cNvPr>
        <xdr:cNvSpPr txBox="1">
          <a:spLocks noChangeArrowheads="1"/>
        </xdr:cNvSpPr>
      </xdr:nvSpPr>
      <xdr:spPr bwMode="auto">
        <a:xfrm>
          <a:off x="9615343"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1606" name="Text Box 16">
          <a:extLst>
            <a:ext uri="{FF2B5EF4-FFF2-40B4-BE49-F238E27FC236}">
              <a16:creationId xmlns:a16="http://schemas.microsoft.com/office/drawing/2014/main" id="{27DBA62A-A187-446E-856B-0408E5650C55}"/>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1607" name="Text Box 17">
          <a:extLst>
            <a:ext uri="{FF2B5EF4-FFF2-40B4-BE49-F238E27FC236}">
              <a16:creationId xmlns:a16="http://schemas.microsoft.com/office/drawing/2014/main" id="{127D5FCA-3C75-40CC-9951-00A08B419B1B}"/>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1608" name="Text Box 18">
          <a:extLst>
            <a:ext uri="{FF2B5EF4-FFF2-40B4-BE49-F238E27FC236}">
              <a16:creationId xmlns:a16="http://schemas.microsoft.com/office/drawing/2014/main" id="{29E3D086-F282-4ABE-8569-A05657DB1CB2}"/>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1609" name="Text Box 19">
          <a:extLst>
            <a:ext uri="{FF2B5EF4-FFF2-40B4-BE49-F238E27FC236}">
              <a16:creationId xmlns:a16="http://schemas.microsoft.com/office/drawing/2014/main" id="{7AEDF135-6564-45D4-AC92-A0910EF62D23}"/>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504825</xdr:rowOff>
    </xdr:from>
    <xdr:ext cx="95250" cy="461691"/>
    <xdr:sp macro="" textlink="">
      <xdr:nvSpPr>
        <xdr:cNvPr id="1610" name="Text Box 15">
          <a:extLst>
            <a:ext uri="{FF2B5EF4-FFF2-40B4-BE49-F238E27FC236}">
              <a16:creationId xmlns:a16="http://schemas.microsoft.com/office/drawing/2014/main" id="{1412B394-D3CC-4AB9-843F-1071280087AE}"/>
            </a:ext>
          </a:extLst>
        </xdr:cNvPr>
        <xdr:cNvSpPr txBox="1">
          <a:spLocks noChangeArrowheads="1"/>
        </xdr:cNvSpPr>
      </xdr:nvSpPr>
      <xdr:spPr bwMode="auto">
        <a:xfrm>
          <a:off x="3710214" y="3800475"/>
          <a:ext cx="95250" cy="46169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1611" name="Text Box 16">
          <a:extLst>
            <a:ext uri="{FF2B5EF4-FFF2-40B4-BE49-F238E27FC236}">
              <a16:creationId xmlns:a16="http://schemas.microsoft.com/office/drawing/2014/main" id="{DB9A8FF1-C79A-4305-9D77-28C1D12AE027}"/>
            </a:ext>
          </a:extLst>
        </xdr:cNvPr>
        <xdr:cNvSpPr txBox="1">
          <a:spLocks noChangeArrowheads="1"/>
        </xdr:cNvSpPr>
      </xdr:nvSpPr>
      <xdr:spPr bwMode="auto">
        <a:xfrm>
          <a:off x="6555468"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1612" name="Text Box 17">
          <a:extLst>
            <a:ext uri="{FF2B5EF4-FFF2-40B4-BE49-F238E27FC236}">
              <a16:creationId xmlns:a16="http://schemas.microsoft.com/office/drawing/2014/main" id="{A2C2C059-9238-41E9-A304-FAECAA307837}"/>
            </a:ext>
          </a:extLst>
        </xdr:cNvPr>
        <xdr:cNvSpPr txBox="1">
          <a:spLocks noChangeArrowheads="1"/>
        </xdr:cNvSpPr>
      </xdr:nvSpPr>
      <xdr:spPr bwMode="auto">
        <a:xfrm>
          <a:off x="6555468"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1613" name="Text Box 18">
          <a:extLst>
            <a:ext uri="{FF2B5EF4-FFF2-40B4-BE49-F238E27FC236}">
              <a16:creationId xmlns:a16="http://schemas.microsoft.com/office/drawing/2014/main" id="{3781FA22-9C98-49F8-8B15-AF3ABC485DC0}"/>
            </a:ext>
          </a:extLst>
        </xdr:cNvPr>
        <xdr:cNvSpPr txBox="1">
          <a:spLocks noChangeArrowheads="1"/>
        </xdr:cNvSpPr>
      </xdr:nvSpPr>
      <xdr:spPr bwMode="auto">
        <a:xfrm>
          <a:off x="6555468"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1614" name="Text Box 19">
          <a:extLst>
            <a:ext uri="{FF2B5EF4-FFF2-40B4-BE49-F238E27FC236}">
              <a16:creationId xmlns:a16="http://schemas.microsoft.com/office/drawing/2014/main" id="{F83D04CF-01C4-4572-8D27-4661FB5EC125}"/>
            </a:ext>
          </a:extLst>
        </xdr:cNvPr>
        <xdr:cNvSpPr txBox="1">
          <a:spLocks noChangeArrowheads="1"/>
        </xdr:cNvSpPr>
      </xdr:nvSpPr>
      <xdr:spPr bwMode="auto">
        <a:xfrm>
          <a:off x="6555468"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504825</xdr:rowOff>
    </xdr:from>
    <xdr:ext cx="95250" cy="442269"/>
    <xdr:sp macro="" textlink="">
      <xdr:nvSpPr>
        <xdr:cNvPr id="1615" name="Text Box 15">
          <a:extLst>
            <a:ext uri="{FF2B5EF4-FFF2-40B4-BE49-F238E27FC236}">
              <a16:creationId xmlns:a16="http://schemas.microsoft.com/office/drawing/2014/main" id="{DA7F112F-2078-4C4B-8BC8-B4B74D7CC72C}"/>
            </a:ext>
          </a:extLst>
        </xdr:cNvPr>
        <xdr:cNvSpPr txBox="1">
          <a:spLocks noChangeArrowheads="1"/>
        </xdr:cNvSpPr>
      </xdr:nvSpPr>
      <xdr:spPr bwMode="auto">
        <a:xfrm>
          <a:off x="6555468" y="38004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171450"/>
    <xdr:sp macro="" textlink="">
      <xdr:nvSpPr>
        <xdr:cNvPr id="1616" name="Text Box 16">
          <a:extLst>
            <a:ext uri="{FF2B5EF4-FFF2-40B4-BE49-F238E27FC236}">
              <a16:creationId xmlns:a16="http://schemas.microsoft.com/office/drawing/2014/main" id="{59823262-3FEB-4553-91E8-D315770CF2CA}"/>
            </a:ext>
          </a:extLst>
        </xdr:cNvPr>
        <xdr:cNvSpPr txBox="1">
          <a:spLocks noChangeArrowheads="1"/>
        </xdr:cNvSpPr>
      </xdr:nvSpPr>
      <xdr:spPr bwMode="auto">
        <a:xfrm>
          <a:off x="15475857"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171450"/>
    <xdr:sp macro="" textlink="">
      <xdr:nvSpPr>
        <xdr:cNvPr id="1617" name="Text Box 17">
          <a:extLst>
            <a:ext uri="{FF2B5EF4-FFF2-40B4-BE49-F238E27FC236}">
              <a16:creationId xmlns:a16="http://schemas.microsoft.com/office/drawing/2014/main" id="{B2E70B7B-99DD-4BB6-976F-1F05840041AC}"/>
            </a:ext>
          </a:extLst>
        </xdr:cNvPr>
        <xdr:cNvSpPr txBox="1">
          <a:spLocks noChangeArrowheads="1"/>
        </xdr:cNvSpPr>
      </xdr:nvSpPr>
      <xdr:spPr bwMode="auto">
        <a:xfrm>
          <a:off x="15475857"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171450"/>
    <xdr:sp macro="" textlink="">
      <xdr:nvSpPr>
        <xdr:cNvPr id="1618" name="Text Box 18">
          <a:extLst>
            <a:ext uri="{FF2B5EF4-FFF2-40B4-BE49-F238E27FC236}">
              <a16:creationId xmlns:a16="http://schemas.microsoft.com/office/drawing/2014/main" id="{7468E110-680B-4F91-9A77-DBE57A321733}"/>
            </a:ext>
          </a:extLst>
        </xdr:cNvPr>
        <xdr:cNvSpPr txBox="1">
          <a:spLocks noChangeArrowheads="1"/>
        </xdr:cNvSpPr>
      </xdr:nvSpPr>
      <xdr:spPr bwMode="auto">
        <a:xfrm>
          <a:off x="15475857"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171450"/>
    <xdr:sp macro="" textlink="">
      <xdr:nvSpPr>
        <xdr:cNvPr id="1619" name="Text Box 19">
          <a:extLst>
            <a:ext uri="{FF2B5EF4-FFF2-40B4-BE49-F238E27FC236}">
              <a16:creationId xmlns:a16="http://schemas.microsoft.com/office/drawing/2014/main" id="{F16393AB-EA07-48AA-855D-85DCA4A2AB70}"/>
            </a:ext>
          </a:extLst>
        </xdr:cNvPr>
        <xdr:cNvSpPr txBox="1">
          <a:spLocks noChangeArrowheads="1"/>
        </xdr:cNvSpPr>
      </xdr:nvSpPr>
      <xdr:spPr bwMode="auto">
        <a:xfrm>
          <a:off x="15475857"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504825</xdr:rowOff>
    </xdr:from>
    <xdr:ext cx="95250" cy="442269"/>
    <xdr:sp macro="" textlink="">
      <xdr:nvSpPr>
        <xdr:cNvPr id="1620" name="Text Box 15">
          <a:extLst>
            <a:ext uri="{FF2B5EF4-FFF2-40B4-BE49-F238E27FC236}">
              <a16:creationId xmlns:a16="http://schemas.microsoft.com/office/drawing/2014/main" id="{C39790C6-A6D5-4106-84A7-5495225FC3EB}"/>
            </a:ext>
          </a:extLst>
        </xdr:cNvPr>
        <xdr:cNvSpPr txBox="1">
          <a:spLocks noChangeArrowheads="1"/>
        </xdr:cNvSpPr>
      </xdr:nvSpPr>
      <xdr:spPr bwMode="auto">
        <a:xfrm>
          <a:off x="15475857" y="38004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33</xdr:row>
      <xdr:rowOff>504825</xdr:rowOff>
    </xdr:from>
    <xdr:ext cx="95250" cy="444014"/>
    <xdr:sp macro="" textlink="">
      <xdr:nvSpPr>
        <xdr:cNvPr id="1621" name="Text Box 15">
          <a:extLst>
            <a:ext uri="{FF2B5EF4-FFF2-40B4-BE49-F238E27FC236}">
              <a16:creationId xmlns:a16="http://schemas.microsoft.com/office/drawing/2014/main" id="{8E8B2DC0-9461-4C4F-A476-1A1ECF70C124}"/>
            </a:ext>
          </a:extLst>
        </xdr:cNvPr>
        <xdr:cNvSpPr txBox="1">
          <a:spLocks noChangeArrowheads="1"/>
        </xdr:cNvSpPr>
      </xdr:nvSpPr>
      <xdr:spPr bwMode="auto">
        <a:xfrm>
          <a:off x="3710214" y="3612696"/>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1622" name="Text Box 16">
          <a:extLst>
            <a:ext uri="{FF2B5EF4-FFF2-40B4-BE49-F238E27FC236}">
              <a16:creationId xmlns:a16="http://schemas.microsoft.com/office/drawing/2014/main" id="{E1DD7180-8A35-4B88-9494-7D1BFBBFDECF}"/>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1623" name="Text Box 17">
          <a:extLst>
            <a:ext uri="{FF2B5EF4-FFF2-40B4-BE49-F238E27FC236}">
              <a16:creationId xmlns:a16="http://schemas.microsoft.com/office/drawing/2014/main" id="{844412B3-5C1A-49C2-BFB1-6D316214C821}"/>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1624" name="Text Box 18">
          <a:extLst>
            <a:ext uri="{FF2B5EF4-FFF2-40B4-BE49-F238E27FC236}">
              <a16:creationId xmlns:a16="http://schemas.microsoft.com/office/drawing/2014/main" id="{5C0D1B44-DCAD-4858-95BB-C02178B1979E}"/>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1625" name="Text Box 19">
          <a:extLst>
            <a:ext uri="{FF2B5EF4-FFF2-40B4-BE49-F238E27FC236}">
              <a16:creationId xmlns:a16="http://schemas.microsoft.com/office/drawing/2014/main" id="{301ED08A-52EC-47CD-BEAA-1F3C6D213BE1}"/>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504825</xdr:rowOff>
    </xdr:from>
    <xdr:ext cx="95250" cy="213632"/>
    <xdr:sp macro="" textlink="">
      <xdr:nvSpPr>
        <xdr:cNvPr id="1626" name="Text Box 15">
          <a:extLst>
            <a:ext uri="{FF2B5EF4-FFF2-40B4-BE49-F238E27FC236}">
              <a16:creationId xmlns:a16="http://schemas.microsoft.com/office/drawing/2014/main" id="{E168CF8E-4FDC-48CE-80CE-5712AFBE95B9}"/>
            </a:ext>
          </a:extLst>
        </xdr:cNvPr>
        <xdr:cNvSpPr txBox="1">
          <a:spLocks noChangeArrowheads="1"/>
        </xdr:cNvSpPr>
      </xdr:nvSpPr>
      <xdr:spPr bwMode="auto">
        <a:xfrm>
          <a:off x="3710214" y="38004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504825</xdr:rowOff>
    </xdr:from>
    <xdr:ext cx="95250" cy="444331"/>
    <xdr:sp macro="" textlink="">
      <xdr:nvSpPr>
        <xdr:cNvPr id="1627" name="Text Box 15">
          <a:extLst>
            <a:ext uri="{FF2B5EF4-FFF2-40B4-BE49-F238E27FC236}">
              <a16:creationId xmlns:a16="http://schemas.microsoft.com/office/drawing/2014/main" id="{7B7EC614-2E99-480C-BD2E-8BFBC3F97926}"/>
            </a:ext>
          </a:extLst>
        </xdr:cNvPr>
        <xdr:cNvSpPr txBox="1">
          <a:spLocks noChangeArrowheads="1"/>
        </xdr:cNvSpPr>
      </xdr:nvSpPr>
      <xdr:spPr bwMode="auto">
        <a:xfrm>
          <a:off x="3710214" y="3800475"/>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33</xdr:row>
      <xdr:rowOff>504825</xdr:rowOff>
    </xdr:from>
    <xdr:ext cx="95250" cy="442269"/>
    <xdr:sp macro="" textlink="">
      <xdr:nvSpPr>
        <xdr:cNvPr id="1628" name="Text Box 15">
          <a:extLst>
            <a:ext uri="{FF2B5EF4-FFF2-40B4-BE49-F238E27FC236}">
              <a16:creationId xmlns:a16="http://schemas.microsoft.com/office/drawing/2014/main" id="{2C4CE3A4-49E9-4FF5-AF0D-8CE5954FB49B}"/>
            </a:ext>
          </a:extLst>
        </xdr:cNvPr>
        <xdr:cNvSpPr txBox="1">
          <a:spLocks noChangeArrowheads="1"/>
        </xdr:cNvSpPr>
      </xdr:nvSpPr>
      <xdr:spPr bwMode="auto">
        <a:xfrm>
          <a:off x="6555468" y="3612696"/>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1629" name="Text Box 16">
          <a:extLst>
            <a:ext uri="{FF2B5EF4-FFF2-40B4-BE49-F238E27FC236}">
              <a16:creationId xmlns:a16="http://schemas.microsoft.com/office/drawing/2014/main" id="{6414322D-2FFB-44DA-B2C6-99FF6E9A5825}"/>
            </a:ext>
          </a:extLst>
        </xdr:cNvPr>
        <xdr:cNvSpPr txBox="1">
          <a:spLocks noChangeArrowheads="1"/>
        </xdr:cNvSpPr>
      </xdr:nvSpPr>
      <xdr:spPr bwMode="auto">
        <a:xfrm>
          <a:off x="6555468"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1630" name="Text Box 17">
          <a:extLst>
            <a:ext uri="{FF2B5EF4-FFF2-40B4-BE49-F238E27FC236}">
              <a16:creationId xmlns:a16="http://schemas.microsoft.com/office/drawing/2014/main" id="{50A7B3A1-FA6B-4CE1-ADDB-CAFB29E8B8AC}"/>
            </a:ext>
          </a:extLst>
        </xdr:cNvPr>
        <xdr:cNvSpPr txBox="1">
          <a:spLocks noChangeArrowheads="1"/>
        </xdr:cNvSpPr>
      </xdr:nvSpPr>
      <xdr:spPr bwMode="auto">
        <a:xfrm>
          <a:off x="6555468"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1631" name="Text Box 18">
          <a:extLst>
            <a:ext uri="{FF2B5EF4-FFF2-40B4-BE49-F238E27FC236}">
              <a16:creationId xmlns:a16="http://schemas.microsoft.com/office/drawing/2014/main" id="{AB1DE6DB-40FD-463A-959E-150B85C533E2}"/>
            </a:ext>
          </a:extLst>
        </xdr:cNvPr>
        <xdr:cNvSpPr txBox="1">
          <a:spLocks noChangeArrowheads="1"/>
        </xdr:cNvSpPr>
      </xdr:nvSpPr>
      <xdr:spPr bwMode="auto">
        <a:xfrm>
          <a:off x="6555468"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504825</xdr:rowOff>
    </xdr:from>
    <xdr:ext cx="95250" cy="213632"/>
    <xdr:sp macro="" textlink="">
      <xdr:nvSpPr>
        <xdr:cNvPr id="1632" name="Text Box 15">
          <a:extLst>
            <a:ext uri="{FF2B5EF4-FFF2-40B4-BE49-F238E27FC236}">
              <a16:creationId xmlns:a16="http://schemas.microsoft.com/office/drawing/2014/main" id="{54790E5C-A57A-4D2D-B7CC-05F86DB8442B}"/>
            </a:ext>
          </a:extLst>
        </xdr:cNvPr>
        <xdr:cNvSpPr txBox="1">
          <a:spLocks noChangeArrowheads="1"/>
        </xdr:cNvSpPr>
      </xdr:nvSpPr>
      <xdr:spPr bwMode="auto">
        <a:xfrm>
          <a:off x="6555468" y="38004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1633" name="Text Box 16">
          <a:extLst>
            <a:ext uri="{FF2B5EF4-FFF2-40B4-BE49-F238E27FC236}">
              <a16:creationId xmlns:a16="http://schemas.microsoft.com/office/drawing/2014/main" id="{EEC83748-1B3F-473B-A67E-9F3E3ADE14F3}"/>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1634" name="Text Box 17">
          <a:extLst>
            <a:ext uri="{FF2B5EF4-FFF2-40B4-BE49-F238E27FC236}">
              <a16:creationId xmlns:a16="http://schemas.microsoft.com/office/drawing/2014/main" id="{30DA2991-3477-4E5C-AF4A-B4075A31ED74}"/>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1635" name="Text Box 18">
          <a:extLst>
            <a:ext uri="{FF2B5EF4-FFF2-40B4-BE49-F238E27FC236}">
              <a16:creationId xmlns:a16="http://schemas.microsoft.com/office/drawing/2014/main" id="{2860D349-913B-482E-BB67-AFC2952CA372}"/>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1636" name="Text Box 19">
          <a:extLst>
            <a:ext uri="{FF2B5EF4-FFF2-40B4-BE49-F238E27FC236}">
              <a16:creationId xmlns:a16="http://schemas.microsoft.com/office/drawing/2014/main" id="{04BE7F07-C784-44CD-B8F8-64732852E22B}"/>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1637" name="Text Box 16">
          <a:extLst>
            <a:ext uri="{FF2B5EF4-FFF2-40B4-BE49-F238E27FC236}">
              <a16:creationId xmlns:a16="http://schemas.microsoft.com/office/drawing/2014/main" id="{A05253B8-45E2-414B-BBB1-F8FFDEAC68A4}"/>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1638" name="Text Box 17">
          <a:extLst>
            <a:ext uri="{FF2B5EF4-FFF2-40B4-BE49-F238E27FC236}">
              <a16:creationId xmlns:a16="http://schemas.microsoft.com/office/drawing/2014/main" id="{95C47D64-0DCA-4C63-A54A-129A3814C2BE}"/>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1639" name="Text Box 18">
          <a:extLst>
            <a:ext uri="{FF2B5EF4-FFF2-40B4-BE49-F238E27FC236}">
              <a16:creationId xmlns:a16="http://schemas.microsoft.com/office/drawing/2014/main" id="{C2E1DE94-65D6-4A67-9FA6-E58EA115BF76}"/>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1640" name="Text Box 19">
          <a:extLst>
            <a:ext uri="{FF2B5EF4-FFF2-40B4-BE49-F238E27FC236}">
              <a16:creationId xmlns:a16="http://schemas.microsoft.com/office/drawing/2014/main" id="{9E95B9FA-5D23-43FB-9984-E80091C3CBDC}"/>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1641" name="Text Box 16">
          <a:extLst>
            <a:ext uri="{FF2B5EF4-FFF2-40B4-BE49-F238E27FC236}">
              <a16:creationId xmlns:a16="http://schemas.microsoft.com/office/drawing/2014/main" id="{83750FB9-4755-40C3-B19E-2F03AFCA4222}"/>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1642" name="Text Box 17">
          <a:extLst>
            <a:ext uri="{FF2B5EF4-FFF2-40B4-BE49-F238E27FC236}">
              <a16:creationId xmlns:a16="http://schemas.microsoft.com/office/drawing/2014/main" id="{24524B73-93C5-44D4-A406-68E15F665A08}"/>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1643" name="Text Box 18">
          <a:extLst>
            <a:ext uri="{FF2B5EF4-FFF2-40B4-BE49-F238E27FC236}">
              <a16:creationId xmlns:a16="http://schemas.microsoft.com/office/drawing/2014/main" id="{66096F3A-CAD9-4335-AF25-28025DEEDBDC}"/>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1644" name="Text Box 19">
          <a:extLst>
            <a:ext uri="{FF2B5EF4-FFF2-40B4-BE49-F238E27FC236}">
              <a16:creationId xmlns:a16="http://schemas.microsoft.com/office/drawing/2014/main" id="{A2FC7731-36F7-4294-B4EF-CEADA09DD20C}"/>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1645" name="Text Box 16">
          <a:extLst>
            <a:ext uri="{FF2B5EF4-FFF2-40B4-BE49-F238E27FC236}">
              <a16:creationId xmlns:a16="http://schemas.microsoft.com/office/drawing/2014/main" id="{C8A659F4-33BB-4C2E-B042-168B7CAD21DC}"/>
            </a:ext>
          </a:extLst>
        </xdr:cNvPr>
        <xdr:cNvSpPr txBox="1">
          <a:spLocks noChangeArrowheads="1"/>
        </xdr:cNvSpPr>
      </xdr:nvSpPr>
      <xdr:spPr bwMode="auto">
        <a:xfrm>
          <a:off x="6555468"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1646" name="Text Box 17">
          <a:extLst>
            <a:ext uri="{FF2B5EF4-FFF2-40B4-BE49-F238E27FC236}">
              <a16:creationId xmlns:a16="http://schemas.microsoft.com/office/drawing/2014/main" id="{42F7E8E5-76E9-40FD-8D87-61AE78E07CB3}"/>
            </a:ext>
          </a:extLst>
        </xdr:cNvPr>
        <xdr:cNvSpPr txBox="1">
          <a:spLocks noChangeArrowheads="1"/>
        </xdr:cNvSpPr>
      </xdr:nvSpPr>
      <xdr:spPr bwMode="auto">
        <a:xfrm>
          <a:off x="6555468"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1647" name="Text Box 18">
          <a:extLst>
            <a:ext uri="{FF2B5EF4-FFF2-40B4-BE49-F238E27FC236}">
              <a16:creationId xmlns:a16="http://schemas.microsoft.com/office/drawing/2014/main" id="{CC8C9B9C-F986-4B31-9AA0-B07471D30F58}"/>
            </a:ext>
          </a:extLst>
        </xdr:cNvPr>
        <xdr:cNvSpPr txBox="1">
          <a:spLocks noChangeArrowheads="1"/>
        </xdr:cNvSpPr>
      </xdr:nvSpPr>
      <xdr:spPr bwMode="auto">
        <a:xfrm>
          <a:off x="6555468"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1648" name="Text Box 19">
          <a:extLst>
            <a:ext uri="{FF2B5EF4-FFF2-40B4-BE49-F238E27FC236}">
              <a16:creationId xmlns:a16="http://schemas.microsoft.com/office/drawing/2014/main" id="{39BB9AAF-4B0B-4860-A1D8-6F8EEBFD9107}"/>
            </a:ext>
          </a:extLst>
        </xdr:cNvPr>
        <xdr:cNvSpPr txBox="1">
          <a:spLocks noChangeArrowheads="1"/>
        </xdr:cNvSpPr>
      </xdr:nvSpPr>
      <xdr:spPr bwMode="auto">
        <a:xfrm>
          <a:off x="6555468"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38</xdr:row>
      <xdr:rowOff>0</xdr:rowOff>
    </xdr:from>
    <xdr:ext cx="95250" cy="171450"/>
    <xdr:sp macro="" textlink="">
      <xdr:nvSpPr>
        <xdr:cNvPr id="1649" name="Text Box 16">
          <a:extLst>
            <a:ext uri="{FF2B5EF4-FFF2-40B4-BE49-F238E27FC236}">
              <a16:creationId xmlns:a16="http://schemas.microsoft.com/office/drawing/2014/main" id="{D21837B3-3831-4CA4-8EF6-40F3C800F24F}"/>
            </a:ext>
          </a:extLst>
        </xdr:cNvPr>
        <xdr:cNvSpPr txBox="1">
          <a:spLocks noChangeArrowheads="1"/>
        </xdr:cNvSpPr>
      </xdr:nvSpPr>
      <xdr:spPr bwMode="auto">
        <a:xfrm>
          <a:off x="15475857"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38</xdr:row>
      <xdr:rowOff>0</xdr:rowOff>
    </xdr:from>
    <xdr:ext cx="95250" cy="171450"/>
    <xdr:sp macro="" textlink="">
      <xdr:nvSpPr>
        <xdr:cNvPr id="1650" name="Text Box 17">
          <a:extLst>
            <a:ext uri="{FF2B5EF4-FFF2-40B4-BE49-F238E27FC236}">
              <a16:creationId xmlns:a16="http://schemas.microsoft.com/office/drawing/2014/main" id="{0114841F-BBF4-461A-84AA-ECE530573A6F}"/>
            </a:ext>
          </a:extLst>
        </xdr:cNvPr>
        <xdr:cNvSpPr txBox="1">
          <a:spLocks noChangeArrowheads="1"/>
        </xdr:cNvSpPr>
      </xdr:nvSpPr>
      <xdr:spPr bwMode="auto">
        <a:xfrm>
          <a:off x="15475857"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38</xdr:row>
      <xdr:rowOff>0</xdr:rowOff>
    </xdr:from>
    <xdr:ext cx="95250" cy="171450"/>
    <xdr:sp macro="" textlink="">
      <xdr:nvSpPr>
        <xdr:cNvPr id="1651" name="Text Box 18">
          <a:extLst>
            <a:ext uri="{FF2B5EF4-FFF2-40B4-BE49-F238E27FC236}">
              <a16:creationId xmlns:a16="http://schemas.microsoft.com/office/drawing/2014/main" id="{67CB7E94-6C62-4054-8A95-B262275A7C53}"/>
            </a:ext>
          </a:extLst>
        </xdr:cNvPr>
        <xdr:cNvSpPr txBox="1">
          <a:spLocks noChangeArrowheads="1"/>
        </xdr:cNvSpPr>
      </xdr:nvSpPr>
      <xdr:spPr bwMode="auto">
        <a:xfrm>
          <a:off x="15475857"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38</xdr:row>
      <xdr:rowOff>0</xdr:rowOff>
    </xdr:from>
    <xdr:ext cx="95250" cy="171450"/>
    <xdr:sp macro="" textlink="">
      <xdr:nvSpPr>
        <xdr:cNvPr id="1652" name="Text Box 19">
          <a:extLst>
            <a:ext uri="{FF2B5EF4-FFF2-40B4-BE49-F238E27FC236}">
              <a16:creationId xmlns:a16="http://schemas.microsoft.com/office/drawing/2014/main" id="{C1141003-FBF7-4DE0-BB74-6F5A2C75B874}"/>
            </a:ext>
          </a:extLst>
        </xdr:cNvPr>
        <xdr:cNvSpPr txBox="1">
          <a:spLocks noChangeArrowheads="1"/>
        </xdr:cNvSpPr>
      </xdr:nvSpPr>
      <xdr:spPr bwMode="auto">
        <a:xfrm>
          <a:off x="15475857"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37</xdr:row>
      <xdr:rowOff>504825</xdr:rowOff>
    </xdr:from>
    <xdr:ext cx="95250" cy="444014"/>
    <xdr:sp macro="" textlink="">
      <xdr:nvSpPr>
        <xdr:cNvPr id="1653" name="Text Box 15">
          <a:extLst>
            <a:ext uri="{FF2B5EF4-FFF2-40B4-BE49-F238E27FC236}">
              <a16:creationId xmlns:a16="http://schemas.microsoft.com/office/drawing/2014/main" id="{06A0F2D0-9912-4DB0-BE46-5406F39B9EC2}"/>
            </a:ext>
          </a:extLst>
        </xdr:cNvPr>
        <xdr:cNvSpPr txBox="1">
          <a:spLocks noChangeArrowheads="1"/>
        </xdr:cNvSpPr>
      </xdr:nvSpPr>
      <xdr:spPr bwMode="auto">
        <a:xfrm>
          <a:off x="3710214" y="4156982"/>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1654" name="Text Box 16">
          <a:extLst>
            <a:ext uri="{FF2B5EF4-FFF2-40B4-BE49-F238E27FC236}">
              <a16:creationId xmlns:a16="http://schemas.microsoft.com/office/drawing/2014/main" id="{6BE32E41-E383-46B1-9077-F0F1F58DCCF3}"/>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1655" name="Text Box 17">
          <a:extLst>
            <a:ext uri="{FF2B5EF4-FFF2-40B4-BE49-F238E27FC236}">
              <a16:creationId xmlns:a16="http://schemas.microsoft.com/office/drawing/2014/main" id="{E3DAAACA-FC78-4129-BBF8-7A1C9A337B24}"/>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1656" name="Text Box 18">
          <a:extLst>
            <a:ext uri="{FF2B5EF4-FFF2-40B4-BE49-F238E27FC236}">
              <a16:creationId xmlns:a16="http://schemas.microsoft.com/office/drawing/2014/main" id="{9C3E43EF-2988-4CA1-805A-7B870010343F}"/>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1657" name="Text Box 19">
          <a:extLst>
            <a:ext uri="{FF2B5EF4-FFF2-40B4-BE49-F238E27FC236}">
              <a16:creationId xmlns:a16="http://schemas.microsoft.com/office/drawing/2014/main" id="{2D1BE19D-EF45-495C-9B7B-E2BB310C08C1}"/>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37</xdr:row>
      <xdr:rowOff>504825</xdr:rowOff>
    </xdr:from>
    <xdr:ext cx="95250" cy="442269"/>
    <xdr:sp macro="" textlink="">
      <xdr:nvSpPr>
        <xdr:cNvPr id="1658" name="Text Box 15">
          <a:extLst>
            <a:ext uri="{FF2B5EF4-FFF2-40B4-BE49-F238E27FC236}">
              <a16:creationId xmlns:a16="http://schemas.microsoft.com/office/drawing/2014/main" id="{45E645C3-1E97-43F8-89A0-8B7B9E01ACC0}"/>
            </a:ext>
          </a:extLst>
        </xdr:cNvPr>
        <xdr:cNvSpPr txBox="1">
          <a:spLocks noChangeArrowheads="1"/>
        </xdr:cNvSpPr>
      </xdr:nvSpPr>
      <xdr:spPr bwMode="auto">
        <a:xfrm>
          <a:off x="6555468" y="415698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1659" name="Text Box 16">
          <a:extLst>
            <a:ext uri="{FF2B5EF4-FFF2-40B4-BE49-F238E27FC236}">
              <a16:creationId xmlns:a16="http://schemas.microsoft.com/office/drawing/2014/main" id="{81FA51E0-70F4-45CA-9A00-604A44F4DA1B}"/>
            </a:ext>
          </a:extLst>
        </xdr:cNvPr>
        <xdr:cNvSpPr txBox="1">
          <a:spLocks noChangeArrowheads="1"/>
        </xdr:cNvSpPr>
      </xdr:nvSpPr>
      <xdr:spPr bwMode="auto">
        <a:xfrm>
          <a:off x="6555468"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1660" name="Text Box 17">
          <a:extLst>
            <a:ext uri="{FF2B5EF4-FFF2-40B4-BE49-F238E27FC236}">
              <a16:creationId xmlns:a16="http://schemas.microsoft.com/office/drawing/2014/main" id="{9A408680-E8C5-40B4-A1C0-A7E2A0227DE9}"/>
            </a:ext>
          </a:extLst>
        </xdr:cNvPr>
        <xdr:cNvSpPr txBox="1">
          <a:spLocks noChangeArrowheads="1"/>
        </xdr:cNvSpPr>
      </xdr:nvSpPr>
      <xdr:spPr bwMode="auto">
        <a:xfrm>
          <a:off x="6555468"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1661" name="Text Box 18">
          <a:extLst>
            <a:ext uri="{FF2B5EF4-FFF2-40B4-BE49-F238E27FC236}">
              <a16:creationId xmlns:a16="http://schemas.microsoft.com/office/drawing/2014/main" id="{76D68A74-4061-4475-8A3E-C8008C2BF9F0}"/>
            </a:ext>
          </a:extLst>
        </xdr:cNvPr>
        <xdr:cNvSpPr txBox="1">
          <a:spLocks noChangeArrowheads="1"/>
        </xdr:cNvSpPr>
      </xdr:nvSpPr>
      <xdr:spPr bwMode="auto">
        <a:xfrm>
          <a:off x="6555468"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1662" name="Text Box 16">
          <a:extLst>
            <a:ext uri="{FF2B5EF4-FFF2-40B4-BE49-F238E27FC236}">
              <a16:creationId xmlns:a16="http://schemas.microsoft.com/office/drawing/2014/main" id="{6D191F1B-8E28-4590-B09C-7880DC0BD6C6}"/>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1663" name="Text Box 17">
          <a:extLst>
            <a:ext uri="{FF2B5EF4-FFF2-40B4-BE49-F238E27FC236}">
              <a16:creationId xmlns:a16="http://schemas.microsoft.com/office/drawing/2014/main" id="{3C149710-8BF2-430C-AD5E-EB786E596EAE}"/>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1664" name="Text Box 18">
          <a:extLst>
            <a:ext uri="{FF2B5EF4-FFF2-40B4-BE49-F238E27FC236}">
              <a16:creationId xmlns:a16="http://schemas.microsoft.com/office/drawing/2014/main" id="{2FF4C6FA-3296-4FE8-89D2-9EF3B02C7D90}"/>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1665" name="Text Box 19">
          <a:extLst>
            <a:ext uri="{FF2B5EF4-FFF2-40B4-BE49-F238E27FC236}">
              <a16:creationId xmlns:a16="http://schemas.microsoft.com/office/drawing/2014/main" id="{90A49E4C-31BC-4763-B7B0-1BFCC0B8F94C}"/>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1666" name="Text Box 16">
          <a:extLst>
            <a:ext uri="{FF2B5EF4-FFF2-40B4-BE49-F238E27FC236}">
              <a16:creationId xmlns:a16="http://schemas.microsoft.com/office/drawing/2014/main" id="{33587A3F-094F-4FA5-B469-CC9300905905}"/>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1667" name="Text Box 17">
          <a:extLst>
            <a:ext uri="{FF2B5EF4-FFF2-40B4-BE49-F238E27FC236}">
              <a16:creationId xmlns:a16="http://schemas.microsoft.com/office/drawing/2014/main" id="{10D2993A-AE64-4388-8BC6-BCEE0A47FA9F}"/>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1668" name="Text Box 18">
          <a:extLst>
            <a:ext uri="{FF2B5EF4-FFF2-40B4-BE49-F238E27FC236}">
              <a16:creationId xmlns:a16="http://schemas.microsoft.com/office/drawing/2014/main" id="{86195BAB-7869-4D3B-B86A-296AF858E9EE}"/>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1669" name="Text Box 19">
          <a:extLst>
            <a:ext uri="{FF2B5EF4-FFF2-40B4-BE49-F238E27FC236}">
              <a16:creationId xmlns:a16="http://schemas.microsoft.com/office/drawing/2014/main" id="{D4DDD01A-976D-4F12-81D9-061D164B73E2}"/>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504825</xdr:rowOff>
    </xdr:from>
    <xdr:ext cx="95250" cy="448496"/>
    <xdr:sp macro="" textlink="">
      <xdr:nvSpPr>
        <xdr:cNvPr id="1670" name="Text Box 15">
          <a:extLst>
            <a:ext uri="{FF2B5EF4-FFF2-40B4-BE49-F238E27FC236}">
              <a16:creationId xmlns:a16="http://schemas.microsoft.com/office/drawing/2014/main" id="{8776B3DC-1BC0-483B-84C9-4DE4B34974FE}"/>
            </a:ext>
          </a:extLst>
        </xdr:cNvPr>
        <xdr:cNvSpPr txBox="1">
          <a:spLocks noChangeArrowheads="1"/>
        </xdr:cNvSpPr>
      </xdr:nvSpPr>
      <xdr:spPr bwMode="auto">
        <a:xfrm>
          <a:off x="3710214" y="434476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504825</xdr:rowOff>
    </xdr:from>
    <xdr:ext cx="95250" cy="442269"/>
    <xdr:sp macro="" textlink="">
      <xdr:nvSpPr>
        <xdr:cNvPr id="1671" name="Text Box 15">
          <a:extLst>
            <a:ext uri="{FF2B5EF4-FFF2-40B4-BE49-F238E27FC236}">
              <a16:creationId xmlns:a16="http://schemas.microsoft.com/office/drawing/2014/main" id="{7860BEC5-5627-48B8-A69B-E95CD058244A}"/>
            </a:ext>
          </a:extLst>
        </xdr:cNvPr>
        <xdr:cNvSpPr txBox="1">
          <a:spLocks noChangeArrowheads="1"/>
        </xdr:cNvSpPr>
      </xdr:nvSpPr>
      <xdr:spPr bwMode="auto">
        <a:xfrm>
          <a:off x="6555468" y="434476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38</xdr:row>
      <xdr:rowOff>504825</xdr:rowOff>
    </xdr:from>
    <xdr:ext cx="95250" cy="442269"/>
    <xdr:sp macro="" textlink="">
      <xdr:nvSpPr>
        <xdr:cNvPr id="1672" name="Text Box 15">
          <a:extLst>
            <a:ext uri="{FF2B5EF4-FFF2-40B4-BE49-F238E27FC236}">
              <a16:creationId xmlns:a16="http://schemas.microsoft.com/office/drawing/2014/main" id="{EB24D09C-6278-464D-81A8-B9C92D7E064E}"/>
            </a:ext>
          </a:extLst>
        </xdr:cNvPr>
        <xdr:cNvSpPr txBox="1">
          <a:spLocks noChangeArrowheads="1"/>
        </xdr:cNvSpPr>
      </xdr:nvSpPr>
      <xdr:spPr bwMode="auto">
        <a:xfrm>
          <a:off x="15475857" y="434476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504825</xdr:rowOff>
    </xdr:from>
    <xdr:ext cx="95250" cy="213632"/>
    <xdr:sp macro="" textlink="">
      <xdr:nvSpPr>
        <xdr:cNvPr id="1673" name="Text Box 15">
          <a:extLst>
            <a:ext uri="{FF2B5EF4-FFF2-40B4-BE49-F238E27FC236}">
              <a16:creationId xmlns:a16="http://schemas.microsoft.com/office/drawing/2014/main" id="{4D41578B-15BF-447A-BC93-234D3531B566}"/>
            </a:ext>
          </a:extLst>
        </xdr:cNvPr>
        <xdr:cNvSpPr txBox="1">
          <a:spLocks noChangeArrowheads="1"/>
        </xdr:cNvSpPr>
      </xdr:nvSpPr>
      <xdr:spPr bwMode="auto">
        <a:xfrm>
          <a:off x="3710214" y="434476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504825</xdr:rowOff>
    </xdr:from>
    <xdr:ext cx="95250" cy="444331"/>
    <xdr:sp macro="" textlink="">
      <xdr:nvSpPr>
        <xdr:cNvPr id="1674" name="Text Box 15">
          <a:extLst>
            <a:ext uri="{FF2B5EF4-FFF2-40B4-BE49-F238E27FC236}">
              <a16:creationId xmlns:a16="http://schemas.microsoft.com/office/drawing/2014/main" id="{ABE95BA8-8168-46A8-B534-962B83696366}"/>
            </a:ext>
          </a:extLst>
        </xdr:cNvPr>
        <xdr:cNvSpPr txBox="1">
          <a:spLocks noChangeArrowheads="1"/>
        </xdr:cNvSpPr>
      </xdr:nvSpPr>
      <xdr:spPr bwMode="auto">
        <a:xfrm>
          <a:off x="3710214" y="434476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504825</xdr:rowOff>
    </xdr:from>
    <xdr:ext cx="95250" cy="213632"/>
    <xdr:sp macro="" textlink="">
      <xdr:nvSpPr>
        <xdr:cNvPr id="1675" name="Text Box 15">
          <a:extLst>
            <a:ext uri="{FF2B5EF4-FFF2-40B4-BE49-F238E27FC236}">
              <a16:creationId xmlns:a16="http://schemas.microsoft.com/office/drawing/2014/main" id="{6964A56E-7DE8-4F35-9D9D-CCAA6E286D76}"/>
            </a:ext>
          </a:extLst>
        </xdr:cNvPr>
        <xdr:cNvSpPr txBox="1">
          <a:spLocks noChangeArrowheads="1"/>
        </xdr:cNvSpPr>
      </xdr:nvSpPr>
      <xdr:spPr bwMode="auto">
        <a:xfrm>
          <a:off x="6555468" y="434476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1676" name="Text Box 16">
          <a:extLst>
            <a:ext uri="{FF2B5EF4-FFF2-40B4-BE49-F238E27FC236}">
              <a16:creationId xmlns:a16="http://schemas.microsoft.com/office/drawing/2014/main" id="{04081449-A0B4-4503-8BB6-6A9DAEF31386}"/>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1677" name="Text Box 17">
          <a:extLst>
            <a:ext uri="{FF2B5EF4-FFF2-40B4-BE49-F238E27FC236}">
              <a16:creationId xmlns:a16="http://schemas.microsoft.com/office/drawing/2014/main" id="{8548E9FC-F3FA-421C-98AE-7E1C27FA3D10}"/>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1678" name="Text Box 18">
          <a:extLst>
            <a:ext uri="{FF2B5EF4-FFF2-40B4-BE49-F238E27FC236}">
              <a16:creationId xmlns:a16="http://schemas.microsoft.com/office/drawing/2014/main" id="{DFEC4DE6-46C0-4DD4-B3D2-B6092E7F865F}"/>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1679" name="Text Box 19">
          <a:extLst>
            <a:ext uri="{FF2B5EF4-FFF2-40B4-BE49-F238E27FC236}">
              <a16:creationId xmlns:a16="http://schemas.microsoft.com/office/drawing/2014/main" id="{E2F6B95B-B651-4520-A691-D71FED3B0080}"/>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1680" name="Text Box 16">
          <a:extLst>
            <a:ext uri="{FF2B5EF4-FFF2-40B4-BE49-F238E27FC236}">
              <a16:creationId xmlns:a16="http://schemas.microsoft.com/office/drawing/2014/main" id="{C6FBE87F-8625-4BB7-B27D-D3E3D4267D81}"/>
            </a:ext>
          </a:extLst>
        </xdr:cNvPr>
        <xdr:cNvSpPr txBox="1">
          <a:spLocks noChangeArrowheads="1"/>
        </xdr:cNvSpPr>
      </xdr:nvSpPr>
      <xdr:spPr bwMode="auto">
        <a:xfrm>
          <a:off x="6555468"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1681" name="Text Box 17">
          <a:extLst>
            <a:ext uri="{FF2B5EF4-FFF2-40B4-BE49-F238E27FC236}">
              <a16:creationId xmlns:a16="http://schemas.microsoft.com/office/drawing/2014/main" id="{D218F2A4-6E41-4F8C-B36E-5AFDD64E0392}"/>
            </a:ext>
          </a:extLst>
        </xdr:cNvPr>
        <xdr:cNvSpPr txBox="1">
          <a:spLocks noChangeArrowheads="1"/>
        </xdr:cNvSpPr>
      </xdr:nvSpPr>
      <xdr:spPr bwMode="auto">
        <a:xfrm>
          <a:off x="6555468"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1682" name="Text Box 18">
          <a:extLst>
            <a:ext uri="{FF2B5EF4-FFF2-40B4-BE49-F238E27FC236}">
              <a16:creationId xmlns:a16="http://schemas.microsoft.com/office/drawing/2014/main" id="{6414758D-6A22-4284-AED0-EB6F24F8A8B9}"/>
            </a:ext>
          </a:extLst>
        </xdr:cNvPr>
        <xdr:cNvSpPr txBox="1">
          <a:spLocks noChangeArrowheads="1"/>
        </xdr:cNvSpPr>
      </xdr:nvSpPr>
      <xdr:spPr bwMode="auto">
        <a:xfrm>
          <a:off x="6555468"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1683" name="Text Box 19">
          <a:extLst>
            <a:ext uri="{FF2B5EF4-FFF2-40B4-BE49-F238E27FC236}">
              <a16:creationId xmlns:a16="http://schemas.microsoft.com/office/drawing/2014/main" id="{197278CC-D4BA-4B3E-961B-8C8F7CD1123B}"/>
            </a:ext>
          </a:extLst>
        </xdr:cNvPr>
        <xdr:cNvSpPr txBox="1">
          <a:spLocks noChangeArrowheads="1"/>
        </xdr:cNvSpPr>
      </xdr:nvSpPr>
      <xdr:spPr bwMode="auto">
        <a:xfrm>
          <a:off x="6555468"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42</xdr:row>
      <xdr:rowOff>0</xdr:rowOff>
    </xdr:from>
    <xdr:ext cx="95250" cy="171450"/>
    <xdr:sp macro="" textlink="">
      <xdr:nvSpPr>
        <xdr:cNvPr id="1684" name="Text Box 16">
          <a:extLst>
            <a:ext uri="{FF2B5EF4-FFF2-40B4-BE49-F238E27FC236}">
              <a16:creationId xmlns:a16="http://schemas.microsoft.com/office/drawing/2014/main" id="{DAF65640-361B-4E12-9F42-4A1160AD982B}"/>
            </a:ext>
          </a:extLst>
        </xdr:cNvPr>
        <xdr:cNvSpPr txBox="1">
          <a:spLocks noChangeArrowheads="1"/>
        </xdr:cNvSpPr>
      </xdr:nvSpPr>
      <xdr:spPr bwMode="auto">
        <a:xfrm>
          <a:off x="15475857"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42</xdr:row>
      <xdr:rowOff>0</xdr:rowOff>
    </xdr:from>
    <xdr:ext cx="95250" cy="171450"/>
    <xdr:sp macro="" textlink="">
      <xdr:nvSpPr>
        <xdr:cNvPr id="1685" name="Text Box 17">
          <a:extLst>
            <a:ext uri="{FF2B5EF4-FFF2-40B4-BE49-F238E27FC236}">
              <a16:creationId xmlns:a16="http://schemas.microsoft.com/office/drawing/2014/main" id="{661A5465-D736-4D02-BC33-8A572A543318}"/>
            </a:ext>
          </a:extLst>
        </xdr:cNvPr>
        <xdr:cNvSpPr txBox="1">
          <a:spLocks noChangeArrowheads="1"/>
        </xdr:cNvSpPr>
      </xdr:nvSpPr>
      <xdr:spPr bwMode="auto">
        <a:xfrm>
          <a:off x="15475857"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42</xdr:row>
      <xdr:rowOff>0</xdr:rowOff>
    </xdr:from>
    <xdr:ext cx="95250" cy="171450"/>
    <xdr:sp macro="" textlink="">
      <xdr:nvSpPr>
        <xdr:cNvPr id="1686" name="Text Box 18">
          <a:extLst>
            <a:ext uri="{FF2B5EF4-FFF2-40B4-BE49-F238E27FC236}">
              <a16:creationId xmlns:a16="http://schemas.microsoft.com/office/drawing/2014/main" id="{56D701A3-8548-459D-89F3-570A75DA562E}"/>
            </a:ext>
          </a:extLst>
        </xdr:cNvPr>
        <xdr:cNvSpPr txBox="1">
          <a:spLocks noChangeArrowheads="1"/>
        </xdr:cNvSpPr>
      </xdr:nvSpPr>
      <xdr:spPr bwMode="auto">
        <a:xfrm>
          <a:off x="15475857"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42</xdr:row>
      <xdr:rowOff>0</xdr:rowOff>
    </xdr:from>
    <xdr:ext cx="95250" cy="171450"/>
    <xdr:sp macro="" textlink="">
      <xdr:nvSpPr>
        <xdr:cNvPr id="1687" name="Text Box 19">
          <a:extLst>
            <a:ext uri="{FF2B5EF4-FFF2-40B4-BE49-F238E27FC236}">
              <a16:creationId xmlns:a16="http://schemas.microsoft.com/office/drawing/2014/main" id="{6F2DAC43-C7ED-49A8-A3C4-2652E489DC43}"/>
            </a:ext>
          </a:extLst>
        </xdr:cNvPr>
        <xdr:cNvSpPr txBox="1">
          <a:spLocks noChangeArrowheads="1"/>
        </xdr:cNvSpPr>
      </xdr:nvSpPr>
      <xdr:spPr bwMode="auto">
        <a:xfrm>
          <a:off x="15475857"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41</xdr:row>
      <xdr:rowOff>504825</xdr:rowOff>
    </xdr:from>
    <xdr:ext cx="95250" cy="444014"/>
    <xdr:sp macro="" textlink="">
      <xdr:nvSpPr>
        <xdr:cNvPr id="1688" name="Text Box 15">
          <a:extLst>
            <a:ext uri="{FF2B5EF4-FFF2-40B4-BE49-F238E27FC236}">
              <a16:creationId xmlns:a16="http://schemas.microsoft.com/office/drawing/2014/main" id="{B6AF91A6-C0B1-4EDC-B29E-60282DD4FF24}"/>
            </a:ext>
          </a:extLst>
        </xdr:cNvPr>
        <xdr:cNvSpPr txBox="1">
          <a:spLocks noChangeArrowheads="1"/>
        </xdr:cNvSpPr>
      </xdr:nvSpPr>
      <xdr:spPr bwMode="auto">
        <a:xfrm>
          <a:off x="3710214" y="4701268"/>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1689" name="Text Box 16">
          <a:extLst>
            <a:ext uri="{FF2B5EF4-FFF2-40B4-BE49-F238E27FC236}">
              <a16:creationId xmlns:a16="http://schemas.microsoft.com/office/drawing/2014/main" id="{F0493820-E4F4-492B-9280-EA29A94808C4}"/>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1690" name="Text Box 17">
          <a:extLst>
            <a:ext uri="{FF2B5EF4-FFF2-40B4-BE49-F238E27FC236}">
              <a16:creationId xmlns:a16="http://schemas.microsoft.com/office/drawing/2014/main" id="{9A2F2192-E922-469A-B108-493B26BD3365}"/>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1691" name="Text Box 18">
          <a:extLst>
            <a:ext uri="{FF2B5EF4-FFF2-40B4-BE49-F238E27FC236}">
              <a16:creationId xmlns:a16="http://schemas.microsoft.com/office/drawing/2014/main" id="{51CD7565-2900-4013-9419-AC8B8D12640D}"/>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1692" name="Text Box 19">
          <a:extLst>
            <a:ext uri="{FF2B5EF4-FFF2-40B4-BE49-F238E27FC236}">
              <a16:creationId xmlns:a16="http://schemas.microsoft.com/office/drawing/2014/main" id="{2913D4CF-2D4B-4CD4-8691-E1D5CA0A0914}"/>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41</xdr:row>
      <xdr:rowOff>504825</xdr:rowOff>
    </xdr:from>
    <xdr:ext cx="95250" cy="442269"/>
    <xdr:sp macro="" textlink="">
      <xdr:nvSpPr>
        <xdr:cNvPr id="1693" name="Text Box 15">
          <a:extLst>
            <a:ext uri="{FF2B5EF4-FFF2-40B4-BE49-F238E27FC236}">
              <a16:creationId xmlns:a16="http://schemas.microsoft.com/office/drawing/2014/main" id="{CBE71CA5-7DCE-42E5-B287-22AD5113A6D9}"/>
            </a:ext>
          </a:extLst>
        </xdr:cNvPr>
        <xdr:cNvSpPr txBox="1">
          <a:spLocks noChangeArrowheads="1"/>
        </xdr:cNvSpPr>
      </xdr:nvSpPr>
      <xdr:spPr bwMode="auto">
        <a:xfrm>
          <a:off x="6555468" y="4701268"/>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1694" name="Text Box 16">
          <a:extLst>
            <a:ext uri="{FF2B5EF4-FFF2-40B4-BE49-F238E27FC236}">
              <a16:creationId xmlns:a16="http://schemas.microsoft.com/office/drawing/2014/main" id="{7A556319-79CC-4287-B135-1BD28173EE4D}"/>
            </a:ext>
          </a:extLst>
        </xdr:cNvPr>
        <xdr:cNvSpPr txBox="1">
          <a:spLocks noChangeArrowheads="1"/>
        </xdr:cNvSpPr>
      </xdr:nvSpPr>
      <xdr:spPr bwMode="auto">
        <a:xfrm>
          <a:off x="6555468"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1695" name="Text Box 17">
          <a:extLst>
            <a:ext uri="{FF2B5EF4-FFF2-40B4-BE49-F238E27FC236}">
              <a16:creationId xmlns:a16="http://schemas.microsoft.com/office/drawing/2014/main" id="{EEB8C71A-8396-4F60-B6FC-B5985306A10E}"/>
            </a:ext>
          </a:extLst>
        </xdr:cNvPr>
        <xdr:cNvSpPr txBox="1">
          <a:spLocks noChangeArrowheads="1"/>
        </xdr:cNvSpPr>
      </xdr:nvSpPr>
      <xdr:spPr bwMode="auto">
        <a:xfrm>
          <a:off x="6555468"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1696" name="Text Box 18">
          <a:extLst>
            <a:ext uri="{FF2B5EF4-FFF2-40B4-BE49-F238E27FC236}">
              <a16:creationId xmlns:a16="http://schemas.microsoft.com/office/drawing/2014/main" id="{8E087A3F-0F8D-4BEA-B194-718A7C22FA2B}"/>
            </a:ext>
          </a:extLst>
        </xdr:cNvPr>
        <xdr:cNvSpPr txBox="1">
          <a:spLocks noChangeArrowheads="1"/>
        </xdr:cNvSpPr>
      </xdr:nvSpPr>
      <xdr:spPr bwMode="auto">
        <a:xfrm>
          <a:off x="6555468"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1697" name="Text Box 16">
          <a:extLst>
            <a:ext uri="{FF2B5EF4-FFF2-40B4-BE49-F238E27FC236}">
              <a16:creationId xmlns:a16="http://schemas.microsoft.com/office/drawing/2014/main" id="{D4CFE1C8-962B-4869-A88F-2073F702D328}"/>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1698" name="Text Box 17">
          <a:extLst>
            <a:ext uri="{FF2B5EF4-FFF2-40B4-BE49-F238E27FC236}">
              <a16:creationId xmlns:a16="http://schemas.microsoft.com/office/drawing/2014/main" id="{83E508AD-F368-408E-8579-FB05BE0E6DE4}"/>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1699" name="Text Box 18">
          <a:extLst>
            <a:ext uri="{FF2B5EF4-FFF2-40B4-BE49-F238E27FC236}">
              <a16:creationId xmlns:a16="http://schemas.microsoft.com/office/drawing/2014/main" id="{0EFA6D46-9D92-4C79-B053-27559B5D7441}"/>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1700" name="Text Box 19">
          <a:extLst>
            <a:ext uri="{FF2B5EF4-FFF2-40B4-BE49-F238E27FC236}">
              <a16:creationId xmlns:a16="http://schemas.microsoft.com/office/drawing/2014/main" id="{A8421C5C-C0D1-4E24-9950-20156F2D41B5}"/>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1701" name="Text Box 16">
          <a:extLst>
            <a:ext uri="{FF2B5EF4-FFF2-40B4-BE49-F238E27FC236}">
              <a16:creationId xmlns:a16="http://schemas.microsoft.com/office/drawing/2014/main" id="{930851DA-F6E6-4BE2-953B-C445717EFE12}"/>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1702" name="Text Box 17">
          <a:extLst>
            <a:ext uri="{FF2B5EF4-FFF2-40B4-BE49-F238E27FC236}">
              <a16:creationId xmlns:a16="http://schemas.microsoft.com/office/drawing/2014/main" id="{BD52F94A-90C4-4227-A999-1BD287FEBD6A}"/>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1703" name="Text Box 18">
          <a:extLst>
            <a:ext uri="{FF2B5EF4-FFF2-40B4-BE49-F238E27FC236}">
              <a16:creationId xmlns:a16="http://schemas.microsoft.com/office/drawing/2014/main" id="{A5AB7C97-73BB-4EAD-B5D2-29353E960EBA}"/>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1704" name="Text Box 19">
          <a:extLst>
            <a:ext uri="{FF2B5EF4-FFF2-40B4-BE49-F238E27FC236}">
              <a16:creationId xmlns:a16="http://schemas.microsoft.com/office/drawing/2014/main" id="{E69604FA-8867-40AA-A5E6-E5C7D19C5611}"/>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1705" name="Text Box 16">
          <a:extLst>
            <a:ext uri="{FF2B5EF4-FFF2-40B4-BE49-F238E27FC236}">
              <a16:creationId xmlns:a16="http://schemas.microsoft.com/office/drawing/2014/main" id="{DB3FC387-9027-4870-B862-07D5C85207BF}"/>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1706" name="Text Box 17">
          <a:extLst>
            <a:ext uri="{FF2B5EF4-FFF2-40B4-BE49-F238E27FC236}">
              <a16:creationId xmlns:a16="http://schemas.microsoft.com/office/drawing/2014/main" id="{E26FCE46-0B48-48F1-BBD8-149CAAD18426}"/>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1707" name="Text Box 18">
          <a:extLst>
            <a:ext uri="{FF2B5EF4-FFF2-40B4-BE49-F238E27FC236}">
              <a16:creationId xmlns:a16="http://schemas.microsoft.com/office/drawing/2014/main" id="{3BAEE067-78CD-4137-B09E-EA88B7A7D61F}"/>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1708" name="Text Box 19">
          <a:extLst>
            <a:ext uri="{FF2B5EF4-FFF2-40B4-BE49-F238E27FC236}">
              <a16:creationId xmlns:a16="http://schemas.microsoft.com/office/drawing/2014/main" id="{78EDC750-86E0-4E4E-AE47-72589B71F412}"/>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504825</xdr:rowOff>
    </xdr:from>
    <xdr:ext cx="95250" cy="448496"/>
    <xdr:sp macro="" textlink="">
      <xdr:nvSpPr>
        <xdr:cNvPr id="1709" name="Text Box 15">
          <a:extLst>
            <a:ext uri="{FF2B5EF4-FFF2-40B4-BE49-F238E27FC236}">
              <a16:creationId xmlns:a16="http://schemas.microsoft.com/office/drawing/2014/main" id="{48B429E5-1A8D-4F31-8931-A5435B3F1A88}"/>
            </a:ext>
          </a:extLst>
        </xdr:cNvPr>
        <xdr:cNvSpPr txBox="1">
          <a:spLocks noChangeArrowheads="1"/>
        </xdr:cNvSpPr>
      </xdr:nvSpPr>
      <xdr:spPr bwMode="auto">
        <a:xfrm>
          <a:off x="3710214" y="5433332"/>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1710" name="Text Box 16">
          <a:extLst>
            <a:ext uri="{FF2B5EF4-FFF2-40B4-BE49-F238E27FC236}">
              <a16:creationId xmlns:a16="http://schemas.microsoft.com/office/drawing/2014/main" id="{05C0A4D1-3FBF-4263-8CEE-7CA18FEA24A8}"/>
            </a:ext>
          </a:extLst>
        </xdr:cNvPr>
        <xdr:cNvSpPr txBox="1">
          <a:spLocks noChangeArrowheads="1"/>
        </xdr:cNvSpPr>
      </xdr:nvSpPr>
      <xdr:spPr bwMode="auto">
        <a:xfrm>
          <a:off x="6555468"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1711" name="Text Box 17">
          <a:extLst>
            <a:ext uri="{FF2B5EF4-FFF2-40B4-BE49-F238E27FC236}">
              <a16:creationId xmlns:a16="http://schemas.microsoft.com/office/drawing/2014/main" id="{869EB2AA-CDD6-4E78-BBE4-6C2BB8FA67F8}"/>
            </a:ext>
          </a:extLst>
        </xdr:cNvPr>
        <xdr:cNvSpPr txBox="1">
          <a:spLocks noChangeArrowheads="1"/>
        </xdr:cNvSpPr>
      </xdr:nvSpPr>
      <xdr:spPr bwMode="auto">
        <a:xfrm>
          <a:off x="6555468"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1712" name="Text Box 18">
          <a:extLst>
            <a:ext uri="{FF2B5EF4-FFF2-40B4-BE49-F238E27FC236}">
              <a16:creationId xmlns:a16="http://schemas.microsoft.com/office/drawing/2014/main" id="{4A55016E-C64C-4E03-ADBC-D05B2DC5CF2B}"/>
            </a:ext>
          </a:extLst>
        </xdr:cNvPr>
        <xdr:cNvSpPr txBox="1">
          <a:spLocks noChangeArrowheads="1"/>
        </xdr:cNvSpPr>
      </xdr:nvSpPr>
      <xdr:spPr bwMode="auto">
        <a:xfrm>
          <a:off x="6555468"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1713" name="Text Box 19">
          <a:extLst>
            <a:ext uri="{FF2B5EF4-FFF2-40B4-BE49-F238E27FC236}">
              <a16:creationId xmlns:a16="http://schemas.microsoft.com/office/drawing/2014/main" id="{CF9AFC24-2987-4204-A224-CDF8BD639F55}"/>
            </a:ext>
          </a:extLst>
        </xdr:cNvPr>
        <xdr:cNvSpPr txBox="1">
          <a:spLocks noChangeArrowheads="1"/>
        </xdr:cNvSpPr>
      </xdr:nvSpPr>
      <xdr:spPr bwMode="auto">
        <a:xfrm>
          <a:off x="6555468"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504825</xdr:rowOff>
    </xdr:from>
    <xdr:ext cx="95250" cy="442269"/>
    <xdr:sp macro="" textlink="">
      <xdr:nvSpPr>
        <xdr:cNvPr id="1714" name="Text Box 15">
          <a:extLst>
            <a:ext uri="{FF2B5EF4-FFF2-40B4-BE49-F238E27FC236}">
              <a16:creationId xmlns:a16="http://schemas.microsoft.com/office/drawing/2014/main" id="{BA2E2CEF-E5BE-470E-ABCB-FFAB2E3137CE}"/>
            </a:ext>
          </a:extLst>
        </xdr:cNvPr>
        <xdr:cNvSpPr txBox="1">
          <a:spLocks noChangeArrowheads="1"/>
        </xdr:cNvSpPr>
      </xdr:nvSpPr>
      <xdr:spPr bwMode="auto">
        <a:xfrm>
          <a:off x="6555468" y="543333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46</xdr:row>
      <xdr:rowOff>0</xdr:rowOff>
    </xdr:from>
    <xdr:ext cx="95250" cy="171450"/>
    <xdr:sp macro="" textlink="">
      <xdr:nvSpPr>
        <xdr:cNvPr id="1715" name="Text Box 16">
          <a:extLst>
            <a:ext uri="{FF2B5EF4-FFF2-40B4-BE49-F238E27FC236}">
              <a16:creationId xmlns:a16="http://schemas.microsoft.com/office/drawing/2014/main" id="{8CEBD58B-AB55-4910-A556-A5B44EEF5F1A}"/>
            </a:ext>
          </a:extLst>
        </xdr:cNvPr>
        <xdr:cNvSpPr txBox="1">
          <a:spLocks noChangeArrowheads="1"/>
        </xdr:cNvSpPr>
      </xdr:nvSpPr>
      <xdr:spPr bwMode="auto">
        <a:xfrm>
          <a:off x="15475857"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46</xdr:row>
      <xdr:rowOff>0</xdr:rowOff>
    </xdr:from>
    <xdr:ext cx="95250" cy="171450"/>
    <xdr:sp macro="" textlink="">
      <xdr:nvSpPr>
        <xdr:cNvPr id="1716" name="Text Box 17">
          <a:extLst>
            <a:ext uri="{FF2B5EF4-FFF2-40B4-BE49-F238E27FC236}">
              <a16:creationId xmlns:a16="http://schemas.microsoft.com/office/drawing/2014/main" id="{126F7280-B7D6-41E9-9472-177DBABDBF1D}"/>
            </a:ext>
          </a:extLst>
        </xdr:cNvPr>
        <xdr:cNvSpPr txBox="1">
          <a:spLocks noChangeArrowheads="1"/>
        </xdr:cNvSpPr>
      </xdr:nvSpPr>
      <xdr:spPr bwMode="auto">
        <a:xfrm>
          <a:off x="15475857"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46</xdr:row>
      <xdr:rowOff>0</xdr:rowOff>
    </xdr:from>
    <xdr:ext cx="95250" cy="171450"/>
    <xdr:sp macro="" textlink="">
      <xdr:nvSpPr>
        <xdr:cNvPr id="1717" name="Text Box 18">
          <a:extLst>
            <a:ext uri="{FF2B5EF4-FFF2-40B4-BE49-F238E27FC236}">
              <a16:creationId xmlns:a16="http://schemas.microsoft.com/office/drawing/2014/main" id="{122100DA-AC02-47FC-93E4-ACCF340B1023}"/>
            </a:ext>
          </a:extLst>
        </xdr:cNvPr>
        <xdr:cNvSpPr txBox="1">
          <a:spLocks noChangeArrowheads="1"/>
        </xdr:cNvSpPr>
      </xdr:nvSpPr>
      <xdr:spPr bwMode="auto">
        <a:xfrm>
          <a:off x="15475857"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46</xdr:row>
      <xdr:rowOff>0</xdr:rowOff>
    </xdr:from>
    <xdr:ext cx="95250" cy="171450"/>
    <xdr:sp macro="" textlink="">
      <xdr:nvSpPr>
        <xdr:cNvPr id="1718" name="Text Box 19">
          <a:extLst>
            <a:ext uri="{FF2B5EF4-FFF2-40B4-BE49-F238E27FC236}">
              <a16:creationId xmlns:a16="http://schemas.microsoft.com/office/drawing/2014/main" id="{29E6B330-B1C0-439C-B6B8-4825D9D69E59}"/>
            </a:ext>
          </a:extLst>
        </xdr:cNvPr>
        <xdr:cNvSpPr txBox="1">
          <a:spLocks noChangeArrowheads="1"/>
        </xdr:cNvSpPr>
      </xdr:nvSpPr>
      <xdr:spPr bwMode="auto">
        <a:xfrm>
          <a:off x="15475857"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46</xdr:row>
      <xdr:rowOff>504825</xdr:rowOff>
    </xdr:from>
    <xdr:ext cx="95250" cy="442269"/>
    <xdr:sp macro="" textlink="">
      <xdr:nvSpPr>
        <xdr:cNvPr id="1719" name="Text Box 15">
          <a:extLst>
            <a:ext uri="{FF2B5EF4-FFF2-40B4-BE49-F238E27FC236}">
              <a16:creationId xmlns:a16="http://schemas.microsoft.com/office/drawing/2014/main" id="{5598523A-452E-482C-A749-20DEA3A3FCFD}"/>
            </a:ext>
          </a:extLst>
        </xdr:cNvPr>
        <xdr:cNvSpPr txBox="1">
          <a:spLocks noChangeArrowheads="1"/>
        </xdr:cNvSpPr>
      </xdr:nvSpPr>
      <xdr:spPr bwMode="auto">
        <a:xfrm>
          <a:off x="15475857" y="543333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504825</xdr:rowOff>
    </xdr:from>
    <xdr:ext cx="95250" cy="444014"/>
    <xdr:sp macro="" textlink="">
      <xdr:nvSpPr>
        <xdr:cNvPr id="1720" name="Text Box 15">
          <a:extLst>
            <a:ext uri="{FF2B5EF4-FFF2-40B4-BE49-F238E27FC236}">
              <a16:creationId xmlns:a16="http://schemas.microsoft.com/office/drawing/2014/main" id="{E46F0CCF-A521-42DD-AC45-7B05389967E1}"/>
            </a:ext>
          </a:extLst>
        </xdr:cNvPr>
        <xdr:cNvSpPr txBox="1">
          <a:spLocks noChangeArrowheads="1"/>
        </xdr:cNvSpPr>
      </xdr:nvSpPr>
      <xdr:spPr bwMode="auto">
        <a:xfrm>
          <a:off x="3710214" y="5245554"/>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1721" name="Text Box 16">
          <a:extLst>
            <a:ext uri="{FF2B5EF4-FFF2-40B4-BE49-F238E27FC236}">
              <a16:creationId xmlns:a16="http://schemas.microsoft.com/office/drawing/2014/main" id="{65D19D2B-EAE9-422C-BBE4-F5C07B732996}"/>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1722" name="Text Box 17">
          <a:extLst>
            <a:ext uri="{FF2B5EF4-FFF2-40B4-BE49-F238E27FC236}">
              <a16:creationId xmlns:a16="http://schemas.microsoft.com/office/drawing/2014/main" id="{82D30CF2-D2DC-40AB-B582-856347D65A9C}"/>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1723" name="Text Box 18">
          <a:extLst>
            <a:ext uri="{FF2B5EF4-FFF2-40B4-BE49-F238E27FC236}">
              <a16:creationId xmlns:a16="http://schemas.microsoft.com/office/drawing/2014/main" id="{1CB1FA4E-AA54-40C5-8BFC-FD22EFAF83CD}"/>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1724" name="Text Box 19">
          <a:extLst>
            <a:ext uri="{FF2B5EF4-FFF2-40B4-BE49-F238E27FC236}">
              <a16:creationId xmlns:a16="http://schemas.microsoft.com/office/drawing/2014/main" id="{4F8B4276-DC7D-4EAA-981D-C6848182CAFC}"/>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504825</xdr:rowOff>
    </xdr:from>
    <xdr:ext cx="95250" cy="213632"/>
    <xdr:sp macro="" textlink="">
      <xdr:nvSpPr>
        <xdr:cNvPr id="1725" name="Text Box 15">
          <a:extLst>
            <a:ext uri="{FF2B5EF4-FFF2-40B4-BE49-F238E27FC236}">
              <a16:creationId xmlns:a16="http://schemas.microsoft.com/office/drawing/2014/main" id="{DFB65EFB-E0BB-4A5A-A93D-4BFE7149A7F8}"/>
            </a:ext>
          </a:extLst>
        </xdr:cNvPr>
        <xdr:cNvSpPr txBox="1">
          <a:spLocks noChangeArrowheads="1"/>
        </xdr:cNvSpPr>
      </xdr:nvSpPr>
      <xdr:spPr bwMode="auto">
        <a:xfrm>
          <a:off x="3710214" y="543333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504825</xdr:rowOff>
    </xdr:from>
    <xdr:ext cx="95250" cy="444331"/>
    <xdr:sp macro="" textlink="">
      <xdr:nvSpPr>
        <xdr:cNvPr id="1726" name="Text Box 15">
          <a:extLst>
            <a:ext uri="{FF2B5EF4-FFF2-40B4-BE49-F238E27FC236}">
              <a16:creationId xmlns:a16="http://schemas.microsoft.com/office/drawing/2014/main" id="{DE2DF730-B209-4879-86C5-5235A8016A01}"/>
            </a:ext>
          </a:extLst>
        </xdr:cNvPr>
        <xdr:cNvSpPr txBox="1">
          <a:spLocks noChangeArrowheads="1"/>
        </xdr:cNvSpPr>
      </xdr:nvSpPr>
      <xdr:spPr bwMode="auto">
        <a:xfrm>
          <a:off x="3710214" y="5433332"/>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504825</xdr:rowOff>
    </xdr:from>
    <xdr:ext cx="95250" cy="442269"/>
    <xdr:sp macro="" textlink="">
      <xdr:nvSpPr>
        <xdr:cNvPr id="1727" name="Text Box 15">
          <a:extLst>
            <a:ext uri="{FF2B5EF4-FFF2-40B4-BE49-F238E27FC236}">
              <a16:creationId xmlns:a16="http://schemas.microsoft.com/office/drawing/2014/main" id="{385D7972-E253-4432-8F9D-450B6A74425F}"/>
            </a:ext>
          </a:extLst>
        </xdr:cNvPr>
        <xdr:cNvSpPr txBox="1">
          <a:spLocks noChangeArrowheads="1"/>
        </xdr:cNvSpPr>
      </xdr:nvSpPr>
      <xdr:spPr bwMode="auto">
        <a:xfrm>
          <a:off x="6555468" y="5245554"/>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1728" name="Text Box 16">
          <a:extLst>
            <a:ext uri="{FF2B5EF4-FFF2-40B4-BE49-F238E27FC236}">
              <a16:creationId xmlns:a16="http://schemas.microsoft.com/office/drawing/2014/main" id="{A8FBC231-4CBB-4A2B-A9E4-ECDC00CA77F2}"/>
            </a:ext>
          </a:extLst>
        </xdr:cNvPr>
        <xdr:cNvSpPr txBox="1">
          <a:spLocks noChangeArrowheads="1"/>
        </xdr:cNvSpPr>
      </xdr:nvSpPr>
      <xdr:spPr bwMode="auto">
        <a:xfrm>
          <a:off x="6555468"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1729" name="Text Box 17">
          <a:extLst>
            <a:ext uri="{FF2B5EF4-FFF2-40B4-BE49-F238E27FC236}">
              <a16:creationId xmlns:a16="http://schemas.microsoft.com/office/drawing/2014/main" id="{316D4B57-6A31-4D23-930B-27F46BC77780}"/>
            </a:ext>
          </a:extLst>
        </xdr:cNvPr>
        <xdr:cNvSpPr txBox="1">
          <a:spLocks noChangeArrowheads="1"/>
        </xdr:cNvSpPr>
      </xdr:nvSpPr>
      <xdr:spPr bwMode="auto">
        <a:xfrm>
          <a:off x="6555468"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1730" name="Text Box 18">
          <a:extLst>
            <a:ext uri="{FF2B5EF4-FFF2-40B4-BE49-F238E27FC236}">
              <a16:creationId xmlns:a16="http://schemas.microsoft.com/office/drawing/2014/main" id="{5E628F91-38CF-4C1D-B1F9-F42EB7CF2851}"/>
            </a:ext>
          </a:extLst>
        </xdr:cNvPr>
        <xdr:cNvSpPr txBox="1">
          <a:spLocks noChangeArrowheads="1"/>
        </xdr:cNvSpPr>
      </xdr:nvSpPr>
      <xdr:spPr bwMode="auto">
        <a:xfrm>
          <a:off x="6555468"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504825</xdr:rowOff>
    </xdr:from>
    <xdr:ext cx="95250" cy="213632"/>
    <xdr:sp macro="" textlink="">
      <xdr:nvSpPr>
        <xdr:cNvPr id="1731" name="Text Box 15">
          <a:extLst>
            <a:ext uri="{FF2B5EF4-FFF2-40B4-BE49-F238E27FC236}">
              <a16:creationId xmlns:a16="http://schemas.microsoft.com/office/drawing/2014/main" id="{4EB69B2E-1189-4CD2-9555-0D2E533931D2}"/>
            </a:ext>
          </a:extLst>
        </xdr:cNvPr>
        <xdr:cNvSpPr txBox="1">
          <a:spLocks noChangeArrowheads="1"/>
        </xdr:cNvSpPr>
      </xdr:nvSpPr>
      <xdr:spPr bwMode="auto">
        <a:xfrm>
          <a:off x="6555468" y="543333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1732" name="Text Box 16">
          <a:extLst>
            <a:ext uri="{FF2B5EF4-FFF2-40B4-BE49-F238E27FC236}">
              <a16:creationId xmlns:a16="http://schemas.microsoft.com/office/drawing/2014/main" id="{3186638C-9369-45FD-8952-7D840622AEBF}"/>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1733" name="Text Box 17">
          <a:extLst>
            <a:ext uri="{FF2B5EF4-FFF2-40B4-BE49-F238E27FC236}">
              <a16:creationId xmlns:a16="http://schemas.microsoft.com/office/drawing/2014/main" id="{37C4C08D-AAB3-4DB1-9CA5-2431618194A9}"/>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1734" name="Text Box 18">
          <a:extLst>
            <a:ext uri="{FF2B5EF4-FFF2-40B4-BE49-F238E27FC236}">
              <a16:creationId xmlns:a16="http://schemas.microsoft.com/office/drawing/2014/main" id="{8AFD771C-54A9-470E-AB0D-BB37314A43B6}"/>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1735" name="Text Box 19">
          <a:extLst>
            <a:ext uri="{FF2B5EF4-FFF2-40B4-BE49-F238E27FC236}">
              <a16:creationId xmlns:a16="http://schemas.microsoft.com/office/drawing/2014/main" id="{E0E03E51-F071-4AE5-9290-E18185ADFAB9}"/>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1736" name="Text Box 16">
          <a:extLst>
            <a:ext uri="{FF2B5EF4-FFF2-40B4-BE49-F238E27FC236}">
              <a16:creationId xmlns:a16="http://schemas.microsoft.com/office/drawing/2014/main" id="{207FF88F-4904-41F1-8DE3-7960EC03F9CF}"/>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1737" name="Text Box 17">
          <a:extLst>
            <a:ext uri="{FF2B5EF4-FFF2-40B4-BE49-F238E27FC236}">
              <a16:creationId xmlns:a16="http://schemas.microsoft.com/office/drawing/2014/main" id="{20468713-6561-4909-BADD-922A8E7F5526}"/>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1738" name="Text Box 18">
          <a:extLst>
            <a:ext uri="{FF2B5EF4-FFF2-40B4-BE49-F238E27FC236}">
              <a16:creationId xmlns:a16="http://schemas.microsoft.com/office/drawing/2014/main" id="{4E4685C4-457B-432F-BEF8-E7B347C38B52}"/>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1739" name="Text Box 19">
          <a:extLst>
            <a:ext uri="{FF2B5EF4-FFF2-40B4-BE49-F238E27FC236}">
              <a16:creationId xmlns:a16="http://schemas.microsoft.com/office/drawing/2014/main" id="{3314E26B-5212-4BA6-B5CF-8FA922B88432}"/>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1740" name="Text Box 16">
          <a:extLst>
            <a:ext uri="{FF2B5EF4-FFF2-40B4-BE49-F238E27FC236}">
              <a16:creationId xmlns:a16="http://schemas.microsoft.com/office/drawing/2014/main" id="{CA15D126-3926-41C2-9029-E4DC6F4C34B1}"/>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1741" name="Text Box 17">
          <a:extLst>
            <a:ext uri="{FF2B5EF4-FFF2-40B4-BE49-F238E27FC236}">
              <a16:creationId xmlns:a16="http://schemas.microsoft.com/office/drawing/2014/main" id="{A84E2C3C-393F-4E5D-8735-7FC4FE6EE165}"/>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1742" name="Text Box 18">
          <a:extLst>
            <a:ext uri="{FF2B5EF4-FFF2-40B4-BE49-F238E27FC236}">
              <a16:creationId xmlns:a16="http://schemas.microsoft.com/office/drawing/2014/main" id="{659F69AC-6ABF-4DC4-AF81-649BBF78F887}"/>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1743" name="Text Box 19">
          <a:extLst>
            <a:ext uri="{FF2B5EF4-FFF2-40B4-BE49-F238E27FC236}">
              <a16:creationId xmlns:a16="http://schemas.microsoft.com/office/drawing/2014/main" id="{EC53161D-45BD-4256-8B80-9ECCED9AF57C}"/>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1744" name="Text Box 16">
          <a:extLst>
            <a:ext uri="{FF2B5EF4-FFF2-40B4-BE49-F238E27FC236}">
              <a16:creationId xmlns:a16="http://schemas.microsoft.com/office/drawing/2014/main" id="{979A2884-3B49-4AD5-823B-F3267C9E6E62}"/>
            </a:ext>
          </a:extLst>
        </xdr:cNvPr>
        <xdr:cNvSpPr txBox="1">
          <a:spLocks noChangeArrowheads="1"/>
        </xdr:cNvSpPr>
      </xdr:nvSpPr>
      <xdr:spPr bwMode="auto">
        <a:xfrm>
          <a:off x="6555468"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1745" name="Text Box 17">
          <a:extLst>
            <a:ext uri="{FF2B5EF4-FFF2-40B4-BE49-F238E27FC236}">
              <a16:creationId xmlns:a16="http://schemas.microsoft.com/office/drawing/2014/main" id="{C4AD29DF-7E24-47CD-92AD-36409A54A144}"/>
            </a:ext>
          </a:extLst>
        </xdr:cNvPr>
        <xdr:cNvSpPr txBox="1">
          <a:spLocks noChangeArrowheads="1"/>
        </xdr:cNvSpPr>
      </xdr:nvSpPr>
      <xdr:spPr bwMode="auto">
        <a:xfrm>
          <a:off x="6555468"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1746" name="Text Box 18">
          <a:extLst>
            <a:ext uri="{FF2B5EF4-FFF2-40B4-BE49-F238E27FC236}">
              <a16:creationId xmlns:a16="http://schemas.microsoft.com/office/drawing/2014/main" id="{42B802B0-597D-4598-A5E7-0E89A2531492}"/>
            </a:ext>
          </a:extLst>
        </xdr:cNvPr>
        <xdr:cNvSpPr txBox="1">
          <a:spLocks noChangeArrowheads="1"/>
        </xdr:cNvSpPr>
      </xdr:nvSpPr>
      <xdr:spPr bwMode="auto">
        <a:xfrm>
          <a:off x="6555468"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1747" name="Text Box 19">
          <a:extLst>
            <a:ext uri="{FF2B5EF4-FFF2-40B4-BE49-F238E27FC236}">
              <a16:creationId xmlns:a16="http://schemas.microsoft.com/office/drawing/2014/main" id="{301FDB7B-0239-496F-AE1C-E13728B41A28}"/>
            </a:ext>
          </a:extLst>
        </xdr:cNvPr>
        <xdr:cNvSpPr txBox="1">
          <a:spLocks noChangeArrowheads="1"/>
        </xdr:cNvSpPr>
      </xdr:nvSpPr>
      <xdr:spPr bwMode="auto">
        <a:xfrm>
          <a:off x="6555468"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50</xdr:row>
      <xdr:rowOff>0</xdr:rowOff>
    </xdr:from>
    <xdr:ext cx="95250" cy="171450"/>
    <xdr:sp macro="" textlink="">
      <xdr:nvSpPr>
        <xdr:cNvPr id="1748" name="Text Box 16">
          <a:extLst>
            <a:ext uri="{FF2B5EF4-FFF2-40B4-BE49-F238E27FC236}">
              <a16:creationId xmlns:a16="http://schemas.microsoft.com/office/drawing/2014/main" id="{D6AC4881-D9B3-47EC-966D-807FB6586FD2}"/>
            </a:ext>
          </a:extLst>
        </xdr:cNvPr>
        <xdr:cNvSpPr txBox="1">
          <a:spLocks noChangeArrowheads="1"/>
        </xdr:cNvSpPr>
      </xdr:nvSpPr>
      <xdr:spPr bwMode="auto">
        <a:xfrm>
          <a:off x="15475857"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50</xdr:row>
      <xdr:rowOff>0</xdr:rowOff>
    </xdr:from>
    <xdr:ext cx="95250" cy="171450"/>
    <xdr:sp macro="" textlink="">
      <xdr:nvSpPr>
        <xdr:cNvPr id="1749" name="Text Box 17">
          <a:extLst>
            <a:ext uri="{FF2B5EF4-FFF2-40B4-BE49-F238E27FC236}">
              <a16:creationId xmlns:a16="http://schemas.microsoft.com/office/drawing/2014/main" id="{E2E3D9E0-4328-49DC-A154-9908B7D606BF}"/>
            </a:ext>
          </a:extLst>
        </xdr:cNvPr>
        <xdr:cNvSpPr txBox="1">
          <a:spLocks noChangeArrowheads="1"/>
        </xdr:cNvSpPr>
      </xdr:nvSpPr>
      <xdr:spPr bwMode="auto">
        <a:xfrm>
          <a:off x="15475857"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50</xdr:row>
      <xdr:rowOff>0</xdr:rowOff>
    </xdr:from>
    <xdr:ext cx="95250" cy="171450"/>
    <xdr:sp macro="" textlink="">
      <xdr:nvSpPr>
        <xdr:cNvPr id="1750" name="Text Box 18">
          <a:extLst>
            <a:ext uri="{FF2B5EF4-FFF2-40B4-BE49-F238E27FC236}">
              <a16:creationId xmlns:a16="http://schemas.microsoft.com/office/drawing/2014/main" id="{ADE394E7-8BBD-4A59-86BB-2B0BDD912C96}"/>
            </a:ext>
          </a:extLst>
        </xdr:cNvPr>
        <xdr:cNvSpPr txBox="1">
          <a:spLocks noChangeArrowheads="1"/>
        </xdr:cNvSpPr>
      </xdr:nvSpPr>
      <xdr:spPr bwMode="auto">
        <a:xfrm>
          <a:off x="15475857"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50</xdr:row>
      <xdr:rowOff>0</xdr:rowOff>
    </xdr:from>
    <xdr:ext cx="95250" cy="171450"/>
    <xdr:sp macro="" textlink="">
      <xdr:nvSpPr>
        <xdr:cNvPr id="1751" name="Text Box 19">
          <a:extLst>
            <a:ext uri="{FF2B5EF4-FFF2-40B4-BE49-F238E27FC236}">
              <a16:creationId xmlns:a16="http://schemas.microsoft.com/office/drawing/2014/main" id="{080BA05E-CF30-4D21-9750-609644BFFC9F}"/>
            </a:ext>
          </a:extLst>
        </xdr:cNvPr>
        <xdr:cNvSpPr txBox="1">
          <a:spLocks noChangeArrowheads="1"/>
        </xdr:cNvSpPr>
      </xdr:nvSpPr>
      <xdr:spPr bwMode="auto">
        <a:xfrm>
          <a:off x="15475857"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49</xdr:row>
      <xdr:rowOff>504825</xdr:rowOff>
    </xdr:from>
    <xdr:ext cx="95250" cy="444014"/>
    <xdr:sp macro="" textlink="">
      <xdr:nvSpPr>
        <xdr:cNvPr id="1752" name="Text Box 15">
          <a:extLst>
            <a:ext uri="{FF2B5EF4-FFF2-40B4-BE49-F238E27FC236}">
              <a16:creationId xmlns:a16="http://schemas.microsoft.com/office/drawing/2014/main" id="{537094A3-C640-449C-9CB7-C35C983A5D53}"/>
            </a:ext>
          </a:extLst>
        </xdr:cNvPr>
        <xdr:cNvSpPr txBox="1">
          <a:spLocks noChangeArrowheads="1"/>
        </xdr:cNvSpPr>
      </xdr:nvSpPr>
      <xdr:spPr bwMode="auto">
        <a:xfrm>
          <a:off x="3710214" y="5789839"/>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1753" name="Text Box 16">
          <a:extLst>
            <a:ext uri="{FF2B5EF4-FFF2-40B4-BE49-F238E27FC236}">
              <a16:creationId xmlns:a16="http://schemas.microsoft.com/office/drawing/2014/main" id="{BA57C867-C9DC-44D1-A68F-0D0DA17EA812}"/>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1754" name="Text Box 17">
          <a:extLst>
            <a:ext uri="{FF2B5EF4-FFF2-40B4-BE49-F238E27FC236}">
              <a16:creationId xmlns:a16="http://schemas.microsoft.com/office/drawing/2014/main" id="{1126C9C2-BAAF-438B-910E-54B0A69B33C3}"/>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1755" name="Text Box 18">
          <a:extLst>
            <a:ext uri="{FF2B5EF4-FFF2-40B4-BE49-F238E27FC236}">
              <a16:creationId xmlns:a16="http://schemas.microsoft.com/office/drawing/2014/main" id="{5A62DD36-B180-43A9-B921-0A9D93A7A1C8}"/>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1756" name="Text Box 19">
          <a:extLst>
            <a:ext uri="{FF2B5EF4-FFF2-40B4-BE49-F238E27FC236}">
              <a16:creationId xmlns:a16="http://schemas.microsoft.com/office/drawing/2014/main" id="{5102418A-75A4-4B26-B588-5596993ACFDA}"/>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49</xdr:row>
      <xdr:rowOff>504825</xdr:rowOff>
    </xdr:from>
    <xdr:ext cx="95250" cy="442269"/>
    <xdr:sp macro="" textlink="">
      <xdr:nvSpPr>
        <xdr:cNvPr id="1757" name="Text Box 15">
          <a:extLst>
            <a:ext uri="{FF2B5EF4-FFF2-40B4-BE49-F238E27FC236}">
              <a16:creationId xmlns:a16="http://schemas.microsoft.com/office/drawing/2014/main" id="{9522F63C-D703-4419-A9B9-08EAAACA0697}"/>
            </a:ext>
          </a:extLst>
        </xdr:cNvPr>
        <xdr:cNvSpPr txBox="1">
          <a:spLocks noChangeArrowheads="1"/>
        </xdr:cNvSpPr>
      </xdr:nvSpPr>
      <xdr:spPr bwMode="auto">
        <a:xfrm>
          <a:off x="6555468" y="5789839"/>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1758" name="Text Box 16">
          <a:extLst>
            <a:ext uri="{FF2B5EF4-FFF2-40B4-BE49-F238E27FC236}">
              <a16:creationId xmlns:a16="http://schemas.microsoft.com/office/drawing/2014/main" id="{9A91C0FC-0AD0-46BA-A66A-5BF2F0F4EA28}"/>
            </a:ext>
          </a:extLst>
        </xdr:cNvPr>
        <xdr:cNvSpPr txBox="1">
          <a:spLocks noChangeArrowheads="1"/>
        </xdr:cNvSpPr>
      </xdr:nvSpPr>
      <xdr:spPr bwMode="auto">
        <a:xfrm>
          <a:off x="6555468"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1759" name="Text Box 17">
          <a:extLst>
            <a:ext uri="{FF2B5EF4-FFF2-40B4-BE49-F238E27FC236}">
              <a16:creationId xmlns:a16="http://schemas.microsoft.com/office/drawing/2014/main" id="{00756AE0-1495-4EC6-A04B-D810B890BF77}"/>
            </a:ext>
          </a:extLst>
        </xdr:cNvPr>
        <xdr:cNvSpPr txBox="1">
          <a:spLocks noChangeArrowheads="1"/>
        </xdr:cNvSpPr>
      </xdr:nvSpPr>
      <xdr:spPr bwMode="auto">
        <a:xfrm>
          <a:off x="6555468"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1760" name="Text Box 18">
          <a:extLst>
            <a:ext uri="{FF2B5EF4-FFF2-40B4-BE49-F238E27FC236}">
              <a16:creationId xmlns:a16="http://schemas.microsoft.com/office/drawing/2014/main" id="{8A8E4093-3208-4273-A37D-A25A17AE461F}"/>
            </a:ext>
          </a:extLst>
        </xdr:cNvPr>
        <xdr:cNvSpPr txBox="1">
          <a:spLocks noChangeArrowheads="1"/>
        </xdr:cNvSpPr>
      </xdr:nvSpPr>
      <xdr:spPr bwMode="auto">
        <a:xfrm>
          <a:off x="6555468"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1761" name="Text Box 16">
          <a:extLst>
            <a:ext uri="{FF2B5EF4-FFF2-40B4-BE49-F238E27FC236}">
              <a16:creationId xmlns:a16="http://schemas.microsoft.com/office/drawing/2014/main" id="{99079695-D3B6-4DF8-92AF-1E3A5EFFA9B0}"/>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1762" name="Text Box 17">
          <a:extLst>
            <a:ext uri="{FF2B5EF4-FFF2-40B4-BE49-F238E27FC236}">
              <a16:creationId xmlns:a16="http://schemas.microsoft.com/office/drawing/2014/main" id="{38DAC417-1679-4CED-89FA-DF299AB3F1C5}"/>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1763" name="Text Box 18">
          <a:extLst>
            <a:ext uri="{FF2B5EF4-FFF2-40B4-BE49-F238E27FC236}">
              <a16:creationId xmlns:a16="http://schemas.microsoft.com/office/drawing/2014/main" id="{075F1FDC-8B24-4DF8-A6D9-285A4190A96F}"/>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1764" name="Text Box 19">
          <a:extLst>
            <a:ext uri="{FF2B5EF4-FFF2-40B4-BE49-F238E27FC236}">
              <a16:creationId xmlns:a16="http://schemas.microsoft.com/office/drawing/2014/main" id="{30D77CDE-2BF5-44B7-BC5C-26569DFA2046}"/>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1765" name="Text Box 16">
          <a:extLst>
            <a:ext uri="{FF2B5EF4-FFF2-40B4-BE49-F238E27FC236}">
              <a16:creationId xmlns:a16="http://schemas.microsoft.com/office/drawing/2014/main" id="{BEFA6D41-8C9D-4732-9CCB-7F6C37AF698D}"/>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1766" name="Text Box 17">
          <a:extLst>
            <a:ext uri="{FF2B5EF4-FFF2-40B4-BE49-F238E27FC236}">
              <a16:creationId xmlns:a16="http://schemas.microsoft.com/office/drawing/2014/main" id="{EB33B4AE-4FE3-4EB5-94E9-D6D338DFA62F}"/>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1767" name="Text Box 18">
          <a:extLst>
            <a:ext uri="{FF2B5EF4-FFF2-40B4-BE49-F238E27FC236}">
              <a16:creationId xmlns:a16="http://schemas.microsoft.com/office/drawing/2014/main" id="{060460A4-DF2F-476D-B768-E2DA96E3A0EF}"/>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1768" name="Text Box 19">
          <a:extLst>
            <a:ext uri="{FF2B5EF4-FFF2-40B4-BE49-F238E27FC236}">
              <a16:creationId xmlns:a16="http://schemas.microsoft.com/office/drawing/2014/main" id="{9534FFF7-9028-4106-91AB-CA5271C24897}"/>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504825</xdr:rowOff>
    </xdr:from>
    <xdr:ext cx="95250" cy="448496"/>
    <xdr:sp macro="" textlink="">
      <xdr:nvSpPr>
        <xdr:cNvPr id="1769" name="Text Box 15">
          <a:extLst>
            <a:ext uri="{FF2B5EF4-FFF2-40B4-BE49-F238E27FC236}">
              <a16:creationId xmlns:a16="http://schemas.microsoft.com/office/drawing/2014/main" id="{0AC10CE1-98EF-482D-B07B-7FED6E1D1BD5}"/>
            </a:ext>
          </a:extLst>
        </xdr:cNvPr>
        <xdr:cNvSpPr txBox="1">
          <a:spLocks noChangeArrowheads="1"/>
        </xdr:cNvSpPr>
      </xdr:nvSpPr>
      <xdr:spPr bwMode="auto">
        <a:xfrm>
          <a:off x="3710214" y="5977618"/>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504825</xdr:rowOff>
    </xdr:from>
    <xdr:ext cx="95250" cy="442269"/>
    <xdr:sp macro="" textlink="">
      <xdr:nvSpPr>
        <xdr:cNvPr id="1770" name="Text Box 15">
          <a:extLst>
            <a:ext uri="{FF2B5EF4-FFF2-40B4-BE49-F238E27FC236}">
              <a16:creationId xmlns:a16="http://schemas.microsoft.com/office/drawing/2014/main" id="{5F0F2A65-5F10-4ED6-93F9-CBBCBE874C30}"/>
            </a:ext>
          </a:extLst>
        </xdr:cNvPr>
        <xdr:cNvSpPr txBox="1">
          <a:spLocks noChangeArrowheads="1"/>
        </xdr:cNvSpPr>
      </xdr:nvSpPr>
      <xdr:spPr bwMode="auto">
        <a:xfrm>
          <a:off x="6555468" y="5977618"/>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50</xdr:row>
      <xdr:rowOff>504825</xdr:rowOff>
    </xdr:from>
    <xdr:ext cx="95250" cy="442269"/>
    <xdr:sp macro="" textlink="">
      <xdr:nvSpPr>
        <xdr:cNvPr id="1771" name="Text Box 15">
          <a:extLst>
            <a:ext uri="{FF2B5EF4-FFF2-40B4-BE49-F238E27FC236}">
              <a16:creationId xmlns:a16="http://schemas.microsoft.com/office/drawing/2014/main" id="{A460C8F7-18E9-44BD-AD9E-F233A46F98ED}"/>
            </a:ext>
          </a:extLst>
        </xdr:cNvPr>
        <xdr:cNvSpPr txBox="1">
          <a:spLocks noChangeArrowheads="1"/>
        </xdr:cNvSpPr>
      </xdr:nvSpPr>
      <xdr:spPr bwMode="auto">
        <a:xfrm>
          <a:off x="15475857" y="5977618"/>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504825</xdr:rowOff>
    </xdr:from>
    <xdr:ext cx="95250" cy="213632"/>
    <xdr:sp macro="" textlink="">
      <xdr:nvSpPr>
        <xdr:cNvPr id="1772" name="Text Box 15">
          <a:extLst>
            <a:ext uri="{FF2B5EF4-FFF2-40B4-BE49-F238E27FC236}">
              <a16:creationId xmlns:a16="http://schemas.microsoft.com/office/drawing/2014/main" id="{900EEC4F-608A-4075-A4F9-E02DF55F846D}"/>
            </a:ext>
          </a:extLst>
        </xdr:cNvPr>
        <xdr:cNvSpPr txBox="1">
          <a:spLocks noChangeArrowheads="1"/>
        </xdr:cNvSpPr>
      </xdr:nvSpPr>
      <xdr:spPr bwMode="auto">
        <a:xfrm>
          <a:off x="3710214" y="597761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504825</xdr:rowOff>
    </xdr:from>
    <xdr:ext cx="95250" cy="444331"/>
    <xdr:sp macro="" textlink="">
      <xdr:nvSpPr>
        <xdr:cNvPr id="1773" name="Text Box 15">
          <a:extLst>
            <a:ext uri="{FF2B5EF4-FFF2-40B4-BE49-F238E27FC236}">
              <a16:creationId xmlns:a16="http://schemas.microsoft.com/office/drawing/2014/main" id="{63937A34-D090-459C-B940-78300CFF8218}"/>
            </a:ext>
          </a:extLst>
        </xdr:cNvPr>
        <xdr:cNvSpPr txBox="1">
          <a:spLocks noChangeArrowheads="1"/>
        </xdr:cNvSpPr>
      </xdr:nvSpPr>
      <xdr:spPr bwMode="auto">
        <a:xfrm>
          <a:off x="3710214" y="5977618"/>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504825</xdr:rowOff>
    </xdr:from>
    <xdr:ext cx="95250" cy="213632"/>
    <xdr:sp macro="" textlink="">
      <xdr:nvSpPr>
        <xdr:cNvPr id="1774" name="Text Box 15">
          <a:extLst>
            <a:ext uri="{FF2B5EF4-FFF2-40B4-BE49-F238E27FC236}">
              <a16:creationId xmlns:a16="http://schemas.microsoft.com/office/drawing/2014/main" id="{8F5F120B-EDC1-4682-909A-814DA67AA2DC}"/>
            </a:ext>
          </a:extLst>
        </xdr:cNvPr>
        <xdr:cNvSpPr txBox="1">
          <a:spLocks noChangeArrowheads="1"/>
        </xdr:cNvSpPr>
      </xdr:nvSpPr>
      <xdr:spPr bwMode="auto">
        <a:xfrm>
          <a:off x="6555468" y="597761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1775" name="Text Box 16">
          <a:extLst>
            <a:ext uri="{FF2B5EF4-FFF2-40B4-BE49-F238E27FC236}">
              <a16:creationId xmlns:a16="http://schemas.microsoft.com/office/drawing/2014/main" id="{2AC10851-85C3-4C99-A821-93CFFF2DA7A9}"/>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1776" name="Text Box 17">
          <a:extLst>
            <a:ext uri="{FF2B5EF4-FFF2-40B4-BE49-F238E27FC236}">
              <a16:creationId xmlns:a16="http://schemas.microsoft.com/office/drawing/2014/main" id="{7FB0885B-AD30-46B1-9034-995ACDA5CA78}"/>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1777" name="Text Box 18">
          <a:extLst>
            <a:ext uri="{FF2B5EF4-FFF2-40B4-BE49-F238E27FC236}">
              <a16:creationId xmlns:a16="http://schemas.microsoft.com/office/drawing/2014/main" id="{4945904A-122C-465C-9A93-4FF691A77FAE}"/>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1778" name="Text Box 19">
          <a:extLst>
            <a:ext uri="{FF2B5EF4-FFF2-40B4-BE49-F238E27FC236}">
              <a16:creationId xmlns:a16="http://schemas.microsoft.com/office/drawing/2014/main" id="{E2413F4D-568E-41CC-BF2F-0ABBADD1BB45}"/>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1779" name="Text Box 16">
          <a:extLst>
            <a:ext uri="{FF2B5EF4-FFF2-40B4-BE49-F238E27FC236}">
              <a16:creationId xmlns:a16="http://schemas.microsoft.com/office/drawing/2014/main" id="{B81CDC60-77E2-45A5-80D5-96FE2F0FE7F3}"/>
            </a:ext>
          </a:extLst>
        </xdr:cNvPr>
        <xdr:cNvSpPr txBox="1">
          <a:spLocks noChangeArrowheads="1"/>
        </xdr:cNvSpPr>
      </xdr:nvSpPr>
      <xdr:spPr bwMode="auto">
        <a:xfrm>
          <a:off x="6555468"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1780" name="Text Box 17">
          <a:extLst>
            <a:ext uri="{FF2B5EF4-FFF2-40B4-BE49-F238E27FC236}">
              <a16:creationId xmlns:a16="http://schemas.microsoft.com/office/drawing/2014/main" id="{3676D17E-D94E-4DF3-B47A-B0386A41E736}"/>
            </a:ext>
          </a:extLst>
        </xdr:cNvPr>
        <xdr:cNvSpPr txBox="1">
          <a:spLocks noChangeArrowheads="1"/>
        </xdr:cNvSpPr>
      </xdr:nvSpPr>
      <xdr:spPr bwMode="auto">
        <a:xfrm>
          <a:off x="6555468"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1781" name="Text Box 18">
          <a:extLst>
            <a:ext uri="{FF2B5EF4-FFF2-40B4-BE49-F238E27FC236}">
              <a16:creationId xmlns:a16="http://schemas.microsoft.com/office/drawing/2014/main" id="{D134CB9F-5AD5-49E1-A7EC-447E3027162A}"/>
            </a:ext>
          </a:extLst>
        </xdr:cNvPr>
        <xdr:cNvSpPr txBox="1">
          <a:spLocks noChangeArrowheads="1"/>
        </xdr:cNvSpPr>
      </xdr:nvSpPr>
      <xdr:spPr bwMode="auto">
        <a:xfrm>
          <a:off x="6555468"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1782" name="Text Box 19">
          <a:extLst>
            <a:ext uri="{FF2B5EF4-FFF2-40B4-BE49-F238E27FC236}">
              <a16:creationId xmlns:a16="http://schemas.microsoft.com/office/drawing/2014/main" id="{7C07FAD0-1340-498E-9587-063AE2068482}"/>
            </a:ext>
          </a:extLst>
        </xdr:cNvPr>
        <xdr:cNvSpPr txBox="1">
          <a:spLocks noChangeArrowheads="1"/>
        </xdr:cNvSpPr>
      </xdr:nvSpPr>
      <xdr:spPr bwMode="auto">
        <a:xfrm>
          <a:off x="6555468"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54</xdr:row>
      <xdr:rowOff>0</xdr:rowOff>
    </xdr:from>
    <xdr:ext cx="95250" cy="171450"/>
    <xdr:sp macro="" textlink="">
      <xdr:nvSpPr>
        <xdr:cNvPr id="1783" name="Text Box 16">
          <a:extLst>
            <a:ext uri="{FF2B5EF4-FFF2-40B4-BE49-F238E27FC236}">
              <a16:creationId xmlns:a16="http://schemas.microsoft.com/office/drawing/2014/main" id="{F9B9FD25-14BC-4AB6-970E-EAA65B1CC04A}"/>
            </a:ext>
          </a:extLst>
        </xdr:cNvPr>
        <xdr:cNvSpPr txBox="1">
          <a:spLocks noChangeArrowheads="1"/>
        </xdr:cNvSpPr>
      </xdr:nvSpPr>
      <xdr:spPr bwMode="auto">
        <a:xfrm>
          <a:off x="15475857"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54</xdr:row>
      <xdr:rowOff>0</xdr:rowOff>
    </xdr:from>
    <xdr:ext cx="95250" cy="171450"/>
    <xdr:sp macro="" textlink="">
      <xdr:nvSpPr>
        <xdr:cNvPr id="1784" name="Text Box 17">
          <a:extLst>
            <a:ext uri="{FF2B5EF4-FFF2-40B4-BE49-F238E27FC236}">
              <a16:creationId xmlns:a16="http://schemas.microsoft.com/office/drawing/2014/main" id="{E966EB9A-237C-4C8E-B356-BDDF79C0D996}"/>
            </a:ext>
          </a:extLst>
        </xdr:cNvPr>
        <xdr:cNvSpPr txBox="1">
          <a:spLocks noChangeArrowheads="1"/>
        </xdr:cNvSpPr>
      </xdr:nvSpPr>
      <xdr:spPr bwMode="auto">
        <a:xfrm>
          <a:off x="15475857"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54</xdr:row>
      <xdr:rowOff>0</xdr:rowOff>
    </xdr:from>
    <xdr:ext cx="95250" cy="171450"/>
    <xdr:sp macro="" textlink="">
      <xdr:nvSpPr>
        <xdr:cNvPr id="1785" name="Text Box 18">
          <a:extLst>
            <a:ext uri="{FF2B5EF4-FFF2-40B4-BE49-F238E27FC236}">
              <a16:creationId xmlns:a16="http://schemas.microsoft.com/office/drawing/2014/main" id="{DFEC5651-9CBB-425B-B363-4D4E4C759758}"/>
            </a:ext>
          </a:extLst>
        </xdr:cNvPr>
        <xdr:cNvSpPr txBox="1">
          <a:spLocks noChangeArrowheads="1"/>
        </xdr:cNvSpPr>
      </xdr:nvSpPr>
      <xdr:spPr bwMode="auto">
        <a:xfrm>
          <a:off x="15475857"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54</xdr:row>
      <xdr:rowOff>0</xdr:rowOff>
    </xdr:from>
    <xdr:ext cx="95250" cy="171450"/>
    <xdr:sp macro="" textlink="">
      <xdr:nvSpPr>
        <xdr:cNvPr id="1786" name="Text Box 19">
          <a:extLst>
            <a:ext uri="{FF2B5EF4-FFF2-40B4-BE49-F238E27FC236}">
              <a16:creationId xmlns:a16="http://schemas.microsoft.com/office/drawing/2014/main" id="{657EE1E4-D877-4623-BA4D-FF7CA569C444}"/>
            </a:ext>
          </a:extLst>
        </xdr:cNvPr>
        <xdr:cNvSpPr txBox="1">
          <a:spLocks noChangeArrowheads="1"/>
        </xdr:cNvSpPr>
      </xdr:nvSpPr>
      <xdr:spPr bwMode="auto">
        <a:xfrm>
          <a:off x="15475857"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1787" name="Text Box 16">
          <a:extLst>
            <a:ext uri="{FF2B5EF4-FFF2-40B4-BE49-F238E27FC236}">
              <a16:creationId xmlns:a16="http://schemas.microsoft.com/office/drawing/2014/main" id="{57F5891F-21AF-4870-8019-700280CF27BA}"/>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1788" name="Text Box 17">
          <a:extLst>
            <a:ext uri="{FF2B5EF4-FFF2-40B4-BE49-F238E27FC236}">
              <a16:creationId xmlns:a16="http://schemas.microsoft.com/office/drawing/2014/main" id="{167D32B3-4508-406A-BA1E-D6AD1705B215}"/>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1789" name="Text Box 18">
          <a:extLst>
            <a:ext uri="{FF2B5EF4-FFF2-40B4-BE49-F238E27FC236}">
              <a16:creationId xmlns:a16="http://schemas.microsoft.com/office/drawing/2014/main" id="{EE797F35-214F-47AC-A409-111FE7E98C97}"/>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1790" name="Text Box 19">
          <a:extLst>
            <a:ext uri="{FF2B5EF4-FFF2-40B4-BE49-F238E27FC236}">
              <a16:creationId xmlns:a16="http://schemas.microsoft.com/office/drawing/2014/main" id="{C083B76A-A834-425A-BEEF-003F4B17FEFE}"/>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1791" name="Text Box 16">
          <a:extLst>
            <a:ext uri="{FF2B5EF4-FFF2-40B4-BE49-F238E27FC236}">
              <a16:creationId xmlns:a16="http://schemas.microsoft.com/office/drawing/2014/main" id="{B2361EB2-54D7-42C6-8272-03EACFD30829}"/>
            </a:ext>
          </a:extLst>
        </xdr:cNvPr>
        <xdr:cNvSpPr txBox="1">
          <a:spLocks noChangeArrowheads="1"/>
        </xdr:cNvSpPr>
      </xdr:nvSpPr>
      <xdr:spPr bwMode="auto">
        <a:xfrm>
          <a:off x="6555468"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1792" name="Text Box 17">
          <a:extLst>
            <a:ext uri="{FF2B5EF4-FFF2-40B4-BE49-F238E27FC236}">
              <a16:creationId xmlns:a16="http://schemas.microsoft.com/office/drawing/2014/main" id="{332128F7-FECA-4640-8827-08B28C993332}"/>
            </a:ext>
          </a:extLst>
        </xdr:cNvPr>
        <xdr:cNvSpPr txBox="1">
          <a:spLocks noChangeArrowheads="1"/>
        </xdr:cNvSpPr>
      </xdr:nvSpPr>
      <xdr:spPr bwMode="auto">
        <a:xfrm>
          <a:off x="6555468"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1793" name="Text Box 18">
          <a:extLst>
            <a:ext uri="{FF2B5EF4-FFF2-40B4-BE49-F238E27FC236}">
              <a16:creationId xmlns:a16="http://schemas.microsoft.com/office/drawing/2014/main" id="{2B411607-FBC5-4B06-AA39-D9AA550D9970}"/>
            </a:ext>
          </a:extLst>
        </xdr:cNvPr>
        <xdr:cNvSpPr txBox="1">
          <a:spLocks noChangeArrowheads="1"/>
        </xdr:cNvSpPr>
      </xdr:nvSpPr>
      <xdr:spPr bwMode="auto">
        <a:xfrm>
          <a:off x="6555468"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1794" name="Text Box 16">
          <a:extLst>
            <a:ext uri="{FF2B5EF4-FFF2-40B4-BE49-F238E27FC236}">
              <a16:creationId xmlns:a16="http://schemas.microsoft.com/office/drawing/2014/main" id="{3DDE8A26-4018-48C5-9F34-0B07CC93FE6A}"/>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1795" name="Text Box 17">
          <a:extLst>
            <a:ext uri="{FF2B5EF4-FFF2-40B4-BE49-F238E27FC236}">
              <a16:creationId xmlns:a16="http://schemas.microsoft.com/office/drawing/2014/main" id="{0011D77E-8496-4500-8FB4-354292136E59}"/>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1796" name="Text Box 18">
          <a:extLst>
            <a:ext uri="{FF2B5EF4-FFF2-40B4-BE49-F238E27FC236}">
              <a16:creationId xmlns:a16="http://schemas.microsoft.com/office/drawing/2014/main" id="{AA706CFB-9AC8-400F-8AF4-267CD40CAF02}"/>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1797" name="Text Box 19">
          <a:extLst>
            <a:ext uri="{FF2B5EF4-FFF2-40B4-BE49-F238E27FC236}">
              <a16:creationId xmlns:a16="http://schemas.microsoft.com/office/drawing/2014/main" id="{84C2C6E8-6A0D-470B-82C0-D8730FDC1020}"/>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1798" name="Text Box 16">
          <a:extLst>
            <a:ext uri="{FF2B5EF4-FFF2-40B4-BE49-F238E27FC236}">
              <a16:creationId xmlns:a16="http://schemas.microsoft.com/office/drawing/2014/main" id="{25803644-534A-4188-804A-7350B4C2B97C}"/>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1799" name="Text Box 17">
          <a:extLst>
            <a:ext uri="{FF2B5EF4-FFF2-40B4-BE49-F238E27FC236}">
              <a16:creationId xmlns:a16="http://schemas.microsoft.com/office/drawing/2014/main" id="{B9E79326-00D1-47A5-B763-0402B72DF44E}"/>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1800" name="Text Box 18">
          <a:extLst>
            <a:ext uri="{FF2B5EF4-FFF2-40B4-BE49-F238E27FC236}">
              <a16:creationId xmlns:a16="http://schemas.microsoft.com/office/drawing/2014/main" id="{CCA9A088-CC6F-463E-BCA1-3C11862CA636}"/>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1801" name="Text Box 19">
          <a:extLst>
            <a:ext uri="{FF2B5EF4-FFF2-40B4-BE49-F238E27FC236}">
              <a16:creationId xmlns:a16="http://schemas.microsoft.com/office/drawing/2014/main" id="{982DD3D3-ADF9-4F9C-A7C9-6B8F1CB71D33}"/>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1802" name="Text Box 16">
          <a:extLst>
            <a:ext uri="{FF2B5EF4-FFF2-40B4-BE49-F238E27FC236}">
              <a16:creationId xmlns:a16="http://schemas.microsoft.com/office/drawing/2014/main" id="{AC016489-2D81-472F-9DEF-338FB4177E08}"/>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1803" name="Text Box 17">
          <a:extLst>
            <a:ext uri="{FF2B5EF4-FFF2-40B4-BE49-F238E27FC236}">
              <a16:creationId xmlns:a16="http://schemas.microsoft.com/office/drawing/2014/main" id="{F3D20E3F-E5E3-4842-9463-4EDC8B46F09E}"/>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1804" name="Text Box 18">
          <a:extLst>
            <a:ext uri="{FF2B5EF4-FFF2-40B4-BE49-F238E27FC236}">
              <a16:creationId xmlns:a16="http://schemas.microsoft.com/office/drawing/2014/main" id="{B710DD33-3BEC-4EE5-A3A7-D0287690125D}"/>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1805" name="Text Box 19">
          <a:extLst>
            <a:ext uri="{FF2B5EF4-FFF2-40B4-BE49-F238E27FC236}">
              <a16:creationId xmlns:a16="http://schemas.microsoft.com/office/drawing/2014/main" id="{A6016362-F9B5-43E8-A6FD-8387E6986EBC}"/>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504825</xdr:rowOff>
    </xdr:from>
    <xdr:ext cx="95250" cy="461691"/>
    <xdr:sp macro="" textlink="">
      <xdr:nvSpPr>
        <xdr:cNvPr id="1806" name="Text Box 15">
          <a:extLst>
            <a:ext uri="{FF2B5EF4-FFF2-40B4-BE49-F238E27FC236}">
              <a16:creationId xmlns:a16="http://schemas.microsoft.com/office/drawing/2014/main" id="{A1D3DDA1-EAF2-46F7-8F20-B6AC3F8D78DE}"/>
            </a:ext>
          </a:extLst>
        </xdr:cNvPr>
        <xdr:cNvSpPr txBox="1">
          <a:spLocks noChangeArrowheads="1"/>
        </xdr:cNvSpPr>
      </xdr:nvSpPr>
      <xdr:spPr bwMode="auto">
        <a:xfrm>
          <a:off x="3710214" y="3800475"/>
          <a:ext cx="95250" cy="46169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1807" name="Text Box 16">
          <a:extLst>
            <a:ext uri="{FF2B5EF4-FFF2-40B4-BE49-F238E27FC236}">
              <a16:creationId xmlns:a16="http://schemas.microsoft.com/office/drawing/2014/main" id="{C1AF6918-327F-44FF-B42F-D7BC7A36D358}"/>
            </a:ext>
          </a:extLst>
        </xdr:cNvPr>
        <xdr:cNvSpPr txBox="1">
          <a:spLocks noChangeArrowheads="1"/>
        </xdr:cNvSpPr>
      </xdr:nvSpPr>
      <xdr:spPr bwMode="auto">
        <a:xfrm>
          <a:off x="6555468"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1808" name="Text Box 17">
          <a:extLst>
            <a:ext uri="{FF2B5EF4-FFF2-40B4-BE49-F238E27FC236}">
              <a16:creationId xmlns:a16="http://schemas.microsoft.com/office/drawing/2014/main" id="{46497D61-8A5C-420C-90F6-DDF3AE44C83F}"/>
            </a:ext>
          </a:extLst>
        </xdr:cNvPr>
        <xdr:cNvSpPr txBox="1">
          <a:spLocks noChangeArrowheads="1"/>
        </xdr:cNvSpPr>
      </xdr:nvSpPr>
      <xdr:spPr bwMode="auto">
        <a:xfrm>
          <a:off x="6555468"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1809" name="Text Box 18">
          <a:extLst>
            <a:ext uri="{FF2B5EF4-FFF2-40B4-BE49-F238E27FC236}">
              <a16:creationId xmlns:a16="http://schemas.microsoft.com/office/drawing/2014/main" id="{C3E67EF4-7EF5-4FE7-8851-291433E92723}"/>
            </a:ext>
          </a:extLst>
        </xdr:cNvPr>
        <xdr:cNvSpPr txBox="1">
          <a:spLocks noChangeArrowheads="1"/>
        </xdr:cNvSpPr>
      </xdr:nvSpPr>
      <xdr:spPr bwMode="auto">
        <a:xfrm>
          <a:off x="6555468"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1810" name="Text Box 19">
          <a:extLst>
            <a:ext uri="{FF2B5EF4-FFF2-40B4-BE49-F238E27FC236}">
              <a16:creationId xmlns:a16="http://schemas.microsoft.com/office/drawing/2014/main" id="{820374F2-B059-4C6A-AF54-E0A934A785F3}"/>
            </a:ext>
          </a:extLst>
        </xdr:cNvPr>
        <xdr:cNvSpPr txBox="1">
          <a:spLocks noChangeArrowheads="1"/>
        </xdr:cNvSpPr>
      </xdr:nvSpPr>
      <xdr:spPr bwMode="auto">
        <a:xfrm>
          <a:off x="6555468"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504825</xdr:rowOff>
    </xdr:from>
    <xdr:ext cx="95250" cy="442269"/>
    <xdr:sp macro="" textlink="">
      <xdr:nvSpPr>
        <xdr:cNvPr id="1811" name="Text Box 15">
          <a:extLst>
            <a:ext uri="{FF2B5EF4-FFF2-40B4-BE49-F238E27FC236}">
              <a16:creationId xmlns:a16="http://schemas.microsoft.com/office/drawing/2014/main" id="{BB67BB8D-19A9-4DBB-8D90-E930B8D23F26}"/>
            </a:ext>
          </a:extLst>
        </xdr:cNvPr>
        <xdr:cNvSpPr txBox="1">
          <a:spLocks noChangeArrowheads="1"/>
        </xdr:cNvSpPr>
      </xdr:nvSpPr>
      <xdr:spPr bwMode="auto">
        <a:xfrm>
          <a:off x="6555468" y="38004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58</xdr:row>
      <xdr:rowOff>0</xdr:rowOff>
    </xdr:from>
    <xdr:ext cx="95250" cy="171450"/>
    <xdr:sp macro="" textlink="">
      <xdr:nvSpPr>
        <xdr:cNvPr id="1812" name="Text Box 16">
          <a:extLst>
            <a:ext uri="{FF2B5EF4-FFF2-40B4-BE49-F238E27FC236}">
              <a16:creationId xmlns:a16="http://schemas.microsoft.com/office/drawing/2014/main" id="{95584AE7-DC55-45E9-B3C5-298F9C7FA98B}"/>
            </a:ext>
          </a:extLst>
        </xdr:cNvPr>
        <xdr:cNvSpPr txBox="1">
          <a:spLocks noChangeArrowheads="1"/>
        </xdr:cNvSpPr>
      </xdr:nvSpPr>
      <xdr:spPr bwMode="auto">
        <a:xfrm>
          <a:off x="15475857"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58</xdr:row>
      <xdr:rowOff>0</xdr:rowOff>
    </xdr:from>
    <xdr:ext cx="95250" cy="171450"/>
    <xdr:sp macro="" textlink="">
      <xdr:nvSpPr>
        <xdr:cNvPr id="1813" name="Text Box 17">
          <a:extLst>
            <a:ext uri="{FF2B5EF4-FFF2-40B4-BE49-F238E27FC236}">
              <a16:creationId xmlns:a16="http://schemas.microsoft.com/office/drawing/2014/main" id="{D673AE3F-E0A4-402C-94BA-BD346A67C11B}"/>
            </a:ext>
          </a:extLst>
        </xdr:cNvPr>
        <xdr:cNvSpPr txBox="1">
          <a:spLocks noChangeArrowheads="1"/>
        </xdr:cNvSpPr>
      </xdr:nvSpPr>
      <xdr:spPr bwMode="auto">
        <a:xfrm>
          <a:off x="15475857"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58</xdr:row>
      <xdr:rowOff>0</xdr:rowOff>
    </xdr:from>
    <xdr:ext cx="95250" cy="171450"/>
    <xdr:sp macro="" textlink="">
      <xdr:nvSpPr>
        <xdr:cNvPr id="1814" name="Text Box 18">
          <a:extLst>
            <a:ext uri="{FF2B5EF4-FFF2-40B4-BE49-F238E27FC236}">
              <a16:creationId xmlns:a16="http://schemas.microsoft.com/office/drawing/2014/main" id="{26890563-3E94-416A-A3EF-71BD5777EE82}"/>
            </a:ext>
          </a:extLst>
        </xdr:cNvPr>
        <xdr:cNvSpPr txBox="1">
          <a:spLocks noChangeArrowheads="1"/>
        </xdr:cNvSpPr>
      </xdr:nvSpPr>
      <xdr:spPr bwMode="auto">
        <a:xfrm>
          <a:off x="15475857"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58</xdr:row>
      <xdr:rowOff>0</xdr:rowOff>
    </xdr:from>
    <xdr:ext cx="95250" cy="171450"/>
    <xdr:sp macro="" textlink="">
      <xdr:nvSpPr>
        <xdr:cNvPr id="1815" name="Text Box 19">
          <a:extLst>
            <a:ext uri="{FF2B5EF4-FFF2-40B4-BE49-F238E27FC236}">
              <a16:creationId xmlns:a16="http://schemas.microsoft.com/office/drawing/2014/main" id="{27884724-32FA-45A0-9B5B-9747AA2DEB3B}"/>
            </a:ext>
          </a:extLst>
        </xdr:cNvPr>
        <xdr:cNvSpPr txBox="1">
          <a:spLocks noChangeArrowheads="1"/>
        </xdr:cNvSpPr>
      </xdr:nvSpPr>
      <xdr:spPr bwMode="auto">
        <a:xfrm>
          <a:off x="15475857"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58</xdr:row>
      <xdr:rowOff>504825</xdr:rowOff>
    </xdr:from>
    <xdr:ext cx="95250" cy="442269"/>
    <xdr:sp macro="" textlink="">
      <xdr:nvSpPr>
        <xdr:cNvPr id="1816" name="Text Box 15">
          <a:extLst>
            <a:ext uri="{FF2B5EF4-FFF2-40B4-BE49-F238E27FC236}">
              <a16:creationId xmlns:a16="http://schemas.microsoft.com/office/drawing/2014/main" id="{561A9199-FB6A-4E04-8288-51CB2F2435DB}"/>
            </a:ext>
          </a:extLst>
        </xdr:cNvPr>
        <xdr:cNvSpPr txBox="1">
          <a:spLocks noChangeArrowheads="1"/>
        </xdr:cNvSpPr>
      </xdr:nvSpPr>
      <xdr:spPr bwMode="auto">
        <a:xfrm>
          <a:off x="15475857" y="38004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57</xdr:row>
      <xdr:rowOff>504825</xdr:rowOff>
    </xdr:from>
    <xdr:ext cx="95250" cy="444014"/>
    <xdr:sp macro="" textlink="">
      <xdr:nvSpPr>
        <xdr:cNvPr id="1817" name="Text Box 15">
          <a:extLst>
            <a:ext uri="{FF2B5EF4-FFF2-40B4-BE49-F238E27FC236}">
              <a16:creationId xmlns:a16="http://schemas.microsoft.com/office/drawing/2014/main" id="{C4239C8F-C19E-4C2D-A59E-810950E73E25}"/>
            </a:ext>
          </a:extLst>
        </xdr:cNvPr>
        <xdr:cNvSpPr txBox="1">
          <a:spLocks noChangeArrowheads="1"/>
        </xdr:cNvSpPr>
      </xdr:nvSpPr>
      <xdr:spPr bwMode="auto">
        <a:xfrm>
          <a:off x="3710214" y="3612696"/>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1818" name="Text Box 16">
          <a:extLst>
            <a:ext uri="{FF2B5EF4-FFF2-40B4-BE49-F238E27FC236}">
              <a16:creationId xmlns:a16="http://schemas.microsoft.com/office/drawing/2014/main" id="{36D51386-01AD-43BD-9973-E716ECC34BB8}"/>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1819" name="Text Box 17">
          <a:extLst>
            <a:ext uri="{FF2B5EF4-FFF2-40B4-BE49-F238E27FC236}">
              <a16:creationId xmlns:a16="http://schemas.microsoft.com/office/drawing/2014/main" id="{31A65340-3A5D-4A9C-A08C-487FB803305E}"/>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1820" name="Text Box 18">
          <a:extLst>
            <a:ext uri="{FF2B5EF4-FFF2-40B4-BE49-F238E27FC236}">
              <a16:creationId xmlns:a16="http://schemas.microsoft.com/office/drawing/2014/main" id="{E6947545-06FA-48F3-BA91-FBBA47090D1F}"/>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1821" name="Text Box 19">
          <a:extLst>
            <a:ext uri="{FF2B5EF4-FFF2-40B4-BE49-F238E27FC236}">
              <a16:creationId xmlns:a16="http://schemas.microsoft.com/office/drawing/2014/main" id="{0DD38593-77AB-466A-AD70-CBE04F610261}"/>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504825</xdr:rowOff>
    </xdr:from>
    <xdr:ext cx="95250" cy="213632"/>
    <xdr:sp macro="" textlink="">
      <xdr:nvSpPr>
        <xdr:cNvPr id="1822" name="Text Box 15">
          <a:extLst>
            <a:ext uri="{FF2B5EF4-FFF2-40B4-BE49-F238E27FC236}">
              <a16:creationId xmlns:a16="http://schemas.microsoft.com/office/drawing/2014/main" id="{19F52467-B6AE-4261-92F5-BD858F0E6E9D}"/>
            </a:ext>
          </a:extLst>
        </xdr:cNvPr>
        <xdr:cNvSpPr txBox="1">
          <a:spLocks noChangeArrowheads="1"/>
        </xdr:cNvSpPr>
      </xdr:nvSpPr>
      <xdr:spPr bwMode="auto">
        <a:xfrm>
          <a:off x="3710214" y="38004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504825</xdr:rowOff>
    </xdr:from>
    <xdr:ext cx="95250" cy="444331"/>
    <xdr:sp macro="" textlink="">
      <xdr:nvSpPr>
        <xdr:cNvPr id="1823" name="Text Box 15">
          <a:extLst>
            <a:ext uri="{FF2B5EF4-FFF2-40B4-BE49-F238E27FC236}">
              <a16:creationId xmlns:a16="http://schemas.microsoft.com/office/drawing/2014/main" id="{2B813F81-EDF2-43E3-B00F-CB850040D05F}"/>
            </a:ext>
          </a:extLst>
        </xdr:cNvPr>
        <xdr:cNvSpPr txBox="1">
          <a:spLocks noChangeArrowheads="1"/>
        </xdr:cNvSpPr>
      </xdr:nvSpPr>
      <xdr:spPr bwMode="auto">
        <a:xfrm>
          <a:off x="3710214" y="3800475"/>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57</xdr:row>
      <xdr:rowOff>504825</xdr:rowOff>
    </xdr:from>
    <xdr:ext cx="95250" cy="442269"/>
    <xdr:sp macro="" textlink="">
      <xdr:nvSpPr>
        <xdr:cNvPr id="1824" name="Text Box 15">
          <a:extLst>
            <a:ext uri="{FF2B5EF4-FFF2-40B4-BE49-F238E27FC236}">
              <a16:creationId xmlns:a16="http://schemas.microsoft.com/office/drawing/2014/main" id="{396BFEFC-A97E-4E0C-887A-BE718E3F3763}"/>
            </a:ext>
          </a:extLst>
        </xdr:cNvPr>
        <xdr:cNvSpPr txBox="1">
          <a:spLocks noChangeArrowheads="1"/>
        </xdr:cNvSpPr>
      </xdr:nvSpPr>
      <xdr:spPr bwMode="auto">
        <a:xfrm>
          <a:off x="6555468" y="3612696"/>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1825" name="Text Box 16">
          <a:extLst>
            <a:ext uri="{FF2B5EF4-FFF2-40B4-BE49-F238E27FC236}">
              <a16:creationId xmlns:a16="http://schemas.microsoft.com/office/drawing/2014/main" id="{E41E7483-6D61-44F3-9BB7-0187D679F055}"/>
            </a:ext>
          </a:extLst>
        </xdr:cNvPr>
        <xdr:cNvSpPr txBox="1">
          <a:spLocks noChangeArrowheads="1"/>
        </xdr:cNvSpPr>
      </xdr:nvSpPr>
      <xdr:spPr bwMode="auto">
        <a:xfrm>
          <a:off x="6555468"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1826" name="Text Box 17">
          <a:extLst>
            <a:ext uri="{FF2B5EF4-FFF2-40B4-BE49-F238E27FC236}">
              <a16:creationId xmlns:a16="http://schemas.microsoft.com/office/drawing/2014/main" id="{F816B010-81EE-400A-9168-0055C1B8D65F}"/>
            </a:ext>
          </a:extLst>
        </xdr:cNvPr>
        <xdr:cNvSpPr txBox="1">
          <a:spLocks noChangeArrowheads="1"/>
        </xdr:cNvSpPr>
      </xdr:nvSpPr>
      <xdr:spPr bwMode="auto">
        <a:xfrm>
          <a:off x="6555468"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1827" name="Text Box 18">
          <a:extLst>
            <a:ext uri="{FF2B5EF4-FFF2-40B4-BE49-F238E27FC236}">
              <a16:creationId xmlns:a16="http://schemas.microsoft.com/office/drawing/2014/main" id="{2EDEA3EC-B002-49FA-AA97-E8144C0DE5CD}"/>
            </a:ext>
          </a:extLst>
        </xdr:cNvPr>
        <xdr:cNvSpPr txBox="1">
          <a:spLocks noChangeArrowheads="1"/>
        </xdr:cNvSpPr>
      </xdr:nvSpPr>
      <xdr:spPr bwMode="auto">
        <a:xfrm>
          <a:off x="6555468"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504825</xdr:rowOff>
    </xdr:from>
    <xdr:ext cx="95250" cy="213632"/>
    <xdr:sp macro="" textlink="">
      <xdr:nvSpPr>
        <xdr:cNvPr id="1828" name="Text Box 15">
          <a:extLst>
            <a:ext uri="{FF2B5EF4-FFF2-40B4-BE49-F238E27FC236}">
              <a16:creationId xmlns:a16="http://schemas.microsoft.com/office/drawing/2014/main" id="{5C677724-4C4D-442A-BDE7-3D52E144D3A4}"/>
            </a:ext>
          </a:extLst>
        </xdr:cNvPr>
        <xdr:cNvSpPr txBox="1">
          <a:spLocks noChangeArrowheads="1"/>
        </xdr:cNvSpPr>
      </xdr:nvSpPr>
      <xdr:spPr bwMode="auto">
        <a:xfrm>
          <a:off x="6555468" y="38004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1829" name="Text Box 16">
          <a:extLst>
            <a:ext uri="{FF2B5EF4-FFF2-40B4-BE49-F238E27FC236}">
              <a16:creationId xmlns:a16="http://schemas.microsoft.com/office/drawing/2014/main" id="{5617E29F-0171-4EC6-8624-2C9BF0CCE5F9}"/>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1830" name="Text Box 17">
          <a:extLst>
            <a:ext uri="{FF2B5EF4-FFF2-40B4-BE49-F238E27FC236}">
              <a16:creationId xmlns:a16="http://schemas.microsoft.com/office/drawing/2014/main" id="{30AC6176-8D3C-4993-91FA-7F674B4F5D58}"/>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1831" name="Text Box 18">
          <a:extLst>
            <a:ext uri="{FF2B5EF4-FFF2-40B4-BE49-F238E27FC236}">
              <a16:creationId xmlns:a16="http://schemas.microsoft.com/office/drawing/2014/main" id="{F282A092-0D5C-434F-AB9A-D0F6A5AE422B}"/>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1832" name="Text Box 19">
          <a:extLst>
            <a:ext uri="{FF2B5EF4-FFF2-40B4-BE49-F238E27FC236}">
              <a16:creationId xmlns:a16="http://schemas.microsoft.com/office/drawing/2014/main" id="{26C34814-E968-4C0D-A59A-52C315E5B288}"/>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1833" name="Text Box 16">
          <a:extLst>
            <a:ext uri="{FF2B5EF4-FFF2-40B4-BE49-F238E27FC236}">
              <a16:creationId xmlns:a16="http://schemas.microsoft.com/office/drawing/2014/main" id="{1CA347AC-77C1-41D6-8DE2-7467050F8C2F}"/>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1834" name="Text Box 17">
          <a:extLst>
            <a:ext uri="{FF2B5EF4-FFF2-40B4-BE49-F238E27FC236}">
              <a16:creationId xmlns:a16="http://schemas.microsoft.com/office/drawing/2014/main" id="{2EF2D593-AEAD-4D49-BDB4-B020ED93EB9F}"/>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1835" name="Text Box 18">
          <a:extLst>
            <a:ext uri="{FF2B5EF4-FFF2-40B4-BE49-F238E27FC236}">
              <a16:creationId xmlns:a16="http://schemas.microsoft.com/office/drawing/2014/main" id="{257632A9-0AD6-486D-8EC2-38CF44763872}"/>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1836" name="Text Box 19">
          <a:extLst>
            <a:ext uri="{FF2B5EF4-FFF2-40B4-BE49-F238E27FC236}">
              <a16:creationId xmlns:a16="http://schemas.microsoft.com/office/drawing/2014/main" id="{21A28007-17EB-4731-8B4F-CE4714C418CD}"/>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1837" name="Text Box 16">
          <a:extLst>
            <a:ext uri="{FF2B5EF4-FFF2-40B4-BE49-F238E27FC236}">
              <a16:creationId xmlns:a16="http://schemas.microsoft.com/office/drawing/2014/main" id="{625A870C-2A4E-42E8-9062-64A15058E691}"/>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1838" name="Text Box 17">
          <a:extLst>
            <a:ext uri="{FF2B5EF4-FFF2-40B4-BE49-F238E27FC236}">
              <a16:creationId xmlns:a16="http://schemas.microsoft.com/office/drawing/2014/main" id="{819B1D2E-FFEB-4AA2-8756-20C0659CA30A}"/>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1839" name="Text Box 18">
          <a:extLst>
            <a:ext uri="{FF2B5EF4-FFF2-40B4-BE49-F238E27FC236}">
              <a16:creationId xmlns:a16="http://schemas.microsoft.com/office/drawing/2014/main" id="{1184BCA5-7F77-49F6-8C7A-DF8B1D7EAE44}"/>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1840" name="Text Box 19">
          <a:extLst>
            <a:ext uri="{FF2B5EF4-FFF2-40B4-BE49-F238E27FC236}">
              <a16:creationId xmlns:a16="http://schemas.microsoft.com/office/drawing/2014/main" id="{7CD7E2A4-65C2-4E7A-A76A-8FC5D4523C7F}"/>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1841" name="Text Box 16">
          <a:extLst>
            <a:ext uri="{FF2B5EF4-FFF2-40B4-BE49-F238E27FC236}">
              <a16:creationId xmlns:a16="http://schemas.microsoft.com/office/drawing/2014/main" id="{D0A0D499-0EFD-4261-BB03-B04F5BD7AA46}"/>
            </a:ext>
          </a:extLst>
        </xdr:cNvPr>
        <xdr:cNvSpPr txBox="1">
          <a:spLocks noChangeArrowheads="1"/>
        </xdr:cNvSpPr>
      </xdr:nvSpPr>
      <xdr:spPr bwMode="auto">
        <a:xfrm>
          <a:off x="6555468"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1842" name="Text Box 17">
          <a:extLst>
            <a:ext uri="{FF2B5EF4-FFF2-40B4-BE49-F238E27FC236}">
              <a16:creationId xmlns:a16="http://schemas.microsoft.com/office/drawing/2014/main" id="{EA471C9F-2671-42D0-9708-BD8473EA3139}"/>
            </a:ext>
          </a:extLst>
        </xdr:cNvPr>
        <xdr:cNvSpPr txBox="1">
          <a:spLocks noChangeArrowheads="1"/>
        </xdr:cNvSpPr>
      </xdr:nvSpPr>
      <xdr:spPr bwMode="auto">
        <a:xfrm>
          <a:off x="6555468"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1843" name="Text Box 18">
          <a:extLst>
            <a:ext uri="{FF2B5EF4-FFF2-40B4-BE49-F238E27FC236}">
              <a16:creationId xmlns:a16="http://schemas.microsoft.com/office/drawing/2014/main" id="{8D8D4D0A-2C19-4F68-99D9-7996622283CF}"/>
            </a:ext>
          </a:extLst>
        </xdr:cNvPr>
        <xdr:cNvSpPr txBox="1">
          <a:spLocks noChangeArrowheads="1"/>
        </xdr:cNvSpPr>
      </xdr:nvSpPr>
      <xdr:spPr bwMode="auto">
        <a:xfrm>
          <a:off x="6555468"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1844" name="Text Box 19">
          <a:extLst>
            <a:ext uri="{FF2B5EF4-FFF2-40B4-BE49-F238E27FC236}">
              <a16:creationId xmlns:a16="http://schemas.microsoft.com/office/drawing/2014/main" id="{58B55499-5B87-40BA-A969-9D246C978E7A}"/>
            </a:ext>
          </a:extLst>
        </xdr:cNvPr>
        <xdr:cNvSpPr txBox="1">
          <a:spLocks noChangeArrowheads="1"/>
        </xdr:cNvSpPr>
      </xdr:nvSpPr>
      <xdr:spPr bwMode="auto">
        <a:xfrm>
          <a:off x="6555468"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62</xdr:row>
      <xdr:rowOff>0</xdr:rowOff>
    </xdr:from>
    <xdr:ext cx="95250" cy="171450"/>
    <xdr:sp macro="" textlink="">
      <xdr:nvSpPr>
        <xdr:cNvPr id="1845" name="Text Box 16">
          <a:extLst>
            <a:ext uri="{FF2B5EF4-FFF2-40B4-BE49-F238E27FC236}">
              <a16:creationId xmlns:a16="http://schemas.microsoft.com/office/drawing/2014/main" id="{03250D8A-5B09-4615-81EC-6B9138FF6ECE}"/>
            </a:ext>
          </a:extLst>
        </xdr:cNvPr>
        <xdr:cNvSpPr txBox="1">
          <a:spLocks noChangeArrowheads="1"/>
        </xdr:cNvSpPr>
      </xdr:nvSpPr>
      <xdr:spPr bwMode="auto">
        <a:xfrm>
          <a:off x="15475857"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62</xdr:row>
      <xdr:rowOff>0</xdr:rowOff>
    </xdr:from>
    <xdr:ext cx="95250" cy="171450"/>
    <xdr:sp macro="" textlink="">
      <xdr:nvSpPr>
        <xdr:cNvPr id="1846" name="Text Box 17">
          <a:extLst>
            <a:ext uri="{FF2B5EF4-FFF2-40B4-BE49-F238E27FC236}">
              <a16:creationId xmlns:a16="http://schemas.microsoft.com/office/drawing/2014/main" id="{36C54DE8-A67A-4033-9369-B7966B3FCFB4}"/>
            </a:ext>
          </a:extLst>
        </xdr:cNvPr>
        <xdr:cNvSpPr txBox="1">
          <a:spLocks noChangeArrowheads="1"/>
        </xdr:cNvSpPr>
      </xdr:nvSpPr>
      <xdr:spPr bwMode="auto">
        <a:xfrm>
          <a:off x="15475857"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62</xdr:row>
      <xdr:rowOff>0</xdr:rowOff>
    </xdr:from>
    <xdr:ext cx="95250" cy="171450"/>
    <xdr:sp macro="" textlink="">
      <xdr:nvSpPr>
        <xdr:cNvPr id="1847" name="Text Box 18">
          <a:extLst>
            <a:ext uri="{FF2B5EF4-FFF2-40B4-BE49-F238E27FC236}">
              <a16:creationId xmlns:a16="http://schemas.microsoft.com/office/drawing/2014/main" id="{F23F1E24-67B9-4FF9-B1CD-B288FA3B6BE5}"/>
            </a:ext>
          </a:extLst>
        </xdr:cNvPr>
        <xdr:cNvSpPr txBox="1">
          <a:spLocks noChangeArrowheads="1"/>
        </xdr:cNvSpPr>
      </xdr:nvSpPr>
      <xdr:spPr bwMode="auto">
        <a:xfrm>
          <a:off x="15475857"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62</xdr:row>
      <xdr:rowOff>0</xdr:rowOff>
    </xdr:from>
    <xdr:ext cx="95250" cy="171450"/>
    <xdr:sp macro="" textlink="">
      <xdr:nvSpPr>
        <xdr:cNvPr id="1848" name="Text Box 19">
          <a:extLst>
            <a:ext uri="{FF2B5EF4-FFF2-40B4-BE49-F238E27FC236}">
              <a16:creationId xmlns:a16="http://schemas.microsoft.com/office/drawing/2014/main" id="{DDC36C39-4A97-4F28-B099-5364C9D1C299}"/>
            </a:ext>
          </a:extLst>
        </xdr:cNvPr>
        <xdr:cNvSpPr txBox="1">
          <a:spLocks noChangeArrowheads="1"/>
        </xdr:cNvSpPr>
      </xdr:nvSpPr>
      <xdr:spPr bwMode="auto">
        <a:xfrm>
          <a:off x="15475857"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61</xdr:row>
      <xdr:rowOff>504825</xdr:rowOff>
    </xdr:from>
    <xdr:ext cx="95250" cy="444014"/>
    <xdr:sp macro="" textlink="">
      <xdr:nvSpPr>
        <xdr:cNvPr id="1849" name="Text Box 15">
          <a:extLst>
            <a:ext uri="{FF2B5EF4-FFF2-40B4-BE49-F238E27FC236}">
              <a16:creationId xmlns:a16="http://schemas.microsoft.com/office/drawing/2014/main" id="{0387410B-1776-45CE-B189-BDE22E60B243}"/>
            </a:ext>
          </a:extLst>
        </xdr:cNvPr>
        <xdr:cNvSpPr txBox="1">
          <a:spLocks noChangeArrowheads="1"/>
        </xdr:cNvSpPr>
      </xdr:nvSpPr>
      <xdr:spPr bwMode="auto">
        <a:xfrm>
          <a:off x="3710214" y="4156982"/>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1850" name="Text Box 16">
          <a:extLst>
            <a:ext uri="{FF2B5EF4-FFF2-40B4-BE49-F238E27FC236}">
              <a16:creationId xmlns:a16="http://schemas.microsoft.com/office/drawing/2014/main" id="{E9CFBF40-AA0A-427C-B829-1289B554E917}"/>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1851" name="Text Box 17">
          <a:extLst>
            <a:ext uri="{FF2B5EF4-FFF2-40B4-BE49-F238E27FC236}">
              <a16:creationId xmlns:a16="http://schemas.microsoft.com/office/drawing/2014/main" id="{EEFA962F-88B2-4A49-AF6B-515196B94A82}"/>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1852" name="Text Box 18">
          <a:extLst>
            <a:ext uri="{FF2B5EF4-FFF2-40B4-BE49-F238E27FC236}">
              <a16:creationId xmlns:a16="http://schemas.microsoft.com/office/drawing/2014/main" id="{7CA07C70-023F-4997-978C-FD927BC08CFB}"/>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1853" name="Text Box 19">
          <a:extLst>
            <a:ext uri="{FF2B5EF4-FFF2-40B4-BE49-F238E27FC236}">
              <a16:creationId xmlns:a16="http://schemas.microsoft.com/office/drawing/2014/main" id="{17E031E2-4FD9-4761-9BEC-6292C3B8DC11}"/>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61</xdr:row>
      <xdr:rowOff>504825</xdr:rowOff>
    </xdr:from>
    <xdr:ext cx="95250" cy="442269"/>
    <xdr:sp macro="" textlink="">
      <xdr:nvSpPr>
        <xdr:cNvPr id="1854" name="Text Box 15">
          <a:extLst>
            <a:ext uri="{FF2B5EF4-FFF2-40B4-BE49-F238E27FC236}">
              <a16:creationId xmlns:a16="http://schemas.microsoft.com/office/drawing/2014/main" id="{29CD5C22-3C11-4BDC-8581-02C3209DC1E4}"/>
            </a:ext>
          </a:extLst>
        </xdr:cNvPr>
        <xdr:cNvSpPr txBox="1">
          <a:spLocks noChangeArrowheads="1"/>
        </xdr:cNvSpPr>
      </xdr:nvSpPr>
      <xdr:spPr bwMode="auto">
        <a:xfrm>
          <a:off x="6555468" y="415698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1855" name="Text Box 16">
          <a:extLst>
            <a:ext uri="{FF2B5EF4-FFF2-40B4-BE49-F238E27FC236}">
              <a16:creationId xmlns:a16="http://schemas.microsoft.com/office/drawing/2014/main" id="{C2F4018C-B285-474B-A632-DBC382ED2897}"/>
            </a:ext>
          </a:extLst>
        </xdr:cNvPr>
        <xdr:cNvSpPr txBox="1">
          <a:spLocks noChangeArrowheads="1"/>
        </xdr:cNvSpPr>
      </xdr:nvSpPr>
      <xdr:spPr bwMode="auto">
        <a:xfrm>
          <a:off x="6555468"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1856" name="Text Box 17">
          <a:extLst>
            <a:ext uri="{FF2B5EF4-FFF2-40B4-BE49-F238E27FC236}">
              <a16:creationId xmlns:a16="http://schemas.microsoft.com/office/drawing/2014/main" id="{7D3C0022-0A23-492B-8842-653D41699786}"/>
            </a:ext>
          </a:extLst>
        </xdr:cNvPr>
        <xdr:cNvSpPr txBox="1">
          <a:spLocks noChangeArrowheads="1"/>
        </xdr:cNvSpPr>
      </xdr:nvSpPr>
      <xdr:spPr bwMode="auto">
        <a:xfrm>
          <a:off x="6555468"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1857" name="Text Box 18">
          <a:extLst>
            <a:ext uri="{FF2B5EF4-FFF2-40B4-BE49-F238E27FC236}">
              <a16:creationId xmlns:a16="http://schemas.microsoft.com/office/drawing/2014/main" id="{B1B4CBED-A57E-4391-8CD9-CF518AD5F7C7}"/>
            </a:ext>
          </a:extLst>
        </xdr:cNvPr>
        <xdr:cNvSpPr txBox="1">
          <a:spLocks noChangeArrowheads="1"/>
        </xdr:cNvSpPr>
      </xdr:nvSpPr>
      <xdr:spPr bwMode="auto">
        <a:xfrm>
          <a:off x="6555468"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1858" name="Text Box 16">
          <a:extLst>
            <a:ext uri="{FF2B5EF4-FFF2-40B4-BE49-F238E27FC236}">
              <a16:creationId xmlns:a16="http://schemas.microsoft.com/office/drawing/2014/main" id="{75E0240A-9540-40A3-9C10-6A39026388A6}"/>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1859" name="Text Box 17">
          <a:extLst>
            <a:ext uri="{FF2B5EF4-FFF2-40B4-BE49-F238E27FC236}">
              <a16:creationId xmlns:a16="http://schemas.microsoft.com/office/drawing/2014/main" id="{B1ACE4E5-B682-4B65-BD8F-14FCDE5EF5C0}"/>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1860" name="Text Box 18">
          <a:extLst>
            <a:ext uri="{FF2B5EF4-FFF2-40B4-BE49-F238E27FC236}">
              <a16:creationId xmlns:a16="http://schemas.microsoft.com/office/drawing/2014/main" id="{A16113D2-0626-4C31-8087-9B3A01715621}"/>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1861" name="Text Box 19">
          <a:extLst>
            <a:ext uri="{FF2B5EF4-FFF2-40B4-BE49-F238E27FC236}">
              <a16:creationId xmlns:a16="http://schemas.microsoft.com/office/drawing/2014/main" id="{79B9E6C9-F4D1-4474-BE99-2F88BAEFB47A}"/>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1862" name="Text Box 16">
          <a:extLst>
            <a:ext uri="{FF2B5EF4-FFF2-40B4-BE49-F238E27FC236}">
              <a16:creationId xmlns:a16="http://schemas.microsoft.com/office/drawing/2014/main" id="{5382D9EB-2274-4A1E-9E2B-C1DA5E5C5145}"/>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1863" name="Text Box 17">
          <a:extLst>
            <a:ext uri="{FF2B5EF4-FFF2-40B4-BE49-F238E27FC236}">
              <a16:creationId xmlns:a16="http://schemas.microsoft.com/office/drawing/2014/main" id="{58063064-5179-4C8E-BEE8-ACD4C81AC74F}"/>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1864" name="Text Box 18">
          <a:extLst>
            <a:ext uri="{FF2B5EF4-FFF2-40B4-BE49-F238E27FC236}">
              <a16:creationId xmlns:a16="http://schemas.microsoft.com/office/drawing/2014/main" id="{E12E8AF1-09D1-4393-A28A-8A0B17C2381A}"/>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1865" name="Text Box 19">
          <a:extLst>
            <a:ext uri="{FF2B5EF4-FFF2-40B4-BE49-F238E27FC236}">
              <a16:creationId xmlns:a16="http://schemas.microsoft.com/office/drawing/2014/main" id="{6798C4CC-5247-4F18-9E57-E45C161945DC}"/>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504825</xdr:rowOff>
    </xdr:from>
    <xdr:ext cx="95250" cy="448496"/>
    <xdr:sp macro="" textlink="">
      <xdr:nvSpPr>
        <xdr:cNvPr id="1866" name="Text Box 15">
          <a:extLst>
            <a:ext uri="{FF2B5EF4-FFF2-40B4-BE49-F238E27FC236}">
              <a16:creationId xmlns:a16="http://schemas.microsoft.com/office/drawing/2014/main" id="{CDF59E90-AE64-4426-BCCD-FB3527B96E7C}"/>
            </a:ext>
          </a:extLst>
        </xdr:cNvPr>
        <xdr:cNvSpPr txBox="1">
          <a:spLocks noChangeArrowheads="1"/>
        </xdr:cNvSpPr>
      </xdr:nvSpPr>
      <xdr:spPr bwMode="auto">
        <a:xfrm>
          <a:off x="3710214" y="434476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504825</xdr:rowOff>
    </xdr:from>
    <xdr:ext cx="95250" cy="442269"/>
    <xdr:sp macro="" textlink="">
      <xdr:nvSpPr>
        <xdr:cNvPr id="1867" name="Text Box 15">
          <a:extLst>
            <a:ext uri="{FF2B5EF4-FFF2-40B4-BE49-F238E27FC236}">
              <a16:creationId xmlns:a16="http://schemas.microsoft.com/office/drawing/2014/main" id="{9DF06C2B-A65D-45A6-8EB1-6CA44DB1867F}"/>
            </a:ext>
          </a:extLst>
        </xdr:cNvPr>
        <xdr:cNvSpPr txBox="1">
          <a:spLocks noChangeArrowheads="1"/>
        </xdr:cNvSpPr>
      </xdr:nvSpPr>
      <xdr:spPr bwMode="auto">
        <a:xfrm>
          <a:off x="6555468" y="434476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62</xdr:row>
      <xdr:rowOff>504825</xdr:rowOff>
    </xdr:from>
    <xdr:ext cx="95250" cy="442269"/>
    <xdr:sp macro="" textlink="">
      <xdr:nvSpPr>
        <xdr:cNvPr id="1868" name="Text Box 15">
          <a:extLst>
            <a:ext uri="{FF2B5EF4-FFF2-40B4-BE49-F238E27FC236}">
              <a16:creationId xmlns:a16="http://schemas.microsoft.com/office/drawing/2014/main" id="{38DF6D67-69A9-4727-B63E-2BD20A17E594}"/>
            </a:ext>
          </a:extLst>
        </xdr:cNvPr>
        <xdr:cNvSpPr txBox="1">
          <a:spLocks noChangeArrowheads="1"/>
        </xdr:cNvSpPr>
      </xdr:nvSpPr>
      <xdr:spPr bwMode="auto">
        <a:xfrm>
          <a:off x="15475857" y="434476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504825</xdr:rowOff>
    </xdr:from>
    <xdr:ext cx="95250" cy="213632"/>
    <xdr:sp macro="" textlink="">
      <xdr:nvSpPr>
        <xdr:cNvPr id="1869" name="Text Box 15">
          <a:extLst>
            <a:ext uri="{FF2B5EF4-FFF2-40B4-BE49-F238E27FC236}">
              <a16:creationId xmlns:a16="http://schemas.microsoft.com/office/drawing/2014/main" id="{25EDF7F4-9402-44DB-BFFB-D957B152C245}"/>
            </a:ext>
          </a:extLst>
        </xdr:cNvPr>
        <xdr:cNvSpPr txBox="1">
          <a:spLocks noChangeArrowheads="1"/>
        </xdr:cNvSpPr>
      </xdr:nvSpPr>
      <xdr:spPr bwMode="auto">
        <a:xfrm>
          <a:off x="3710214" y="434476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504825</xdr:rowOff>
    </xdr:from>
    <xdr:ext cx="95250" cy="444331"/>
    <xdr:sp macro="" textlink="">
      <xdr:nvSpPr>
        <xdr:cNvPr id="1870" name="Text Box 15">
          <a:extLst>
            <a:ext uri="{FF2B5EF4-FFF2-40B4-BE49-F238E27FC236}">
              <a16:creationId xmlns:a16="http://schemas.microsoft.com/office/drawing/2014/main" id="{CB9A1084-C443-4413-AB5A-2A5207177EAB}"/>
            </a:ext>
          </a:extLst>
        </xdr:cNvPr>
        <xdr:cNvSpPr txBox="1">
          <a:spLocks noChangeArrowheads="1"/>
        </xdr:cNvSpPr>
      </xdr:nvSpPr>
      <xdr:spPr bwMode="auto">
        <a:xfrm>
          <a:off x="3710214" y="434476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504825</xdr:rowOff>
    </xdr:from>
    <xdr:ext cx="95250" cy="213632"/>
    <xdr:sp macro="" textlink="">
      <xdr:nvSpPr>
        <xdr:cNvPr id="1871" name="Text Box 15">
          <a:extLst>
            <a:ext uri="{FF2B5EF4-FFF2-40B4-BE49-F238E27FC236}">
              <a16:creationId xmlns:a16="http://schemas.microsoft.com/office/drawing/2014/main" id="{AA61C4C6-AB6C-46DB-9759-AAE9682B1B4E}"/>
            </a:ext>
          </a:extLst>
        </xdr:cNvPr>
        <xdr:cNvSpPr txBox="1">
          <a:spLocks noChangeArrowheads="1"/>
        </xdr:cNvSpPr>
      </xdr:nvSpPr>
      <xdr:spPr bwMode="auto">
        <a:xfrm>
          <a:off x="6555468" y="434476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1872" name="Text Box 16">
          <a:extLst>
            <a:ext uri="{FF2B5EF4-FFF2-40B4-BE49-F238E27FC236}">
              <a16:creationId xmlns:a16="http://schemas.microsoft.com/office/drawing/2014/main" id="{6582CA50-CCDB-4A1B-BC30-78CDAFB35D72}"/>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1873" name="Text Box 17">
          <a:extLst>
            <a:ext uri="{FF2B5EF4-FFF2-40B4-BE49-F238E27FC236}">
              <a16:creationId xmlns:a16="http://schemas.microsoft.com/office/drawing/2014/main" id="{0ABF53AE-9F07-4A0F-8259-76BC61FAE286}"/>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1874" name="Text Box 18">
          <a:extLst>
            <a:ext uri="{FF2B5EF4-FFF2-40B4-BE49-F238E27FC236}">
              <a16:creationId xmlns:a16="http://schemas.microsoft.com/office/drawing/2014/main" id="{966978D0-283C-4F72-A5B2-9398B47007DA}"/>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1875" name="Text Box 19">
          <a:extLst>
            <a:ext uri="{FF2B5EF4-FFF2-40B4-BE49-F238E27FC236}">
              <a16:creationId xmlns:a16="http://schemas.microsoft.com/office/drawing/2014/main" id="{95EFFF15-1D42-4322-BDDD-4C055599BC19}"/>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1876" name="Text Box 16">
          <a:extLst>
            <a:ext uri="{FF2B5EF4-FFF2-40B4-BE49-F238E27FC236}">
              <a16:creationId xmlns:a16="http://schemas.microsoft.com/office/drawing/2014/main" id="{C06A0F7A-A56A-4BDB-8B55-2D31D55F1B8D}"/>
            </a:ext>
          </a:extLst>
        </xdr:cNvPr>
        <xdr:cNvSpPr txBox="1">
          <a:spLocks noChangeArrowheads="1"/>
        </xdr:cNvSpPr>
      </xdr:nvSpPr>
      <xdr:spPr bwMode="auto">
        <a:xfrm>
          <a:off x="6555468"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1877" name="Text Box 17">
          <a:extLst>
            <a:ext uri="{FF2B5EF4-FFF2-40B4-BE49-F238E27FC236}">
              <a16:creationId xmlns:a16="http://schemas.microsoft.com/office/drawing/2014/main" id="{296B18BB-1FA6-49CA-BB89-CDA9D4B35C54}"/>
            </a:ext>
          </a:extLst>
        </xdr:cNvPr>
        <xdr:cNvSpPr txBox="1">
          <a:spLocks noChangeArrowheads="1"/>
        </xdr:cNvSpPr>
      </xdr:nvSpPr>
      <xdr:spPr bwMode="auto">
        <a:xfrm>
          <a:off x="6555468"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1878" name="Text Box 18">
          <a:extLst>
            <a:ext uri="{FF2B5EF4-FFF2-40B4-BE49-F238E27FC236}">
              <a16:creationId xmlns:a16="http://schemas.microsoft.com/office/drawing/2014/main" id="{9CFFB093-3A42-42A3-9528-7D5484BEE2C0}"/>
            </a:ext>
          </a:extLst>
        </xdr:cNvPr>
        <xdr:cNvSpPr txBox="1">
          <a:spLocks noChangeArrowheads="1"/>
        </xdr:cNvSpPr>
      </xdr:nvSpPr>
      <xdr:spPr bwMode="auto">
        <a:xfrm>
          <a:off x="6555468"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1879" name="Text Box 19">
          <a:extLst>
            <a:ext uri="{FF2B5EF4-FFF2-40B4-BE49-F238E27FC236}">
              <a16:creationId xmlns:a16="http://schemas.microsoft.com/office/drawing/2014/main" id="{E20FD932-7EF3-446C-BB3A-D16E565460B5}"/>
            </a:ext>
          </a:extLst>
        </xdr:cNvPr>
        <xdr:cNvSpPr txBox="1">
          <a:spLocks noChangeArrowheads="1"/>
        </xdr:cNvSpPr>
      </xdr:nvSpPr>
      <xdr:spPr bwMode="auto">
        <a:xfrm>
          <a:off x="6555468"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66</xdr:row>
      <xdr:rowOff>0</xdr:rowOff>
    </xdr:from>
    <xdr:ext cx="95250" cy="171450"/>
    <xdr:sp macro="" textlink="">
      <xdr:nvSpPr>
        <xdr:cNvPr id="1880" name="Text Box 16">
          <a:extLst>
            <a:ext uri="{FF2B5EF4-FFF2-40B4-BE49-F238E27FC236}">
              <a16:creationId xmlns:a16="http://schemas.microsoft.com/office/drawing/2014/main" id="{5E3F01A0-B622-45EA-813F-7D07CF435596}"/>
            </a:ext>
          </a:extLst>
        </xdr:cNvPr>
        <xdr:cNvSpPr txBox="1">
          <a:spLocks noChangeArrowheads="1"/>
        </xdr:cNvSpPr>
      </xdr:nvSpPr>
      <xdr:spPr bwMode="auto">
        <a:xfrm>
          <a:off x="15475857"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66</xdr:row>
      <xdr:rowOff>0</xdr:rowOff>
    </xdr:from>
    <xdr:ext cx="95250" cy="171450"/>
    <xdr:sp macro="" textlink="">
      <xdr:nvSpPr>
        <xdr:cNvPr id="1881" name="Text Box 17">
          <a:extLst>
            <a:ext uri="{FF2B5EF4-FFF2-40B4-BE49-F238E27FC236}">
              <a16:creationId xmlns:a16="http://schemas.microsoft.com/office/drawing/2014/main" id="{EAC508B6-0F49-4577-A455-120D87753F09}"/>
            </a:ext>
          </a:extLst>
        </xdr:cNvPr>
        <xdr:cNvSpPr txBox="1">
          <a:spLocks noChangeArrowheads="1"/>
        </xdr:cNvSpPr>
      </xdr:nvSpPr>
      <xdr:spPr bwMode="auto">
        <a:xfrm>
          <a:off x="15475857"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66</xdr:row>
      <xdr:rowOff>0</xdr:rowOff>
    </xdr:from>
    <xdr:ext cx="95250" cy="171450"/>
    <xdr:sp macro="" textlink="">
      <xdr:nvSpPr>
        <xdr:cNvPr id="1882" name="Text Box 18">
          <a:extLst>
            <a:ext uri="{FF2B5EF4-FFF2-40B4-BE49-F238E27FC236}">
              <a16:creationId xmlns:a16="http://schemas.microsoft.com/office/drawing/2014/main" id="{07924C26-72E8-4157-9C5B-D32DCC2B4376}"/>
            </a:ext>
          </a:extLst>
        </xdr:cNvPr>
        <xdr:cNvSpPr txBox="1">
          <a:spLocks noChangeArrowheads="1"/>
        </xdr:cNvSpPr>
      </xdr:nvSpPr>
      <xdr:spPr bwMode="auto">
        <a:xfrm>
          <a:off x="15475857"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66</xdr:row>
      <xdr:rowOff>0</xdr:rowOff>
    </xdr:from>
    <xdr:ext cx="95250" cy="171450"/>
    <xdr:sp macro="" textlink="">
      <xdr:nvSpPr>
        <xdr:cNvPr id="1883" name="Text Box 19">
          <a:extLst>
            <a:ext uri="{FF2B5EF4-FFF2-40B4-BE49-F238E27FC236}">
              <a16:creationId xmlns:a16="http://schemas.microsoft.com/office/drawing/2014/main" id="{76B2AAD9-EC2F-4836-BEEB-3E8FBF784E4E}"/>
            </a:ext>
          </a:extLst>
        </xdr:cNvPr>
        <xdr:cNvSpPr txBox="1">
          <a:spLocks noChangeArrowheads="1"/>
        </xdr:cNvSpPr>
      </xdr:nvSpPr>
      <xdr:spPr bwMode="auto">
        <a:xfrm>
          <a:off x="15475857"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65</xdr:row>
      <xdr:rowOff>504825</xdr:rowOff>
    </xdr:from>
    <xdr:ext cx="95250" cy="444014"/>
    <xdr:sp macro="" textlink="">
      <xdr:nvSpPr>
        <xdr:cNvPr id="1884" name="Text Box 15">
          <a:extLst>
            <a:ext uri="{FF2B5EF4-FFF2-40B4-BE49-F238E27FC236}">
              <a16:creationId xmlns:a16="http://schemas.microsoft.com/office/drawing/2014/main" id="{AC99B156-5523-4F27-9752-1EE9134ECCE7}"/>
            </a:ext>
          </a:extLst>
        </xdr:cNvPr>
        <xdr:cNvSpPr txBox="1">
          <a:spLocks noChangeArrowheads="1"/>
        </xdr:cNvSpPr>
      </xdr:nvSpPr>
      <xdr:spPr bwMode="auto">
        <a:xfrm>
          <a:off x="3710214" y="4701268"/>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1885" name="Text Box 16">
          <a:extLst>
            <a:ext uri="{FF2B5EF4-FFF2-40B4-BE49-F238E27FC236}">
              <a16:creationId xmlns:a16="http://schemas.microsoft.com/office/drawing/2014/main" id="{77D98DB6-129F-4016-B28A-9D741FFA1837}"/>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1886" name="Text Box 17">
          <a:extLst>
            <a:ext uri="{FF2B5EF4-FFF2-40B4-BE49-F238E27FC236}">
              <a16:creationId xmlns:a16="http://schemas.microsoft.com/office/drawing/2014/main" id="{AF59F120-E6AD-41B6-B8D9-896EEEF47CE6}"/>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1887" name="Text Box 18">
          <a:extLst>
            <a:ext uri="{FF2B5EF4-FFF2-40B4-BE49-F238E27FC236}">
              <a16:creationId xmlns:a16="http://schemas.microsoft.com/office/drawing/2014/main" id="{009714FF-FBD6-4514-A772-1CC03622B127}"/>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1888" name="Text Box 19">
          <a:extLst>
            <a:ext uri="{FF2B5EF4-FFF2-40B4-BE49-F238E27FC236}">
              <a16:creationId xmlns:a16="http://schemas.microsoft.com/office/drawing/2014/main" id="{F7721E4E-A3CF-402A-B55F-BF3EE56BE4AE}"/>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65</xdr:row>
      <xdr:rowOff>504825</xdr:rowOff>
    </xdr:from>
    <xdr:ext cx="95250" cy="442269"/>
    <xdr:sp macro="" textlink="">
      <xdr:nvSpPr>
        <xdr:cNvPr id="1889" name="Text Box 15">
          <a:extLst>
            <a:ext uri="{FF2B5EF4-FFF2-40B4-BE49-F238E27FC236}">
              <a16:creationId xmlns:a16="http://schemas.microsoft.com/office/drawing/2014/main" id="{5CACDF17-2FAC-4016-A51B-B895EE6893A7}"/>
            </a:ext>
          </a:extLst>
        </xdr:cNvPr>
        <xdr:cNvSpPr txBox="1">
          <a:spLocks noChangeArrowheads="1"/>
        </xdr:cNvSpPr>
      </xdr:nvSpPr>
      <xdr:spPr bwMode="auto">
        <a:xfrm>
          <a:off x="6555468" y="4701268"/>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1890" name="Text Box 16">
          <a:extLst>
            <a:ext uri="{FF2B5EF4-FFF2-40B4-BE49-F238E27FC236}">
              <a16:creationId xmlns:a16="http://schemas.microsoft.com/office/drawing/2014/main" id="{85A9FE47-EAAA-4BD9-B71C-43A13B66C209}"/>
            </a:ext>
          </a:extLst>
        </xdr:cNvPr>
        <xdr:cNvSpPr txBox="1">
          <a:spLocks noChangeArrowheads="1"/>
        </xdr:cNvSpPr>
      </xdr:nvSpPr>
      <xdr:spPr bwMode="auto">
        <a:xfrm>
          <a:off x="6555468"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1891" name="Text Box 17">
          <a:extLst>
            <a:ext uri="{FF2B5EF4-FFF2-40B4-BE49-F238E27FC236}">
              <a16:creationId xmlns:a16="http://schemas.microsoft.com/office/drawing/2014/main" id="{9B6EAD3C-73E6-4D29-8A27-3D59E3DA46FC}"/>
            </a:ext>
          </a:extLst>
        </xdr:cNvPr>
        <xdr:cNvSpPr txBox="1">
          <a:spLocks noChangeArrowheads="1"/>
        </xdr:cNvSpPr>
      </xdr:nvSpPr>
      <xdr:spPr bwMode="auto">
        <a:xfrm>
          <a:off x="6555468"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1892" name="Text Box 18">
          <a:extLst>
            <a:ext uri="{FF2B5EF4-FFF2-40B4-BE49-F238E27FC236}">
              <a16:creationId xmlns:a16="http://schemas.microsoft.com/office/drawing/2014/main" id="{807AC296-732E-45A6-BDC6-5DFC7679B15B}"/>
            </a:ext>
          </a:extLst>
        </xdr:cNvPr>
        <xdr:cNvSpPr txBox="1">
          <a:spLocks noChangeArrowheads="1"/>
        </xdr:cNvSpPr>
      </xdr:nvSpPr>
      <xdr:spPr bwMode="auto">
        <a:xfrm>
          <a:off x="6555468"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1893" name="Text Box 16">
          <a:extLst>
            <a:ext uri="{FF2B5EF4-FFF2-40B4-BE49-F238E27FC236}">
              <a16:creationId xmlns:a16="http://schemas.microsoft.com/office/drawing/2014/main" id="{4495C48A-E6EA-4499-9156-4C97D2671517}"/>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1894" name="Text Box 17">
          <a:extLst>
            <a:ext uri="{FF2B5EF4-FFF2-40B4-BE49-F238E27FC236}">
              <a16:creationId xmlns:a16="http://schemas.microsoft.com/office/drawing/2014/main" id="{E9063FF7-381A-483E-9159-FED06DAD9AFF}"/>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1895" name="Text Box 18">
          <a:extLst>
            <a:ext uri="{FF2B5EF4-FFF2-40B4-BE49-F238E27FC236}">
              <a16:creationId xmlns:a16="http://schemas.microsoft.com/office/drawing/2014/main" id="{377B2F63-FE59-459E-8337-F46ECE326966}"/>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1896" name="Text Box 19">
          <a:extLst>
            <a:ext uri="{FF2B5EF4-FFF2-40B4-BE49-F238E27FC236}">
              <a16:creationId xmlns:a16="http://schemas.microsoft.com/office/drawing/2014/main" id="{EC620DC9-100B-4AC9-9A66-3A38AC7BB62C}"/>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1897" name="Text Box 16">
          <a:extLst>
            <a:ext uri="{FF2B5EF4-FFF2-40B4-BE49-F238E27FC236}">
              <a16:creationId xmlns:a16="http://schemas.microsoft.com/office/drawing/2014/main" id="{E281BBB0-DC69-4618-A635-B35D8E52F543}"/>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1898" name="Text Box 17">
          <a:extLst>
            <a:ext uri="{FF2B5EF4-FFF2-40B4-BE49-F238E27FC236}">
              <a16:creationId xmlns:a16="http://schemas.microsoft.com/office/drawing/2014/main" id="{45379F41-035B-4D97-9936-08543879778D}"/>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1899" name="Text Box 18">
          <a:extLst>
            <a:ext uri="{FF2B5EF4-FFF2-40B4-BE49-F238E27FC236}">
              <a16:creationId xmlns:a16="http://schemas.microsoft.com/office/drawing/2014/main" id="{E68B2D73-92E0-4E15-8EB9-0C728C20F1C4}"/>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1900" name="Text Box 19">
          <a:extLst>
            <a:ext uri="{FF2B5EF4-FFF2-40B4-BE49-F238E27FC236}">
              <a16:creationId xmlns:a16="http://schemas.microsoft.com/office/drawing/2014/main" id="{569A7A00-A949-46AD-9F3E-8B95F57EA4BF}"/>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1901" name="Text Box 16">
          <a:extLst>
            <a:ext uri="{FF2B5EF4-FFF2-40B4-BE49-F238E27FC236}">
              <a16:creationId xmlns:a16="http://schemas.microsoft.com/office/drawing/2014/main" id="{3D116270-3535-4397-AE59-FB6643A7E222}"/>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1902" name="Text Box 17">
          <a:extLst>
            <a:ext uri="{FF2B5EF4-FFF2-40B4-BE49-F238E27FC236}">
              <a16:creationId xmlns:a16="http://schemas.microsoft.com/office/drawing/2014/main" id="{F919E4EB-366D-4447-94D9-80330C877B00}"/>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1903" name="Text Box 18">
          <a:extLst>
            <a:ext uri="{FF2B5EF4-FFF2-40B4-BE49-F238E27FC236}">
              <a16:creationId xmlns:a16="http://schemas.microsoft.com/office/drawing/2014/main" id="{140215AF-72BA-4732-9AA6-B8B34EC1842A}"/>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1904" name="Text Box 19">
          <a:extLst>
            <a:ext uri="{FF2B5EF4-FFF2-40B4-BE49-F238E27FC236}">
              <a16:creationId xmlns:a16="http://schemas.microsoft.com/office/drawing/2014/main" id="{14452599-1C58-43FE-AEFD-27AAF35D80A7}"/>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504825</xdr:rowOff>
    </xdr:from>
    <xdr:ext cx="95250" cy="448496"/>
    <xdr:sp macro="" textlink="">
      <xdr:nvSpPr>
        <xdr:cNvPr id="1905" name="Text Box 15">
          <a:extLst>
            <a:ext uri="{FF2B5EF4-FFF2-40B4-BE49-F238E27FC236}">
              <a16:creationId xmlns:a16="http://schemas.microsoft.com/office/drawing/2014/main" id="{A9B929AE-2B7F-4C54-A3E2-1CB326CD760F}"/>
            </a:ext>
          </a:extLst>
        </xdr:cNvPr>
        <xdr:cNvSpPr txBox="1">
          <a:spLocks noChangeArrowheads="1"/>
        </xdr:cNvSpPr>
      </xdr:nvSpPr>
      <xdr:spPr bwMode="auto">
        <a:xfrm>
          <a:off x="3710214" y="5433332"/>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1906" name="Text Box 16">
          <a:extLst>
            <a:ext uri="{FF2B5EF4-FFF2-40B4-BE49-F238E27FC236}">
              <a16:creationId xmlns:a16="http://schemas.microsoft.com/office/drawing/2014/main" id="{232F9895-C649-4C7D-AEBE-8FB20F4929CF}"/>
            </a:ext>
          </a:extLst>
        </xdr:cNvPr>
        <xdr:cNvSpPr txBox="1">
          <a:spLocks noChangeArrowheads="1"/>
        </xdr:cNvSpPr>
      </xdr:nvSpPr>
      <xdr:spPr bwMode="auto">
        <a:xfrm>
          <a:off x="6555468"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1907" name="Text Box 17">
          <a:extLst>
            <a:ext uri="{FF2B5EF4-FFF2-40B4-BE49-F238E27FC236}">
              <a16:creationId xmlns:a16="http://schemas.microsoft.com/office/drawing/2014/main" id="{E87DA689-7228-4B3F-B1B4-323ED2153491}"/>
            </a:ext>
          </a:extLst>
        </xdr:cNvPr>
        <xdr:cNvSpPr txBox="1">
          <a:spLocks noChangeArrowheads="1"/>
        </xdr:cNvSpPr>
      </xdr:nvSpPr>
      <xdr:spPr bwMode="auto">
        <a:xfrm>
          <a:off x="6555468"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1908" name="Text Box 18">
          <a:extLst>
            <a:ext uri="{FF2B5EF4-FFF2-40B4-BE49-F238E27FC236}">
              <a16:creationId xmlns:a16="http://schemas.microsoft.com/office/drawing/2014/main" id="{AFAC8FD1-FAB1-422F-A041-90CA8374F3CF}"/>
            </a:ext>
          </a:extLst>
        </xdr:cNvPr>
        <xdr:cNvSpPr txBox="1">
          <a:spLocks noChangeArrowheads="1"/>
        </xdr:cNvSpPr>
      </xdr:nvSpPr>
      <xdr:spPr bwMode="auto">
        <a:xfrm>
          <a:off x="6555468"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1909" name="Text Box 19">
          <a:extLst>
            <a:ext uri="{FF2B5EF4-FFF2-40B4-BE49-F238E27FC236}">
              <a16:creationId xmlns:a16="http://schemas.microsoft.com/office/drawing/2014/main" id="{FD4D86DD-5FD4-4B79-A7D1-203539C8B246}"/>
            </a:ext>
          </a:extLst>
        </xdr:cNvPr>
        <xdr:cNvSpPr txBox="1">
          <a:spLocks noChangeArrowheads="1"/>
        </xdr:cNvSpPr>
      </xdr:nvSpPr>
      <xdr:spPr bwMode="auto">
        <a:xfrm>
          <a:off x="6555468"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504825</xdr:rowOff>
    </xdr:from>
    <xdr:ext cx="95250" cy="442269"/>
    <xdr:sp macro="" textlink="">
      <xdr:nvSpPr>
        <xdr:cNvPr id="1910" name="Text Box 15">
          <a:extLst>
            <a:ext uri="{FF2B5EF4-FFF2-40B4-BE49-F238E27FC236}">
              <a16:creationId xmlns:a16="http://schemas.microsoft.com/office/drawing/2014/main" id="{DF63CC08-E2AD-4654-89EC-BC2F9C7A2E29}"/>
            </a:ext>
          </a:extLst>
        </xdr:cNvPr>
        <xdr:cNvSpPr txBox="1">
          <a:spLocks noChangeArrowheads="1"/>
        </xdr:cNvSpPr>
      </xdr:nvSpPr>
      <xdr:spPr bwMode="auto">
        <a:xfrm>
          <a:off x="6555468" y="543333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70</xdr:row>
      <xdr:rowOff>0</xdr:rowOff>
    </xdr:from>
    <xdr:ext cx="95250" cy="171450"/>
    <xdr:sp macro="" textlink="">
      <xdr:nvSpPr>
        <xdr:cNvPr id="1911" name="Text Box 16">
          <a:extLst>
            <a:ext uri="{FF2B5EF4-FFF2-40B4-BE49-F238E27FC236}">
              <a16:creationId xmlns:a16="http://schemas.microsoft.com/office/drawing/2014/main" id="{6CEE5DB2-A6B6-4A7B-8EE3-B643E7E02379}"/>
            </a:ext>
          </a:extLst>
        </xdr:cNvPr>
        <xdr:cNvSpPr txBox="1">
          <a:spLocks noChangeArrowheads="1"/>
        </xdr:cNvSpPr>
      </xdr:nvSpPr>
      <xdr:spPr bwMode="auto">
        <a:xfrm>
          <a:off x="15475857"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70</xdr:row>
      <xdr:rowOff>0</xdr:rowOff>
    </xdr:from>
    <xdr:ext cx="95250" cy="171450"/>
    <xdr:sp macro="" textlink="">
      <xdr:nvSpPr>
        <xdr:cNvPr id="1912" name="Text Box 17">
          <a:extLst>
            <a:ext uri="{FF2B5EF4-FFF2-40B4-BE49-F238E27FC236}">
              <a16:creationId xmlns:a16="http://schemas.microsoft.com/office/drawing/2014/main" id="{11F71FF0-7910-4D3A-9305-D0054847BB20}"/>
            </a:ext>
          </a:extLst>
        </xdr:cNvPr>
        <xdr:cNvSpPr txBox="1">
          <a:spLocks noChangeArrowheads="1"/>
        </xdr:cNvSpPr>
      </xdr:nvSpPr>
      <xdr:spPr bwMode="auto">
        <a:xfrm>
          <a:off x="15475857"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70</xdr:row>
      <xdr:rowOff>0</xdr:rowOff>
    </xdr:from>
    <xdr:ext cx="95250" cy="171450"/>
    <xdr:sp macro="" textlink="">
      <xdr:nvSpPr>
        <xdr:cNvPr id="1913" name="Text Box 18">
          <a:extLst>
            <a:ext uri="{FF2B5EF4-FFF2-40B4-BE49-F238E27FC236}">
              <a16:creationId xmlns:a16="http://schemas.microsoft.com/office/drawing/2014/main" id="{945116B0-5373-4679-B7F3-BF253BE36F41}"/>
            </a:ext>
          </a:extLst>
        </xdr:cNvPr>
        <xdr:cNvSpPr txBox="1">
          <a:spLocks noChangeArrowheads="1"/>
        </xdr:cNvSpPr>
      </xdr:nvSpPr>
      <xdr:spPr bwMode="auto">
        <a:xfrm>
          <a:off x="15475857"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70</xdr:row>
      <xdr:rowOff>0</xdr:rowOff>
    </xdr:from>
    <xdr:ext cx="95250" cy="171450"/>
    <xdr:sp macro="" textlink="">
      <xdr:nvSpPr>
        <xdr:cNvPr id="1914" name="Text Box 19">
          <a:extLst>
            <a:ext uri="{FF2B5EF4-FFF2-40B4-BE49-F238E27FC236}">
              <a16:creationId xmlns:a16="http://schemas.microsoft.com/office/drawing/2014/main" id="{B7E30969-264F-4BF9-AC08-8EE2E79869D1}"/>
            </a:ext>
          </a:extLst>
        </xdr:cNvPr>
        <xdr:cNvSpPr txBox="1">
          <a:spLocks noChangeArrowheads="1"/>
        </xdr:cNvSpPr>
      </xdr:nvSpPr>
      <xdr:spPr bwMode="auto">
        <a:xfrm>
          <a:off x="15475857"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70</xdr:row>
      <xdr:rowOff>504825</xdr:rowOff>
    </xdr:from>
    <xdr:ext cx="95250" cy="442269"/>
    <xdr:sp macro="" textlink="">
      <xdr:nvSpPr>
        <xdr:cNvPr id="1915" name="Text Box 15">
          <a:extLst>
            <a:ext uri="{FF2B5EF4-FFF2-40B4-BE49-F238E27FC236}">
              <a16:creationId xmlns:a16="http://schemas.microsoft.com/office/drawing/2014/main" id="{DA9C63F2-6F7F-4F65-891D-990111F06567}"/>
            </a:ext>
          </a:extLst>
        </xdr:cNvPr>
        <xdr:cNvSpPr txBox="1">
          <a:spLocks noChangeArrowheads="1"/>
        </xdr:cNvSpPr>
      </xdr:nvSpPr>
      <xdr:spPr bwMode="auto">
        <a:xfrm>
          <a:off x="15475857" y="543333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69</xdr:row>
      <xdr:rowOff>504825</xdr:rowOff>
    </xdr:from>
    <xdr:ext cx="95250" cy="444014"/>
    <xdr:sp macro="" textlink="">
      <xdr:nvSpPr>
        <xdr:cNvPr id="1916" name="Text Box 15">
          <a:extLst>
            <a:ext uri="{FF2B5EF4-FFF2-40B4-BE49-F238E27FC236}">
              <a16:creationId xmlns:a16="http://schemas.microsoft.com/office/drawing/2014/main" id="{9D35D691-A7CA-4DE7-AFEA-62507279DD1A}"/>
            </a:ext>
          </a:extLst>
        </xdr:cNvPr>
        <xdr:cNvSpPr txBox="1">
          <a:spLocks noChangeArrowheads="1"/>
        </xdr:cNvSpPr>
      </xdr:nvSpPr>
      <xdr:spPr bwMode="auto">
        <a:xfrm>
          <a:off x="3710214" y="5245554"/>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1917" name="Text Box 16">
          <a:extLst>
            <a:ext uri="{FF2B5EF4-FFF2-40B4-BE49-F238E27FC236}">
              <a16:creationId xmlns:a16="http://schemas.microsoft.com/office/drawing/2014/main" id="{A2212EE0-F4D9-4234-B8F9-7AA2696C6915}"/>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1918" name="Text Box 17">
          <a:extLst>
            <a:ext uri="{FF2B5EF4-FFF2-40B4-BE49-F238E27FC236}">
              <a16:creationId xmlns:a16="http://schemas.microsoft.com/office/drawing/2014/main" id="{3C3E26B0-C449-4003-90AC-A6D895B3A33B}"/>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1919" name="Text Box 18">
          <a:extLst>
            <a:ext uri="{FF2B5EF4-FFF2-40B4-BE49-F238E27FC236}">
              <a16:creationId xmlns:a16="http://schemas.microsoft.com/office/drawing/2014/main" id="{664C5A2E-F1CD-4045-A9F8-587D9FE04D2D}"/>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1920" name="Text Box 19">
          <a:extLst>
            <a:ext uri="{FF2B5EF4-FFF2-40B4-BE49-F238E27FC236}">
              <a16:creationId xmlns:a16="http://schemas.microsoft.com/office/drawing/2014/main" id="{A598A053-B198-4AB1-90A8-43399B4052DB}"/>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504825</xdr:rowOff>
    </xdr:from>
    <xdr:ext cx="95250" cy="213632"/>
    <xdr:sp macro="" textlink="">
      <xdr:nvSpPr>
        <xdr:cNvPr id="1921" name="Text Box 15">
          <a:extLst>
            <a:ext uri="{FF2B5EF4-FFF2-40B4-BE49-F238E27FC236}">
              <a16:creationId xmlns:a16="http://schemas.microsoft.com/office/drawing/2014/main" id="{B30D6A2A-29CF-4455-82E8-E8979D0F92C9}"/>
            </a:ext>
          </a:extLst>
        </xdr:cNvPr>
        <xdr:cNvSpPr txBox="1">
          <a:spLocks noChangeArrowheads="1"/>
        </xdr:cNvSpPr>
      </xdr:nvSpPr>
      <xdr:spPr bwMode="auto">
        <a:xfrm>
          <a:off x="3710214" y="543333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504825</xdr:rowOff>
    </xdr:from>
    <xdr:ext cx="95250" cy="444331"/>
    <xdr:sp macro="" textlink="">
      <xdr:nvSpPr>
        <xdr:cNvPr id="1922" name="Text Box 15">
          <a:extLst>
            <a:ext uri="{FF2B5EF4-FFF2-40B4-BE49-F238E27FC236}">
              <a16:creationId xmlns:a16="http://schemas.microsoft.com/office/drawing/2014/main" id="{12C0F44D-33CC-4396-9707-0C72B0F1D84B}"/>
            </a:ext>
          </a:extLst>
        </xdr:cNvPr>
        <xdr:cNvSpPr txBox="1">
          <a:spLocks noChangeArrowheads="1"/>
        </xdr:cNvSpPr>
      </xdr:nvSpPr>
      <xdr:spPr bwMode="auto">
        <a:xfrm>
          <a:off x="3710214" y="5433332"/>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69</xdr:row>
      <xdr:rowOff>504825</xdr:rowOff>
    </xdr:from>
    <xdr:ext cx="95250" cy="442269"/>
    <xdr:sp macro="" textlink="">
      <xdr:nvSpPr>
        <xdr:cNvPr id="1923" name="Text Box 15">
          <a:extLst>
            <a:ext uri="{FF2B5EF4-FFF2-40B4-BE49-F238E27FC236}">
              <a16:creationId xmlns:a16="http://schemas.microsoft.com/office/drawing/2014/main" id="{6624AD59-0023-467E-91C5-A98BDA5B1502}"/>
            </a:ext>
          </a:extLst>
        </xdr:cNvPr>
        <xdr:cNvSpPr txBox="1">
          <a:spLocks noChangeArrowheads="1"/>
        </xdr:cNvSpPr>
      </xdr:nvSpPr>
      <xdr:spPr bwMode="auto">
        <a:xfrm>
          <a:off x="6555468" y="5245554"/>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1924" name="Text Box 16">
          <a:extLst>
            <a:ext uri="{FF2B5EF4-FFF2-40B4-BE49-F238E27FC236}">
              <a16:creationId xmlns:a16="http://schemas.microsoft.com/office/drawing/2014/main" id="{267EFCEA-D4A6-4D30-95A0-DDCCEA51E90E}"/>
            </a:ext>
          </a:extLst>
        </xdr:cNvPr>
        <xdr:cNvSpPr txBox="1">
          <a:spLocks noChangeArrowheads="1"/>
        </xdr:cNvSpPr>
      </xdr:nvSpPr>
      <xdr:spPr bwMode="auto">
        <a:xfrm>
          <a:off x="6555468"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1925" name="Text Box 17">
          <a:extLst>
            <a:ext uri="{FF2B5EF4-FFF2-40B4-BE49-F238E27FC236}">
              <a16:creationId xmlns:a16="http://schemas.microsoft.com/office/drawing/2014/main" id="{75FEA3F2-D605-4823-9FD0-7E16254FFD43}"/>
            </a:ext>
          </a:extLst>
        </xdr:cNvPr>
        <xdr:cNvSpPr txBox="1">
          <a:spLocks noChangeArrowheads="1"/>
        </xdr:cNvSpPr>
      </xdr:nvSpPr>
      <xdr:spPr bwMode="auto">
        <a:xfrm>
          <a:off x="6555468"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1926" name="Text Box 18">
          <a:extLst>
            <a:ext uri="{FF2B5EF4-FFF2-40B4-BE49-F238E27FC236}">
              <a16:creationId xmlns:a16="http://schemas.microsoft.com/office/drawing/2014/main" id="{B25678ED-B989-4972-A2AE-5A37088C62A6}"/>
            </a:ext>
          </a:extLst>
        </xdr:cNvPr>
        <xdr:cNvSpPr txBox="1">
          <a:spLocks noChangeArrowheads="1"/>
        </xdr:cNvSpPr>
      </xdr:nvSpPr>
      <xdr:spPr bwMode="auto">
        <a:xfrm>
          <a:off x="6555468"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504825</xdr:rowOff>
    </xdr:from>
    <xdr:ext cx="95250" cy="213632"/>
    <xdr:sp macro="" textlink="">
      <xdr:nvSpPr>
        <xdr:cNvPr id="1927" name="Text Box 15">
          <a:extLst>
            <a:ext uri="{FF2B5EF4-FFF2-40B4-BE49-F238E27FC236}">
              <a16:creationId xmlns:a16="http://schemas.microsoft.com/office/drawing/2014/main" id="{5BFFE07A-DD28-4DF8-85BE-E827FAE1C653}"/>
            </a:ext>
          </a:extLst>
        </xdr:cNvPr>
        <xdr:cNvSpPr txBox="1">
          <a:spLocks noChangeArrowheads="1"/>
        </xdr:cNvSpPr>
      </xdr:nvSpPr>
      <xdr:spPr bwMode="auto">
        <a:xfrm>
          <a:off x="6555468" y="543333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1928" name="Text Box 16">
          <a:extLst>
            <a:ext uri="{FF2B5EF4-FFF2-40B4-BE49-F238E27FC236}">
              <a16:creationId xmlns:a16="http://schemas.microsoft.com/office/drawing/2014/main" id="{BDF54E87-1665-4A9A-9A06-AF4BC8294B0C}"/>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1929" name="Text Box 17">
          <a:extLst>
            <a:ext uri="{FF2B5EF4-FFF2-40B4-BE49-F238E27FC236}">
              <a16:creationId xmlns:a16="http://schemas.microsoft.com/office/drawing/2014/main" id="{2CB82D05-4283-4003-B8B5-5067DD23EDE4}"/>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1930" name="Text Box 18">
          <a:extLst>
            <a:ext uri="{FF2B5EF4-FFF2-40B4-BE49-F238E27FC236}">
              <a16:creationId xmlns:a16="http://schemas.microsoft.com/office/drawing/2014/main" id="{EC5D60FE-9A92-4878-B196-30AB11E7CE26}"/>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1931" name="Text Box 19">
          <a:extLst>
            <a:ext uri="{FF2B5EF4-FFF2-40B4-BE49-F238E27FC236}">
              <a16:creationId xmlns:a16="http://schemas.microsoft.com/office/drawing/2014/main" id="{00D4A7CF-1C65-420F-9ADA-6D10C75BA87D}"/>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1932" name="Text Box 16">
          <a:extLst>
            <a:ext uri="{FF2B5EF4-FFF2-40B4-BE49-F238E27FC236}">
              <a16:creationId xmlns:a16="http://schemas.microsoft.com/office/drawing/2014/main" id="{10E4ECEB-78B3-453E-9C2E-D4B8E83244DE}"/>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1933" name="Text Box 17">
          <a:extLst>
            <a:ext uri="{FF2B5EF4-FFF2-40B4-BE49-F238E27FC236}">
              <a16:creationId xmlns:a16="http://schemas.microsoft.com/office/drawing/2014/main" id="{B66304F4-F0A3-4B6E-9A25-ECBEAA2346D2}"/>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1934" name="Text Box 18">
          <a:extLst>
            <a:ext uri="{FF2B5EF4-FFF2-40B4-BE49-F238E27FC236}">
              <a16:creationId xmlns:a16="http://schemas.microsoft.com/office/drawing/2014/main" id="{0C8D442C-E928-421B-B6F8-058141DFA5B7}"/>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1935" name="Text Box 19">
          <a:extLst>
            <a:ext uri="{FF2B5EF4-FFF2-40B4-BE49-F238E27FC236}">
              <a16:creationId xmlns:a16="http://schemas.microsoft.com/office/drawing/2014/main" id="{2E25B566-3572-45B2-822C-5BC9343AD970}"/>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1936" name="Text Box 16">
          <a:extLst>
            <a:ext uri="{FF2B5EF4-FFF2-40B4-BE49-F238E27FC236}">
              <a16:creationId xmlns:a16="http://schemas.microsoft.com/office/drawing/2014/main" id="{2D56ABB9-3A4B-4F44-A4D9-74324CA03E97}"/>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1937" name="Text Box 17">
          <a:extLst>
            <a:ext uri="{FF2B5EF4-FFF2-40B4-BE49-F238E27FC236}">
              <a16:creationId xmlns:a16="http://schemas.microsoft.com/office/drawing/2014/main" id="{C580393D-5D1E-472D-BB39-899C557B37D4}"/>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1938" name="Text Box 18">
          <a:extLst>
            <a:ext uri="{FF2B5EF4-FFF2-40B4-BE49-F238E27FC236}">
              <a16:creationId xmlns:a16="http://schemas.microsoft.com/office/drawing/2014/main" id="{2A9B06F8-1C56-4E5A-8D3C-FC6D4254D78B}"/>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1939" name="Text Box 19">
          <a:extLst>
            <a:ext uri="{FF2B5EF4-FFF2-40B4-BE49-F238E27FC236}">
              <a16:creationId xmlns:a16="http://schemas.microsoft.com/office/drawing/2014/main" id="{18BB393B-2295-4F93-A156-5A4A01444C6E}"/>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1940" name="Text Box 16">
          <a:extLst>
            <a:ext uri="{FF2B5EF4-FFF2-40B4-BE49-F238E27FC236}">
              <a16:creationId xmlns:a16="http://schemas.microsoft.com/office/drawing/2014/main" id="{E773D4F6-6EC3-451C-9539-E4C554E67827}"/>
            </a:ext>
          </a:extLst>
        </xdr:cNvPr>
        <xdr:cNvSpPr txBox="1">
          <a:spLocks noChangeArrowheads="1"/>
        </xdr:cNvSpPr>
      </xdr:nvSpPr>
      <xdr:spPr bwMode="auto">
        <a:xfrm>
          <a:off x="6555468"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1941" name="Text Box 17">
          <a:extLst>
            <a:ext uri="{FF2B5EF4-FFF2-40B4-BE49-F238E27FC236}">
              <a16:creationId xmlns:a16="http://schemas.microsoft.com/office/drawing/2014/main" id="{8184656B-D98C-4E06-8C33-5BAB57934426}"/>
            </a:ext>
          </a:extLst>
        </xdr:cNvPr>
        <xdr:cNvSpPr txBox="1">
          <a:spLocks noChangeArrowheads="1"/>
        </xdr:cNvSpPr>
      </xdr:nvSpPr>
      <xdr:spPr bwMode="auto">
        <a:xfrm>
          <a:off x="6555468"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1942" name="Text Box 18">
          <a:extLst>
            <a:ext uri="{FF2B5EF4-FFF2-40B4-BE49-F238E27FC236}">
              <a16:creationId xmlns:a16="http://schemas.microsoft.com/office/drawing/2014/main" id="{0A62D751-8992-4232-93C8-D28AE1B13C57}"/>
            </a:ext>
          </a:extLst>
        </xdr:cNvPr>
        <xdr:cNvSpPr txBox="1">
          <a:spLocks noChangeArrowheads="1"/>
        </xdr:cNvSpPr>
      </xdr:nvSpPr>
      <xdr:spPr bwMode="auto">
        <a:xfrm>
          <a:off x="6555468"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1943" name="Text Box 19">
          <a:extLst>
            <a:ext uri="{FF2B5EF4-FFF2-40B4-BE49-F238E27FC236}">
              <a16:creationId xmlns:a16="http://schemas.microsoft.com/office/drawing/2014/main" id="{A0BD512E-28B8-4A89-BCA3-E2454A96D3C2}"/>
            </a:ext>
          </a:extLst>
        </xdr:cNvPr>
        <xdr:cNvSpPr txBox="1">
          <a:spLocks noChangeArrowheads="1"/>
        </xdr:cNvSpPr>
      </xdr:nvSpPr>
      <xdr:spPr bwMode="auto">
        <a:xfrm>
          <a:off x="6555468"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74</xdr:row>
      <xdr:rowOff>0</xdr:rowOff>
    </xdr:from>
    <xdr:ext cx="95250" cy="171450"/>
    <xdr:sp macro="" textlink="">
      <xdr:nvSpPr>
        <xdr:cNvPr id="1944" name="Text Box 16">
          <a:extLst>
            <a:ext uri="{FF2B5EF4-FFF2-40B4-BE49-F238E27FC236}">
              <a16:creationId xmlns:a16="http://schemas.microsoft.com/office/drawing/2014/main" id="{9139B56D-F271-4920-9853-8F268ECAFC46}"/>
            </a:ext>
          </a:extLst>
        </xdr:cNvPr>
        <xdr:cNvSpPr txBox="1">
          <a:spLocks noChangeArrowheads="1"/>
        </xdr:cNvSpPr>
      </xdr:nvSpPr>
      <xdr:spPr bwMode="auto">
        <a:xfrm>
          <a:off x="15475857"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74</xdr:row>
      <xdr:rowOff>0</xdr:rowOff>
    </xdr:from>
    <xdr:ext cx="95250" cy="171450"/>
    <xdr:sp macro="" textlink="">
      <xdr:nvSpPr>
        <xdr:cNvPr id="1945" name="Text Box 17">
          <a:extLst>
            <a:ext uri="{FF2B5EF4-FFF2-40B4-BE49-F238E27FC236}">
              <a16:creationId xmlns:a16="http://schemas.microsoft.com/office/drawing/2014/main" id="{36BA49C6-BDA7-4CA5-86A9-0F663821BAE2}"/>
            </a:ext>
          </a:extLst>
        </xdr:cNvPr>
        <xdr:cNvSpPr txBox="1">
          <a:spLocks noChangeArrowheads="1"/>
        </xdr:cNvSpPr>
      </xdr:nvSpPr>
      <xdr:spPr bwMode="auto">
        <a:xfrm>
          <a:off x="15475857"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74</xdr:row>
      <xdr:rowOff>0</xdr:rowOff>
    </xdr:from>
    <xdr:ext cx="95250" cy="171450"/>
    <xdr:sp macro="" textlink="">
      <xdr:nvSpPr>
        <xdr:cNvPr id="1946" name="Text Box 18">
          <a:extLst>
            <a:ext uri="{FF2B5EF4-FFF2-40B4-BE49-F238E27FC236}">
              <a16:creationId xmlns:a16="http://schemas.microsoft.com/office/drawing/2014/main" id="{9B74F833-DAD2-48E6-BCD5-BBFF19585517}"/>
            </a:ext>
          </a:extLst>
        </xdr:cNvPr>
        <xdr:cNvSpPr txBox="1">
          <a:spLocks noChangeArrowheads="1"/>
        </xdr:cNvSpPr>
      </xdr:nvSpPr>
      <xdr:spPr bwMode="auto">
        <a:xfrm>
          <a:off x="15475857"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74</xdr:row>
      <xdr:rowOff>0</xdr:rowOff>
    </xdr:from>
    <xdr:ext cx="95250" cy="171450"/>
    <xdr:sp macro="" textlink="">
      <xdr:nvSpPr>
        <xdr:cNvPr id="1947" name="Text Box 19">
          <a:extLst>
            <a:ext uri="{FF2B5EF4-FFF2-40B4-BE49-F238E27FC236}">
              <a16:creationId xmlns:a16="http://schemas.microsoft.com/office/drawing/2014/main" id="{238AF34E-B9CF-44CF-A947-1D9B250DFE9C}"/>
            </a:ext>
          </a:extLst>
        </xdr:cNvPr>
        <xdr:cNvSpPr txBox="1">
          <a:spLocks noChangeArrowheads="1"/>
        </xdr:cNvSpPr>
      </xdr:nvSpPr>
      <xdr:spPr bwMode="auto">
        <a:xfrm>
          <a:off x="15475857"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73</xdr:row>
      <xdr:rowOff>504825</xdr:rowOff>
    </xdr:from>
    <xdr:ext cx="95250" cy="444014"/>
    <xdr:sp macro="" textlink="">
      <xdr:nvSpPr>
        <xdr:cNvPr id="1948" name="Text Box 15">
          <a:extLst>
            <a:ext uri="{FF2B5EF4-FFF2-40B4-BE49-F238E27FC236}">
              <a16:creationId xmlns:a16="http://schemas.microsoft.com/office/drawing/2014/main" id="{961510CD-8AE1-4FCC-9E17-6A5F99E70CF3}"/>
            </a:ext>
          </a:extLst>
        </xdr:cNvPr>
        <xdr:cNvSpPr txBox="1">
          <a:spLocks noChangeArrowheads="1"/>
        </xdr:cNvSpPr>
      </xdr:nvSpPr>
      <xdr:spPr bwMode="auto">
        <a:xfrm>
          <a:off x="3710214" y="5789839"/>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1949" name="Text Box 16">
          <a:extLst>
            <a:ext uri="{FF2B5EF4-FFF2-40B4-BE49-F238E27FC236}">
              <a16:creationId xmlns:a16="http://schemas.microsoft.com/office/drawing/2014/main" id="{92A5448E-156B-4EC1-948E-050DABF77E67}"/>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1950" name="Text Box 17">
          <a:extLst>
            <a:ext uri="{FF2B5EF4-FFF2-40B4-BE49-F238E27FC236}">
              <a16:creationId xmlns:a16="http://schemas.microsoft.com/office/drawing/2014/main" id="{70ABB064-BA56-4A4B-8C46-B54F93242F59}"/>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1951" name="Text Box 18">
          <a:extLst>
            <a:ext uri="{FF2B5EF4-FFF2-40B4-BE49-F238E27FC236}">
              <a16:creationId xmlns:a16="http://schemas.microsoft.com/office/drawing/2014/main" id="{D9CB9989-A037-469E-84B5-1D2B4F063AB3}"/>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1952" name="Text Box 19">
          <a:extLst>
            <a:ext uri="{FF2B5EF4-FFF2-40B4-BE49-F238E27FC236}">
              <a16:creationId xmlns:a16="http://schemas.microsoft.com/office/drawing/2014/main" id="{2FBFF4C5-F8EC-4E22-ABC8-32CE74414179}"/>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73</xdr:row>
      <xdr:rowOff>504825</xdr:rowOff>
    </xdr:from>
    <xdr:ext cx="95250" cy="442269"/>
    <xdr:sp macro="" textlink="">
      <xdr:nvSpPr>
        <xdr:cNvPr id="1953" name="Text Box 15">
          <a:extLst>
            <a:ext uri="{FF2B5EF4-FFF2-40B4-BE49-F238E27FC236}">
              <a16:creationId xmlns:a16="http://schemas.microsoft.com/office/drawing/2014/main" id="{646452DF-E470-4229-A862-12141A51FBC9}"/>
            </a:ext>
          </a:extLst>
        </xdr:cNvPr>
        <xdr:cNvSpPr txBox="1">
          <a:spLocks noChangeArrowheads="1"/>
        </xdr:cNvSpPr>
      </xdr:nvSpPr>
      <xdr:spPr bwMode="auto">
        <a:xfrm>
          <a:off x="6555468" y="5789839"/>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1954" name="Text Box 16">
          <a:extLst>
            <a:ext uri="{FF2B5EF4-FFF2-40B4-BE49-F238E27FC236}">
              <a16:creationId xmlns:a16="http://schemas.microsoft.com/office/drawing/2014/main" id="{74919D37-CBB5-45EC-93C8-55A0AD1FF6F3}"/>
            </a:ext>
          </a:extLst>
        </xdr:cNvPr>
        <xdr:cNvSpPr txBox="1">
          <a:spLocks noChangeArrowheads="1"/>
        </xdr:cNvSpPr>
      </xdr:nvSpPr>
      <xdr:spPr bwMode="auto">
        <a:xfrm>
          <a:off x="6555468"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1955" name="Text Box 17">
          <a:extLst>
            <a:ext uri="{FF2B5EF4-FFF2-40B4-BE49-F238E27FC236}">
              <a16:creationId xmlns:a16="http://schemas.microsoft.com/office/drawing/2014/main" id="{08C1B570-673D-478F-AFDD-E06D92D087EC}"/>
            </a:ext>
          </a:extLst>
        </xdr:cNvPr>
        <xdr:cNvSpPr txBox="1">
          <a:spLocks noChangeArrowheads="1"/>
        </xdr:cNvSpPr>
      </xdr:nvSpPr>
      <xdr:spPr bwMode="auto">
        <a:xfrm>
          <a:off x="6555468"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1956" name="Text Box 18">
          <a:extLst>
            <a:ext uri="{FF2B5EF4-FFF2-40B4-BE49-F238E27FC236}">
              <a16:creationId xmlns:a16="http://schemas.microsoft.com/office/drawing/2014/main" id="{A3E9A73E-5ECB-4A0B-8FCC-4D6550575B0D}"/>
            </a:ext>
          </a:extLst>
        </xdr:cNvPr>
        <xdr:cNvSpPr txBox="1">
          <a:spLocks noChangeArrowheads="1"/>
        </xdr:cNvSpPr>
      </xdr:nvSpPr>
      <xdr:spPr bwMode="auto">
        <a:xfrm>
          <a:off x="6555468"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1957" name="Text Box 16">
          <a:extLst>
            <a:ext uri="{FF2B5EF4-FFF2-40B4-BE49-F238E27FC236}">
              <a16:creationId xmlns:a16="http://schemas.microsoft.com/office/drawing/2014/main" id="{B7FDC12E-B3B3-4404-84F1-7A92A8FF6683}"/>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1958" name="Text Box 17">
          <a:extLst>
            <a:ext uri="{FF2B5EF4-FFF2-40B4-BE49-F238E27FC236}">
              <a16:creationId xmlns:a16="http://schemas.microsoft.com/office/drawing/2014/main" id="{FBC54FA8-15BA-4CBD-9C5C-A7FEE3CE60F1}"/>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1959" name="Text Box 18">
          <a:extLst>
            <a:ext uri="{FF2B5EF4-FFF2-40B4-BE49-F238E27FC236}">
              <a16:creationId xmlns:a16="http://schemas.microsoft.com/office/drawing/2014/main" id="{A6F31BE7-68E0-4F7E-B118-EA21297B5197}"/>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1960" name="Text Box 19">
          <a:extLst>
            <a:ext uri="{FF2B5EF4-FFF2-40B4-BE49-F238E27FC236}">
              <a16:creationId xmlns:a16="http://schemas.microsoft.com/office/drawing/2014/main" id="{B9EE7987-A375-49F3-9C7F-37B8FC53D984}"/>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1961" name="Text Box 16">
          <a:extLst>
            <a:ext uri="{FF2B5EF4-FFF2-40B4-BE49-F238E27FC236}">
              <a16:creationId xmlns:a16="http://schemas.microsoft.com/office/drawing/2014/main" id="{3E41EDED-91C5-4C30-B07C-6D7905498827}"/>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1962" name="Text Box 17">
          <a:extLst>
            <a:ext uri="{FF2B5EF4-FFF2-40B4-BE49-F238E27FC236}">
              <a16:creationId xmlns:a16="http://schemas.microsoft.com/office/drawing/2014/main" id="{C7B06ED1-79CA-4EF2-9837-CBE637A515B6}"/>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1963" name="Text Box 18">
          <a:extLst>
            <a:ext uri="{FF2B5EF4-FFF2-40B4-BE49-F238E27FC236}">
              <a16:creationId xmlns:a16="http://schemas.microsoft.com/office/drawing/2014/main" id="{28D11158-17EC-40E6-B969-01386ABE4A6C}"/>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1964" name="Text Box 19">
          <a:extLst>
            <a:ext uri="{FF2B5EF4-FFF2-40B4-BE49-F238E27FC236}">
              <a16:creationId xmlns:a16="http://schemas.microsoft.com/office/drawing/2014/main" id="{7AA5F8BD-0F2B-42C1-BB93-5C5A34B0911B}"/>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504825</xdr:rowOff>
    </xdr:from>
    <xdr:ext cx="95250" cy="448496"/>
    <xdr:sp macro="" textlink="">
      <xdr:nvSpPr>
        <xdr:cNvPr id="1965" name="Text Box 15">
          <a:extLst>
            <a:ext uri="{FF2B5EF4-FFF2-40B4-BE49-F238E27FC236}">
              <a16:creationId xmlns:a16="http://schemas.microsoft.com/office/drawing/2014/main" id="{4FC1BF7C-F348-4F50-B7B0-65E51EB1C94C}"/>
            </a:ext>
          </a:extLst>
        </xdr:cNvPr>
        <xdr:cNvSpPr txBox="1">
          <a:spLocks noChangeArrowheads="1"/>
        </xdr:cNvSpPr>
      </xdr:nvSpPr>
      <xdr:spPr bwMode="auto">
        <a:xfrm>
          <a:off x="3710214" y="5977618"/>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504825</xdr:rowOff>
    </xdr:from>
    <xdr:ext cx="95250" cy="442269"/>
    <xdr:sp macro="" textlink="">
      <xdr:nvSpPr>
        <xdr:cNvPr id="1966" name="Text Box 15">
          <a:extLst>
            <a:ext uri="{FF2B5EF4-FFF2-40B4-BE49-F238E27FC236}">
              <a16:creationId xmlns:a16="http://schemas.microsoft.com/office/drawing/2014/main" id="{3FA75E95-21AA-4EDE-B929-F89BA4521095}"/>
            </a:ext>
          </a:extLst>
        </xdr:cNvPr>
        <xdr:cNvSpPr txBox="1">
          <a:spLocks noChangeArrowheads="1"/>
        </xdr:cNvSpPr>
      </xdr:nvSpPr>
      <xdr:spPr bwMode="auto">
        <a:xfrm>
          <a:off x="6555468" y="5977618"/>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74</xdr:row>
      <xdr:rowOff>504825</xdr:rowOff>
    </xdr:from>
    <xdr:ext cx="95250" cy="442269"/>
    <xdr:sp macro="" textlink="">
      <xdr:nvSpPr>
        <xdr:cNvPr id="1967" name="Text Box 15">
          <a:extLst>
            <a:ext uri="{FF2B5EF4-FFF2-40B4-BE49-F238E27FC236}">
              <a16:creationId xmlns:a16="http://schemas.microsoft.com/office/drawing/2014/main" id="{A7670E15-2DBA-4F4B-9347-B358CE23A921}"/>
            </a:ext>
          </a:extLst>
        </xdr:cNvPr>
        <xdr:cNvSpPr txBox="1">
          <a:spLocks noChangeArrowheads="1"/>
        </xdr:cNvSpPr>
      </xdr:nvSpPr>
      <xdr:spPr bwMode="auto">
        <a:xfrm>
          <a:off x="15475857" y="5977618"/>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504825</xdr:rowOff>
    </xdr:from>
    <xdr:ext cx="95250" cy="213632"/>
    <xdr:sp macro="" textlink="">
      <xdr:nvSpPr>
        <xdr:cNvPr id="1968" name="Text Box 15">
          <a:extLst>
            <a:ext uri="{FF2B5EF4-FFF2-40B4-BE49-F238E27FC236}">
              <a16:creationId xmlns:a16="http://schemas.microsoft.com/office/drawing/2014/main" id="{8065D6B3-D849-4770-B85F-7F496FF37527}"/>
            </a:ext>
          </a:extLst>
        </xdr:cNvPr>
        <xdr:cNvSpPr txBox="1">
          <a:spLocks noChangeArrowheads="1"/>
        </xdr:cNvSpPr>
      </xdr:nvSpPr>
      <xdr:spPr bwMode="auto">
        <a:xfrm>
          <a:off x="3710214" y="597761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504825</xdr:rowOff>
    </xdr:from>
    <xdr:ext cx="95250" cy="444331"/>
    <xdr:sp macro="" textlink="">
      <xdr:nvSpPr>
        <xdr:cNvPr id="1969" name="Text Box 15">
          <a:extLst>
            <a:ext uri="{FF2B5EF4-FFF2-40B4-BE49-F238E27FC236}">
              <a16:creationId xmlns:a16="http://schemas.microsoft.com/office/drawing/2014/main" id="{DFA37A93-F8C0-47E3-BF22-8217B0CB005A}"/>
            </a:ext>
          </a:extLst>
        </xdr:cNvPr>
        <xdr:cNvSpPr txBox="1">
          <a:spLocks noChangeArrowheads="1"/>
        </xdr:cNvSpPr>
      </xdr:nvSpPr>
      <xdr:spPr bwMode="auto">
        <a:xfrm>
          <a:off x="3710214" y="5977618"/>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504825</xdr:rowOff>
    </xdr:from>
    <xdr:ext cx="95250" cy="213632"/>
    <xdr:sp macro="" textlink="">
      <xdr:nvSpPr>
        <xdr:cNvPr id="1970" name="Text Box 15">
          <a:extLst>
            <a:ext uri="{FF2B5EF4-FFF2-40B4-BE49-F238E27FC236}">
              <a16:creationId xmlns:a16="http://schemas.microsoft.com/office/drawing/2014/main" id="{ECAD2E5D-E481-4FD8-8EFE-8BA422B3FC72}"/>
            </a:ext>
          </a:extLst>
        </xdr:cNvPr>
        <xdr:cNvSpPr txBox="1">
          <a:spLocks noChangeArrowheads="1"/>
        </xdr:cNvSpPr>
      </xdr:nvSpPr>
      <xdr:spPr bwMode="auto">
        <a:xfrm>
          <a:off x="6555468" y="597761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1971" name="Text Box 16">
          <a:extLst>
            <a:ext uri="{FF2B5EF4-FFF2-40B4-BE49-F238E27FC236}">
              <a16:creationId xmlns:a16="http://schemas.microsoft.com/office/drawing/2014/main" id="{9E688637-F2C7-4AFD-AC8C-B149CC60BE9E}"/>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1972" name="Text Box 17">
          <a:extLst>
            <a:ext uri="{FF2B5EF4-FFF2-40B4-BE49-F238E27FC236}">
              <a16:creationId xmlns:a16="http://schemas.microsoft.com/office/drawing/2014/main" id="{492827B5-8095-40DB-9CE6-62587F11FEFC}"/>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1973" name="Text Box 18">
          <a:extLst>
            <a:ext uri="{FF2B5EF4-FFF2-40B4-BE49-F238E27FC236}">
              <a16:creationId xmlns:a16="http://schemas.microsoft.com/office/drawing/2014/main" id="{22F4865F-2C23-4318-9106-00974B34E284}"/>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1974" name="Text Box 19">
          <a:extLst>
            <a:ext uri="{FF2B5EF4-FFF2-40B4-BE49-F238E27FC236}">
              <a16:creationId xmlns:a16="http://schemas.microsoft.com/office/drawing/2014/main" id="{08AFBC32-F895-4C48-8577-ED061450AD67}"/>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1975" name="Text Box 16">
          <a:extLst>
            <a:ext uri="{FF2B5EF4-FFF2-40B4-BE49-F238E27FC236}">
              <a16:creationId xmlns:a16="http://schemas.microsoft.com/office/drawing/2014/main" id="{7CB08CA2-7810-4078-B248-EC7DB91F642C}"/>
            </a:ext>
          </a:extLst>
        </xdr:cNvPr>
        <xdr:cNvSpPr txBox="1">
          <a:spLocks noChangeArrowheads="1"/>
        </xdr:cNvSpPr>
      </xdr:nvSpPr>
      <xdr:spPr bwMode="auto">
        <a:xfrm>
          <a:off x="6555468"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1976" name="Text Box 17">
          <a:extLst>
            <a:ext uri="{FF2B5EF4-FFF2-40B4-BE49-F238E27FC236}">
              <a16:creationId xmlns:a16="http://schemas.microsoft.com/office/drawing/2014/main" id="{141B31C4-96E7-4D65-934A-D0A994280B5B}"/>
            </a:ext>
          </a:extLst>
        </xdr:cNvPr>
        <xdr:cNvSpPr txBox="1">
          <a:spLocks noChangeArrowheads="1"/>
        </xdr:cNvSpPr>
      </xdr:nvSpPr>
      <xdr:spPr bwMode="auto">
        <a:xfrm>
          <a:off x="6555468"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1977" name="Text Box 18">
          <a:extLst>
            <a:ext uri="{FF2B5EF4-FFF2-40B4-BE49-F238E27FC236}">
              <a16:creationId xmlns:a16="http://schemas.microsoft.com/office/drawing/2014/main" id="{02E7DA53-D426-48E3-9C43-A9AA5E98AE92}"/>
            </a:ext>
          </a:extLst>
        </xdr:cNvPr>
        <xdr:cNvSpPr txBox="1">
          <a:spLocks noChangeArrowheads="1"/>
        </xdr:cNvSpPr>
      </xdr:nvSpPr>
      <xdr:spPr bwMode="auto">
        <a:xfrm>
          <a:off x="6555468"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1978" name="Text Box 19">
          <a:extLst>
            <a:ext uri="{FF2B5EF4-FFF2-40B4-BE49-F238E27FC236}">
              <a16:creationId xmlns:a16="http://schemas.microsoft.com/office/drawing/2014/main" id="{DB4B2EE0-AFB5-41B2-BD2B-DFBF664B5771}"/>
            </a:ext>
          </a:extLst>
        </xdr:cNvPr>
        <xdr:cNvSpPr txBox="1">
          <a:spLocks noChangeArrowheads="1"/>
        </xdr:cNvSpPr>
      </xdr:nvSpPr>
      <xdr:spPr bwMode="auto">
        <a:xfrm>
          <a:off x="6555468"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78</xdr:row>
      <xdr:rowOff>0</xdr:rowOff>
    </xdr:from>
    <xdr:ext cx="95250" cy="171450"/>
    <xdr:sp macro="" textlink="">
      <xdr:nvSpPr>
        <xdr:cNvPr id="1979" name="Text Box 16">
          <a:extLst>
            <a:ext uri="{FF2B5EF4-FFF2-40B4-BE49-F238E27FC236}">
              <a16:creationId xmlns:a16="http://schemas.microsoft.com/office/drawing/2014/main" id="{B4A62FF8-50F6-4FD2-BF79-F8362164416A}"/>
            </a:ext>
          </a:extLst>
        </xdr:cNvPr>
        <xdr:cNvSpPr txBox="1">
          <a:spLocks noChangeArrowheads="1"/>
        </xdr:cNvSpPr>
      </xdr:nvSpPr>
      <xdr:spPr bwMode="auto">
        <a:xfrm>
          <a:off x="15475857"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78</xdr:row>
      <xdr:rowOff>0</xdr:rowOff>
    </xdr:from>
    <xdr:ext cx="95250" cy="171450"/>
    <xdr:sp macro="" textlink="">
      <xdr:nvSpPr>
        <xdr:cNvPr id="1980" name="Text Box 17">
          <a:extLst>
            <a:ext uri="{FF2B5EF4-FFF2-40B4-BE49-F238E27FC236}">
              <a16:creationId xmlns:a16="http://schemas.microsoft.com/office/drawing/2014/main" id="{93E2314C-7323-4475-B67B-3E74939E86D5}"/>
            </a:ext>
          </a:extLst>
        </xdr:cNvPr>
        <xdr:cNvSpPr txBox="1">
          <a:spLocks noChangeArrowheads="1"/>
        </xdr:cNvSpPr>
      </xdr:nvSpPr>
      <xdr:spPr bwMode="auto">
        <a:xfrm>
          <a:off x="15475857"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78</xdr:row>
      <xdr:rowOff>0</xdr:rowOff>
    </xdr:from>
    <xdr:ext cx="95250" cy="171450"/>
    <xdr:sp macro="" textlink="">
      <xdr:nvSpPr>
        <xdr:cNvPr id="1981" name="Text Box 18">
          <a:extLst>
            <a:ext uri="{FF2B5EF4-FFF2-40B4-BE49-F238E27FC236}">
              <a16:creationId xmlns:a16="http://schemas.microsoft.com/office/drawing/2014/main" id="{375DD61B-534B-4E19-94D0-BEDA9ACC9760}"/>
            </a:ext>
          </a:extLst>
        </xdr:cNvPr>
        <xdr:cNvSpPr txBox="1">
          <a:spLocks noChangeArrowheads="1"/>
        </xdr:cNvSpPr>
      </xdr:nvSpPr>
      <xdr:spPr bwMode="auto">
        <a:xfrm>
          <a:off x="15475857"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78</xdr:row>
      <xdr:rowOff>0</xdr:rowOff>
    </xdr:from>
    <xdr:ext cx="95250" cy="171450"/>
    <xdr:sp macro="" textlink="">
      <xdr:nvSpPr>
        <xdr:cNvPr id="1982" name="Text Box 19">
          <a:extLst>
            <a:ext uri="{FF2B5EF4-FFF2-40B4-BE49-F238E27FC236}">
              <a16:creationId xmlns:a16="http://schemas.microsoft.com/office/drawing/2014/main" id="{CFFF4BD0-3C2F-4673-8CC6-3461A88D5E60}"/>
            </a:ext>
          </a:extLst>
        </xdr:cNvPr>
        <xdr:cNvSpPr txBox="1">
          <a:spLocks noChangeArrowheads="1"/>
        </xdr:cNvSpPr>
      </xdr:nvSpPr>
      <xdr:spPr bwMode="auto">
        <a:xfrm>
          <a:off x="15475857"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1983" name="Text Box 16">
          <a:extLst>
            <a:ext uri="{FF2B5EF4-FFF2-40B4-BE49-F238E27FC236}">
              <a16:creationId xmlns:a16="http://schemas.microsoft.com/office/drawing/2014/main" id="{141EA8A2-B56B-4B5C-A531-0B549996DCD5}"/>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1984" name="Text Box 17">
          <a:extLst>
            <a:ext uri="{FF2B5EF4-FFF2-40B4-BE49-F238E27FC236}">
              <a16:creationId xmlns:a16="http://schemas.microsoft.com/office/drawing/2014/main" id="{E4FECC78-18CB-4AF8-B173-922189418758}"/>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1985" name="Text Box 18">
          <a:extLst>
            <a:ext uri="{FF2B5EF4-FFF2-40B4-BE49-F238E27FC236}">
              <a16:creationId xmlns:a16="http://schemas.microsoft.com/office/drawing/2014/main" id="{2E816022-45E0-4295-ABA3-F3A813CD34C2}"/>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1986" name="Text Box 19">
          <a:extLst>
            <a:ext uri="{FF2B5EF4-FFF2-40B4-BE49-F238E27FC236}">
              <a16:creationId xmlns:a16="http://schemas.microsoft.com/office/drawing/2014/main" id="{E98BDACE-C652-47C8-9214-D42FD9E1BE5C}"/>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1987" name="Text Box 16">
          <a:extLst>
            <a:ext uri="{FF2B5EF4-FFF2-40B4-BE49-F238E27FC236}">
              <a16:creationId xmlns:a16="http://schemas.microsoft.com/office/drawing/2014/main" id="{7C3F7369-2C84-4FDC-8EC9-208ED91EB8AA}"/>
            </a:ext>
          </a:extLst>
        </xdr:cNvPr>
        <xdr:cNvSpPr txBox="1">
          <a:spLocks noChangeArrowheads="1"/>
        </xdr:cNvSpPr>
      </xdr:nvSpPr>
      <xdr:spPr bwMode="auto">
        <a:xfrm>
          <a:off x="6555468"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1988" name="Text Box 17">
          <a:extLst>
            <a:ext uri="{FF2B5EF4-FFF2-40B4-BE49-F238E27FC236}">
              <a16:creationId xmlns:a16="http://schemas.microsoft.com/office/drawing/2014/main" id="{E3865A9B-4592-4AC3-962D-7147424274A4}"/>
            </a:ext>
          </a:extLst>
        </xdr:cNvPr>
        <xdr:cNvSpPr txBox="1">
          <a:spLocks noChangeArrowheads="1"/>
        </xdr:cNvSpPr>
      </xdr:nvSpPr>
      <xdr:spPr bwMode="auto">
        <a:xfrm>
          <a:off x="6555468"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1989" name="Text Box 18">
          <a:extLst>
            <a:ext uri="{FF2B5EF4-FFF2-40B4-BE49-F238E27FC236}">
              <a16:creationId xmlns:a16="http://schemas.microsoft.com/office/drawing/2014/main" id="{75FBE134-1E20-44B3-B90A-1A3ADC9D09D2}"/>
            </a:ext>
          </a:extLst>
        </xdr:cNvPr>
        <xdr:cNvSpPr txBox="1">
          <a:spLocks noChangeArrowheads="1"/>
        </xdr:cNvSpPr>
      </xdr:nvSpPr>
      <xdr:spPr bwMode="auto">
        <a:xfrm>
          <a:off x="6555468"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1990" name="Text Box 16">
          <a:extLst>
            <a:ext uri="{FF2B5EF4-FFF2-40B4-BE49-F238E27FC236}">
              <a16:creationId xmlns:a16="http://schemas.microsoft.com/office/drawing/2014/main" id="{7977C0CD-E02F-40CA-B0A7-A5143939662B}"/>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1991" name="Text Box 17">
          <a:extLst>
            <a:ext uri="{FF2B5EF4-FFF2-40B4-BE49-F238E27FC236}">
              <a16:creationId xmlns:a16="http://schemas.microsoft.com/office/drawing/2014/main" id="{E4746C12-94AE-4910-9AF1-1917D01FF604}"/>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1992" name="Text Box 18">
          <a:extLst>
            <a:ext uri="{FF2B5EF4-FFF2-40B4-BE49-F238E27FC236}">
              <a16:creationId xmlns:a16="http://schemas.microsoft.com/office/drawing/2014/main" id="{FE9F88CE-028F-45F4-AE11-AD6E0AECF277}"/>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1993" name="Text Box 19">
          <a:extLst>
            <a:ext uri="{FF2B5EF4-FFF2-40B4-BE49-F238E27FC236}">
              <a16:creationId xmlns:a16="http://schemas.microsoft.com/office/drawing/2014/main" id="{FC91F483-0A9B-4512-98F0-E33E9854D89A}"/>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1994" name="Text Box 16">
          <a:extLst>
            <a:ext uri="{FF2B5EF4-FFF2-40B4-BE49-F238E27FC236}">
              <a16:creationId xmlns:a16="http://schemas.microsoft.com/office/drawing/2014/main" id="{E6CD86CF-278A-4464-B33A-E12AEE6A56BB}"/>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1995" name="Text Box 17">
          <a:extLst>
            <a:ext uri="{FF2B5EF4-FFF2-40B4-BE49-F238E27FC236}">
              <a16:creationId xmlns:a16="http://schemas.microsoft.com/office/drawing/2014/main" id="{9D78BE41-E7B2-4A3B-94FE-562D33A3AE53}"/>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1996" name="Text Box 18">
          <a:extLst>
            <a:ext uri="{FF2B5EF4-FFF2-40B4-BE49-F238E27FC236}">
              <a16:creationId xmlns:a16="http://schemas.microsoft.com/office/drawing/2014/main" id="{87A3A99D-81F0-471F-B86D-2190D6ED8F29}"/>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1997" name="Text Box 19">
          <a:extLst>
            <a:ext uri="{FF2B5EF4-FFF2-40B4-BE49-F238E27FC236}">
              <a16:creationId xmlns:a16="http://schemas.microsoft.com/office/drawing/2014/main" id="{11B333B5-62CD-4E16-BDF0-EB958BB70E8B}"/>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1998" name="Text Box 16">
          <a:extLst>
            <a:ext uri="{FF2B5EF4-FFF2-40B4-BE49-F238E27FC236}">
              <a16:creationId xmlns:a16="http://schemas.microsoft.com/office/drawing/2014/main" id="{067D55A0-99E0-4C7D-91C4-10FF650EEF7D}"/>
            </a:ext>
          </a:extLst>
        </xdr:cNvPr>
        <xdr:cNvSpPr txBox="1">
          <a:spLocks noChangeArrowheads="1"/>
        </xdr:cNvSpPr>
      </xdr:nvSpPr>
      <xdr:spPr bwMode="auto">
        <a:xfrm>
          <a:off x="371021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1999" name="Text Box 17">
          <a:extLst>
            <a:ext uri="{FF2B5EF4-FFF2-40B4-BE49-F238E27FC236}">
              <a16:creationId xmlns:a16="http://schemas.microsoft.com/office/drawing/2014/main" id="{1C8EF16F-06A4-4F8E-95B5-E0F99D50682D}"/>
            </a:ext>
          </a:extLst>
        </xdr:cNvPr>
        <xdr:cNvSpPr txBox="1">
          <a:spLocks noChangeArrowheads="1"/>
        </xdr:cNvSpPr>
      </xdr:nvSpPr>
      <xdr:spPr bwMode="auto">
        <a:xfrm>
          <a:off x="371021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2000" name="Text Box 18">
          <a:extLst>
            <a:ext uri="{FF2B5EF4-FFF2-40B4-BE49-F238E27FC236}">
              <a16:creationId xmlns:a16="http://schemas.microsoft.com/office/drawing/2014/main" id="{BDF4FC23-2802-4BD4-9A7C-6340CD14EED1}"/>
            </a:ext>
          </a:extLst>
        </xdr:cNvPr>
        <xdr:cNvSpPr txBox="1">
          <a:spLocks noChangeArrowheads="1"/>
        </xdr:cNvSpPr>
      </xdr:nvSpPr>
      <xdr:spPr bwMode="auto">
        <a:xfrm>
          <a:off x="371021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2001" name="Text Box 19">
          <a:extLst>
            <a:ext uri="{FF2B5EF4-FFF2-40B4-BE49-F238E27FC236}">
              <a16:creationId xmlns:a16="http://schemas.microsoft.com/office/drawing/2014/main" id="{9677DAAF-822C-4967-BD77-621FF40C056F}"/>
            </a:ext>
          </a:extLst>
        </xdr:cNvPr>
        <xdr:cNvSpPr txBox="1">
          <a:spLocks noChangeArrowheads="1"/>
        </xdr:cNvSpPr>
      </xdr:nvSpPr>
      <xdr:spPr bwMode="auto">
        <a:xfrm>
          <a:off x="371021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504825</xdr:rowOff>
    </xdr:from>
    <xdr:ext cx="95250" cy="461691"/>
    <xdr:sp macro="" textlink="">
      <xdr:nvSpPr>
        <xdr:cNvPr id="2002" name="Text Box 15">
          <a:extLst>
            <a:ext uri="{FF2B5EF4-FFF2-40B4-BE49-F238E27FC236}">
              <a16:creationId xmlns:a16="http://schemas.microsoft.com/office/drawing/2014/main" id="{5DE0DE75-008D-4381-AD51-7306E1A007BB}"/>
            </a:ext>
          </a:extLst>
        </xdr:cNvPr>
        <xdr:cNvSpPr txBox="1">
          <a:spLocks noChangeArrowheads="1"/>
        </xdr:cNvSpPr>
      </xdr:nvSpPr>
      <xdr:spPr bwMode="auto">
        <a:xfrm>
          <a:off x="3710214" y="7066189"/>
          <a:ext cx="95250" cy="46169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2003" name="Text Box 16">
          <a:extLst>
            <a:ext uri="{FF2B5EF4-FFF2-40B4-BE49-F238E27FC236}">
              <a16:creationId xmlns:a16="http://schemas.microsoft.com/office/drawing/2014/main" id="{7CEF36F7-E808-4402-8F9B-AB118A36321A}"/>
            </a:ext>
          </a:extLst>
        </xdr:cNvPr>
        <xdr:cNvSpPr txBox="1">
          <a:spLocks noChangeArrowheads="1"/>
        </xdr:cNvSpPr>
      </xdr:nvSpPr>
      <xdr:spPr bwMode="auto">
        <a:xfrm>
          <a:off x="6555468"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2004" name="Text Box 17">
          <a:extLst>
            <a:ext uri="{FF2B5EF4-FFF2-40B4-BE49-F238E27FC236}">
              <a16:creationId xmlns:a16="http://schemas.microsoft.com/office/drawing/2014/main" id="{E8F39DCA-754F-41B9-9B63-0002A33D239C}"/>
            </a:ext>
          </a:extLst>
        </xdr:cNvPr>
        <xdr:cNvSpPr txBox="1">
          <a:spLocks noChangeArrowheads="1"/>
        </xdr:cNvSpPr>
      </xdr:nvSpPr>
      <xdr:spPr bwMode="auto">
        <a:xfrm>
          <a:off x="6555468"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2005" name="Text Box 18">
          <a:extLst>
            <a:ext uri="{FF2B5EF4-FFF2-40B4-BE49-F238E27FC236}">
              <a16:creationId xmlns:a16="http://schemas.microsoft.com/office/drawing/2014/main" id="{1630D565-D79B-411F-A941-63B4E2680A37}"/>
            </a:ext>
          </a:extLst>
        </xdr:cNvPr>
        <xdr:cNvSpPr txBox="1">
          <a:spLocks noChangeArrowheads="1"/>
        </xdr:cNvSpPr>
      </xdr:nvSpPr>
      <xdr:spPr bwMode="auto">
        <a:xfrm>
          <a:off x="6555468"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2006" name="Text Box 19">
          <a:extLst>
            <a:ext uri="{FF2B5EF4-FFF2-40B4-BE49-F238E27FC236}">
              <a16:creationId xmlns:a16="http://schemas.microsoft.com/office/drawing/2014/main" id="{3894C0BE-D616-466E-B049-D718F2E08A94}"/>
            </a:ext>
          </a:extLst>
        </xdr:cNvPr>
        <xdr:cNvSpPr txBox="1">
          <a:spLocks noChangeArrowheads="1"/>
        </xdr:cNvSpPr>
      </xdr:nvSpPr>
      <xdr:spPr bwMode="auto">
        <a:xfrm>
          <a:off x="6555468"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504825</xdr:rowOff>
    </xdr:from>
    <xdr:ext cx="95250" cy="442269"/>
    <xdr:sp macro="" textlink="">
      <xdr:nvSpPr>
        <xdr:cNvPr id="2007" name="Text Box 15">
          <a:extLst>
            <a:ext uri="{FF2B5EF4-FFF2-40B4-BE49-F238E27FC236}">
              <a16:creationId xmlns:a16="http://schemas.microsoft.com/office/drawing/2014/main" id="{74A3770A-CEC5-4C7D-8FC5-C23E4CE5B73C}"/>
            </a:ext>
          </a:extLst>
        </xdr:cNvPr>
        <xdr:cNvSpPr txBox="1">
          <a:spLocks noChangeArrowheads="1"/>
        </xdr:cNvSpPr>
      </xdr:nvSpPr>
      <xdr:spPr bwMode="auto">
        <a:xfrm>
          <a:off x="6555468" y="7066189"/>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82</xdr:row>
      <xdr:rowOff>0</xdr:rowOff>
    </xdr:from>
    <xdr:ext cx="95250" cy="171450"/>
    <xdr:sp macro="" textlink="">
      <xdr:nvSpPr>
        <xdr:cNvPr id="2008" name="Text Box 16">
          <a:extLst>
            <a:ext uri="{FF2B5EF4-FFF2-40B4-BE49-F238E27FC236}">
              <a16:creationId xmlns:a16="http://schemas.microsoft.com/office/drawing/2014/main" id="{C7C22862-7FF9-47EE-8943-B0944D077791}"/>
            </a:ext>
          </a:extLst>
        </xdr:cNvPr>
        <xdr:cNvSpPr txBox="1">
          <a:spLocks noChangeArrowheads="1"/>
        </xdr:cNvSpPr>
      </xdr:nvSpPr>
      <xdr:spPr bwMode="auto">
        <a:xfrm>
          <a:off x="15475857"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82</xdr:row>
      <xdr:rowOff>0</xdr:rowOff>
    </xdr:from>
    <xdr:ext cx="95250" cy="171450"/>
    <xdr:sp macro="" textlink="">
      <xdr:nvSpPr>
        <xdr:cNvPr id="2009" name="Text Box 17">
          <a:extLst>
            <a:ext uri="{FF2B5EF4-FFF2-40B4-BE49-F238E27FC236}">
              <a16:creationId xmlns:a16="http://schemas.microsoft.com/office/drawing/2014/main" id="{4680BAC4-4424-423D-BC2C-D6631D5FDD52}"/>
            </a:ext>
          </a:extLst>
        </xdr:cNvPr>
        <xdr:cNvSpPr txBox="1">
          <a:spLocks noChangeArrowheads="1"/>
        </xdr:cNvSpPr>
      </xdr:nvSpPr>
      <xdr:spPr bwMode="auto">
        <a:xfrm>
          <a:off x="15475857"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82</xdr:row>
      <xdr:rowOff>0</xdr:rowOff>
    </xdr:from>
    <xdr:ext cx="95250" cy="171450"/>
    <xdr:sp macro="" textlink="">
      <xdr:nvSpPr>
        <xdr:cNvPr id="2010" name="Text Box 18">
          <a:extLst>
            <a:ext uri="{FF2B5EF4-FFF2-40B4-BE49-F238E27FC236}">
              <a16:creationId xmlns:a16="http://schemas.microsoft.com/office/drawing/2014/main" id="{641C5FCF-7676-471B-AB82-3FE7DE20A84E}"/>
            </a:ext>
          </a:extLst>
        </xdr:cNvPr>
        <xdr:cNvSpPr txBox="1">
          <a:spLocks noChangeArrowheads="1"/>
        </xdr:cNvSpPr>
      </xdr:nvSpPr>
      <xdr:spPr bwMode="auto">
        <a:xfrm>
          <a:off x="15475857"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82</xdr:row>
      <xdr:rowOff>0</xdr:rowOff>
    </xdr:from>
    <xdr:ext cx="95250" cy="171450"/>
    <xdr:sp macro="" textlink="">
      <xdr:nvSpPr>
        <xdr:cNvPr id="2011" name="Text Box 19">
          <a:extLst>
            <a:ext uri="{FF2B5EF4-FFF2-40B4-BE49-F238E27FC236}">
              <a16:creationId xmlns:a16="http://schemas.microsoft.com/office/drawing/2014/main" id="{4E263BB1-7808-45CF-9FE6-6A3FBDDCD399}"/>
            </a:ext>
          </a:extLst>
        </xdr:cNvPr>
        <xdr:cNvSpPr txBox="1">
          <a:spLocks noChangeArrowheads="1"/>
        </xdr:cNvSpPr>
      </xdr:nvSpPr>
      <xdr:spPr bwMode="auto">
        <a:xfrm>
          <a:off x="15475857"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82</xdr:row>
      <xdr:rowOff>504825</xdr:rowOff>
    </xdr:from>
    <xdr:ext cx="95250" cy="442269"/>
    <xdr:sp macro="" textlink="">
      <xdr:nvSpPr>
        <xdr:cNvPr id="2012" name="Text Box 15">
          <a:extLst>
            <a:ext uri="{FF2B5EF4-FFF2-40B4-BE49-F238E27FC236}">
              <a16:creationId xmlns:a16="http://schemas.microsoft.com/office/drawing/2014/main" id="{42904C1D-8515-4254-8005-B69A77798AD7}"/>
            </a:ext>
          </a:extLst>
        </xdr:cNvPr>
        <xdr:cNvSpPr txBox="1">
          <a:spLocks noChangeArrowheads="1"/>
        </xdr:cNvSpPr>
      </xdr:nvSpPr>
      <xdr:spPr bwMode="auto">
        <a:xfrm>
          <a:off x="15475857" y="7066189"/>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81</xdr:row>
      <xdr:rowOff>504825</xdr:rowOff>
    </xdr:from>
    <xdr:ext cx="95250" cy="444014"/>
    <xdr:sp macro="" textlink="">
      <xdr:nvSpPr>
        <xdr:cNvPr id="2013" name="Text Box 15">
          <a:extLst>
            <a:ext uri="{FF2B5EF4-FFF2-40B4-BE49-F238E27FC236}">
              <a16:creationId xmlns:a16="http://schemas.microsoft.com/office/drawing/2014/main" id="{3E80D04A-5B6F-4A7A-8F84-D1803C296D3C}"/>
            </a:ext>
          </a:extLst>
        </xdr:cNvPr>
        <xdr:cNvSpPr txBox="1">
          <a:spLocks noChangeArrowheads="1"/>
        </xdr:cNvSpPr>
      </xdr:nvSpPr>
      <xdr:spPr bwMode="auto">
        <a:xfrm>
          <a:off x="3710214" y="6878411"/>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2014" name="Text Box 16">
          <a:extLst>
            <a:ext uri="{FF2B5EF4-FFF2-40B4-BE49-F238E27FC236}">
              <a16:creationId xmlns:a16="http://schemas.microsoft.com/office/drawing/2014/main" id="{88F5CC5D-0183-4499-BAFC-5D4365B2D958}"/>
            </a:ext>
          </a:extLst>
        </xdr:cNvPr>
        <xdr:cNvSpPr txBox="1">
          <a:spLocks noChangeArrowheads="1"/>
        </xdr:cNvSpPr>
      </xdr:nvSpPr>
      <xdr:spPr bwMode="auto">
        <a:xfrm>
          <a:off x="371021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2015" name="Text Box 17">
          <a:extLst>
            <a:ext uri="{FF2B5EF4-FFF2-40B4-BE49-F238E27FC236}">
              <a16:creationId xmlns:a16="http://schemas.microsoft.com/office/drawing/2014/main" id="{B4FD854B-8033-4E4B-9DA2-B11F5393D010}"/>
            </a:ext>
          </a:extLst>
        </xdr:cNvPr>
        <xdr:cNvSpPr txBox="1">
          <a:spLocks noChangeArrowheads="1"/>
        </xdr:cNvSpPr>
      </xdr:nvSpPr>
      <xdr:spPr bwMode="auto">
        <a:xfrm>
          <a:off x="371021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2016" name="Text Box 18">
          <a:extLst>
            <a:ext uri="{FF2B5EF4-FFF2-40B4-BE49-F238E27FC236}">
              <a16:creationId xmlns:a16="http://schemas.microsoft.com/office/drawing/2014/main" id="{D588D3E1-B6A9-4A9A-8020-E0D3E0D9D7AE}"/>
            </a:ext>
          </a:extLst>
        </xdr:cNvPr>
        <xdr:cNvSpPr txBox="1">
          <a:spLocks noChangeArrowheads="1"/>
        </xdr:cNvSpPr>
      </xdr:nvSpPr>
      <xdr:spPr bwMode="auto">
        <a:xfrm>
          <a:off x="371021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2017" name="Text Box 19">
          <a:extLst>
            <a:ext uri="{FF2B5EF4-FFF2-40B4-BE49-F238E27FC236}">
              <a16:creationId xmlns:a16="http://schemas.microsoft.com/office/drawing/2014/main" id="{B9D2CE59-7906-4038-97E2-B78A2C0A1A7A}"/>
            </a:ext>
          </a:extLst>
        </xdr:cNvPr>
        <xdr:cNvSpPr txBox="1">
          <a:spLocks noChangeArrowheads="1"/>
        </xdr:cNvSpPr>
      </xdr:nvSpPr>
      <xdr:spPr bwMode="auto">
        <a:xfrm>
          <a:off x="371021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504825</xdr:rowOff>
    </xdr:from>
    <xdr:ext cx="95250" cy="213632"/>
    <xdr:sp macro="" textlink="">
      <xdr:nvSpPr>
        <xdr:cNvPr id="2018" name="Text Box 15">
          <a:extLst>
            <a:ext uri="{FF2B5EF4-FFF2-40B4-BE49-F238E27FC236}">
              <a16:creationId xmlns:a16="http://schemas.microsoft.com/office/drawing/2014/main" id="{E63C86F6-20D9-4FE8-A68A-B1FCFE2EAF03}"/>
            </a:ext>
          </a:extLst>
        </xdr:cNvPr>
        <xdr:cNvSpPr txBox="1">
          <a:spLocks noChangeArrowheads="1"/>
        </xdr:cNvSpPr>
      </xdr:nvSpPr>
      <xdr:spPr bwMode="auto">
        <a:xfrm>
          <a:off x="3710214" y="706618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504825</xdr:rowOff>
    </xdr:from>
    <xdr:ext cx="95250" cy="444331"/>
    <xdr:sp macro="" textlink="">
      <xdr:nvSpPr>
        <xdr:cNvPr id="2019" name="Text Box 15">
          <a:extLst>
            <a:ext uri="{FF2B5EF4-FFF2-40B4-BE49-F238E27FC236}">
              <a16:creationId xmlns:a16="http://schemas.microsoft.com/office/drawing/2014/main" id="{048CF4B0-82E3-4F28-A30C-AEE0AA0A696F}"/>
            </a:ext>
          </a:extLst>
        </xdr:cNvPr>
        <xdr:cNvSpPr txBox="1">
          <a:spLocks noChangeArrowheads="1"/>
        </xdr:cNvSpPr>
      </xdr:nvSpPr>
      <xdr:spPr bwMode="auto">
        <a:xfrm>
          <a:off x="3710214" y="7066189"/>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81</xdr:row>
      <xdr:rowOff>504825</xdr:rowOff>
    </xdr:from>
    <xdr:ext cx="95250" cy="442269"/>
    <xdr:sp macro="" textlink="">
      <xdr:nvSpPr>
        <xdr:cNvPr id="2020" name="Text Box 15">
          <a:extLst>
            <a:ext uri="{FF2B5EF4-FFF2-40B4-BE49-F238E27FC236}">
              <a16:creationId xmlns:a16="http://schemas.microsoft.com/office/drawing/2014/main" id="{7C9BE3EC-D189-427D-9089-12F9D89A4EAC}"/>
            </a:ext>
          </a:extLst>
        </xdr:cNvPr>
        <xdr:cNvSpPr txBox="1">
          <a:spLocks noChangeArrowheads="1"/>
        </xdr:cNvSpPr>
      </xdr:nvSpPr>
      <xdr:spPr bwMode="auto">
        <a:xfrm>
          <a:off x="6555468" y="68784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2021" name="Text Box 16">
          <a:extLst>
            <a:ext uri="{FF2B5EF4-FFF2-40B4-BE49-F238E27FC236}">
              <a16:creationId xmlns:a16="http://schemas.microsoft.com/office/drawing/2014/main" id="{47C302B6-DEBB-4D3F-AFA9-97F49C8BFB81}"/>
            </a:ext>
          </a:extLst>
        </xdr:cNvPr>
        <xdr:cNvSpPr txBox="1">
          <a:spLocks noChangeArrowheads="1"/>
        </xdr:cNvSpPr>
      </xdr:nvSpPr>
      <xdr:spPr bwMode="auto">
        <a:xfrm>
          <a:off x="6555468"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2022" name="Text Box 17">
          <a:extLst>
            <a:ext uri="{FF2B5EF4-FFF2-40B4-BE49-F238E27FC236}">
              <a16:creationId xmlns:a16="http://schemas.microsoft.com/office/drawing/2014/main" id="{BB8F0195-D65A-4C18-9FD9-447833033DB2}"/>
            </a:ext>
          </a:extLst>
        </xdr:cNvPr>
        <xdr:cNvSpPr txBox="1">
          <a:spLocks noChangeArrowheads="1"/>
        </xdr:cNvSpPr>
      </xdr:nvSpPr>
      <xdr:spPr bwMode="auto">
        <a:xfrm>
          <a:off x="6555468"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2023" name="Text Box 18">
          <a:extLst>
            <a:ext uri="{FF2B5EF4-FFF2-40B4-BE49-F238E27FC236}">
              <a16:creationId xmlns:a16="http://schemas.microsoft.com/office/drawing/2014/main" id="{B09E62AD-A188-4556-929D-C8CE26044253}"/>
            </a:ext>
          </a:extLst>
        </xdr:cNvPr>
        <xdr:cNvSpPr txBox="1">
          <a:spLocks noChangeArrowheads="1"/>
        </xdr:cNvSpPr>
      </xdr:nvSpPr>
      <xdr:spPr bwMode="auto">
        <a:xfrm>
          <a:off x="6555468"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504825</xdr:rowOff>
    </xdr:from>
    <xdr:ext cx="95250" cy="213632"/>
    <xdr:sp macro="" textlink="">
      <xdr:nvSpPr>
        <xdr:cNvPr id="2024" name="Text Box 15">
          <a:extLst>
            <a:ext uri="{FF2B5EF4-FFF2-40B4-BE49-F238E27FC236}">
              <a16:creationId xmlns:a16="http://schemas.microsoft.com/office/drawing/2014/main" id="{B9C41AF6-77C9-4C52-9573-032A92CE240C}"/>
            </a:ext>
          </a:extLst>
        </xdr:cNvPr>
        <xdr:cNvSpPr txBox="1">
          <a:spLocks noChangeArrowheads="1"/>
        </xdr:cNvSpPr>
      </xdr:nvSpPr>
      <xdr:spPr bwMode="auto">
        <a:xfrm>
          <a:off x="6555468" y="706618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2025" name="Text Box 16">
          <a:extLst>
            <a:ext uri="{FF2B5EF4-FFF2-40B4-BE49-F238E27FC236}">
              <a16:creationId xmlns:a16="http://schemas.microsoft.com/office/drawing/2014/main" id="{D368BB19-5C8D-4F0A-B0CD-C4D3908DD574}"/>
            </a:ext>
          </a:extLst>
        </xdr:cNvPr>
        <xdr:cNvSpPr txBox="1">
          <a:spLocks noChangeArrowheads="1"/>
        </xdr:cNvSpPr>
      </xdr:nvSpPr>
      <xdr:spPr bwMode="auto">
        <a:xfrm>
          <a:off x="939845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2026" name="Text Box 17">
          <a:extLst>
            <a:ext uri="{FF2B5EF4-FFF2-40B4-BE49-F238E27FC236}">
              <a16:creationId xmlns:a16="http://schemas.microsoft.com/office/drawing/2014/main" id="{758C3A2A-6A22-4F81-8FB4-6A767429DE49}"/>
            </a:ext>
          </a:extLst>
        </xdr:cNvPr>
        <xdr:cNvSpPr txBox="1">
          <a:spLocks noChangeArrowheads="1"/>
        </xdr:cNvSpPr>
      </xdr:nvSpPr>
      <xdr:spPr bwMode="auto">
        <a:xfrm>
          <a:off x="939845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2027" name="Text Box 18">
          <a:extLst>
            <a:ext uri="{FF2B5EF4-FFF2-40B4-BE49-F238E27FC236}">
              <a16:creationId xmlns:a16="http://schemas.microsoft.com/office/drawing/2014/main" id="{F7195DF1-215F-45C8-B853-FFF4189CDE0C}"/>
            </a:ext>
          </a:extLst>
        </xdr:cNvPr>
        <xdr:cNvSpPr txBox="1">
          <a:spLocks noChangeArrowheads="1"/>
        </xdr:cNvSpPr>
      </xdr:nvSpPr>
      <xdr:spPr bwMode="auto">
        <a:xfrm>
          <a:off x="939845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2028" name="Text Box 19">
          <a:extLst>
            <a:ext uri="{FF2B5EF4-FFF2-40B4-BE49-F238E27FC236}">
              <a16:creationId xmlns:a16="http://schemas.microsoft.com/office/drawing/2014/main" id="{8B7CFE95-A3F3-4778-AA07-7C30AD008364}"/>
            </a:ext>
          </a:extLst>
        </xdr:cNvPr>
        <xdr:cNvSpPr txBox="1">
          <a:spLocks noChangeArrowheads="1"/>
        </xdr:cNvSpPr>
      </xdr:nvSpPr>
      <xdr:spPr bwMode="auto">
        <a:xfrm>
          <a:off x="939845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2029" name="Text Box 16">
          <a:extLst>
            <a:ext uri="{FF2B5EF4-FFF2-40B4-BE49-F238E27FC236}">
              <a16:creationId xmlns:a16="http://schemas.microsoft.com/office/drawing/2014/main" id="{12A832BF-5DAF-416C-B01F-FD9EF4229AA4}"/>
            </a:ext>
          </a:extLst>
        </xdr:cNvPr>
        <xdr:cNvSpPr txBox="1">
          <a:spLocks noChangeArrowheads="1"/>
        </xdr:cNvSpPr>
      </xdr:nvSpPr>
      <xdr:spPr bwMode="auto">
        <a:xfrm>
          <a:off x="939845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2030" name="Text Box 17">
          <a:extLst>
            <a:ext uri="{FF2B5EF4-FFF2-40B4-BE49-F238E27FC236}">
              <a16:creationId xmlns:a16="http://schemas.microsoft.com/office/drawing/2014/main" id="{FAED005C-C690-4431-9EEA-B1EE44C7E4FC}"/>
            </a:ext>
          </a:extLst>
        </xdr:cNvPr>
        <xdr:cNvSpPr txBox="1">
          <a:spLocks noChangeArrowheads="1"/>
        </xdr:cNvSpPr>
      </xdr:nvSpPr>
      <xdr:spPr bwMode="auto">
        <a:xfrm>
          <a:off x="939845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2031" name="Text Box 18">
          <a:extLst>
            <a:ext uri="{FF2B5EF4-FFF2-40B4-BE49-F238E27FC236}">
              <a16:creationId xmlns:a16="http://schemas.microsoft.com/office/drawing/2014/main" id="{F2FE8110-70C5-4403-9FB0-2716178506AD}"/>
            </a:ext>
          </a:extLst>
        </xdr:cNvPr>
        <xdr:cNvSpPr txBox="1">
          <a:spLocks noChangeArrowheads="1"/>
        </xdr:cNvSpPr>
      </xdr:nvSpPr>
      <xdr:spPr bwMode="auto">
        <a:xfrm>
          <a:off x="939845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2032" name="Text Box 19">
          <a:extLst>
            <a:ext uri="{FF2B5EF4-FFF2-40B4-BE49-F238E27FC236}">
              <a16:creationId xmlns:a16="http://schemas.microsoft.com/office/drawing/2014/main" id="{58017549-91D3-4917-90E1-01016967F2FD}"/>
            </a:ext>
          </a:extLst>
        </xdr:cNvPr>
        <xdr:cNvSpPr txBox="1">
          <a:spLocks noChangeArrowheads="1"/>
        </xdr:cNvSpPr>
      </xdr:nvSpPr>
      <xdr:spPr bwMode="auto">
        <a:xfrm>
          <a:off x="939845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2033" name="Text Box 16">
          <a:extLst>
            <a:ext uri="{FF2B5EF4-FFF2-40B4-BE49-F238E27FC236}">
              <a16:creationId xmlns:a16="http://schemas.microsoft.com/office/drawing/2014/main" id="{E0FEEC05-1BEA-4FDE-A541-E311257E4576}"/>
            </a:ext>
          </a:extLst>
        </xdr:cNvPr>
        <xdr:cNvSpPr txBox="1">
          <a:spLocks noChangeArrowheads="1"/>
        </xdr:cNvSpPr>
      </xdr:nvSpPr>
      <xdr:spPr bwMode="auto">
        <a:xfrm>
          <a:off x="371021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2034" name="Text Box 17">
          <a:extLst>
            <a:ext uri="{FF2B5EF4-FFF2-40B4-BE49-F238E27FC236}">
              <a16:creationId xmlns:a16="http://schemas.microsoft.com/office/drawing/2014/main" id="{E3301446-58F9-4EF5-B6C2-F40316A6A71B}"/>
            </a:ext>
          </a:extLst>
        </xdr:cNvPr>
        <xdr:cNvSpPr txBox="1">
          <a:spLocks noChangeArrowheads="1"/>
        </xdr:cNvSpPr>
      </xdr:nvSpPr>
      <xdr:spPr bwMode="auto">
        <a:xfrm>
          <a:off x="371021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2035" name="Text Box 18">
          <a:extLst>
            <a:ext uri="{FF2B5EF4-FFF2-40B4-BE49-F238E27FC236}">
              <a16:creationId xmlns:a16="http://schemas.microsoft.com/office/drawing/2014/main" id="{B4DC48CC-175C-49EC-B244-49612F4AEFAB}"/>
            </a:ext>
          </a:extLst>
        </xdr:cNvPr>
        <xdr:cNvSpPr txBox="1">
          <a:spLocks noChangeArrowheads="1"/>
        </xdr:cNvSpPr>
      </xdr:nvSpPr>
      <xdr:spPr bwMode="auto">
        <a:xfrm>
          <a:off x="371021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2036" name="Text Box 19">
          <a:extLst>
            <a:ext uri="{FF2B5EF4-FFF2-40B4-BE49-F238E27FC236}">
              <a16:creationId xmlns:a16="http://schemas.microsoft.com/office/drawing/2014/main" id="{9E497805-417D-4E3F-B531-9C7D61AFE987}"/>
            </a:ext>
          </a:extLst>
        </xdr:cNvPr>
        <xdr:cNvSpPr txBox="1">
          <a:spLocks noChangeArrowheads="1"/>
        </xdr:cNvSpPr>
      </xdr:nvSpPr>
      <xdr:spPr bwMode="auto">
        <a:xfrm>
          <a:off x="371021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2037" name="Text Box 16">
          <a:extLst>
            <a:ext uri="{FF2B5EF4-FFF2-40B4-BE49-F238E27FC236}">
              <a16:creationId xmlns:a16="http://schemas.microsoft.com/office/drawing/2014/main" id="{A5ABDF4C-EF42-4127-B4E7-601A8B3498CE}"/>
            </a:ext>
          </a:extLst>
        </xdr:cNvPr>
        <xdr:cNvSpPr txBox="1">
          <a:spLocks noChangeArrowheads="1"/>
        </xdr:cNvSpPr>
      </xdr:nvSpPr>
      <xdr:spPr bwMode="auto">
        <a:xfrm>
          <a:off x="6555468"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2038" name="Text Box 17">
          <a:extLst>
            <a:ext uri="{FF2B5EF4-FFF2-40B4-BE49-F238E27FC236}">
              <a16:creationId xmlns:a16="http://schemas.microsoft.com/office/drawing/2014/main" id="{1DD5F80E-38C5-4D87-B522-5FAF710F26AA}"/>
            </a:ext>
          </a:extLst>
        </xdr:cNvPr>
        <xdr:cNvSpPr txBox="1">
          <a:spLocks noChangeArrowheads="1"/>
        </xdr:cNvSpPr>
      </xdr:nvSpPr>
      <xdr:spPr bwMode="auto">
        <a:xfrm>
          <a:off x="6555468"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2039" name="Text Box 18">
          <a:extLst>
            <a:ext uri="{FF2B5EF4-FFF2-40B4-BE49-F238E27FC236}">
              <a16:creationId xmlns:a16="http://schemas.microsoft.com/office/drawing/2014/main" id="{3F233B32-3530-4EF4-BA0F-3E0837E09D1C}"/>
            </a:ext>
          </a:extLst>
        </xdr:cNvPr>
        <xdr:cNvSpPr txBox="1">
          <a:spLocks noChangeArrowheads="1"/>
        </xdr:cNvSpPr>
      </xdr:nvSpPr>
      <xdr:spPr bwMode="auto">
        <a:xfrm>
          <a:off x="6555468"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2040" name="Text Box 19">
          <a:extLst>
            <a:ext uri="{FF2B5EF4-FFF2-40B4-BE49-F238E27FC236}">
              <a16:creationId xmlns:a16="http://schemas.microsoft.com/office/drawing/2014/main" id="{EB33487D-4B76-4A33-A448-A72BF302798D}"/>
            </a:ext>
          </a:extLst>
        </xdr:cNvPr>
        <xdr:cNvSpPr txBox="1">
          <a:spLocks noChangeArrowheads="1"/>
        </xdr:cNvSpPr>
      </xdr:nvSpPr>
      <xdr:spPr bwMode="auto">
        <a:xfrm>
          <a:off x="6555468"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86</xdr:row>
      <xdr:rowOff>0</xdr:rowOff>
    </xdr:from>
    <xdr:ext cx="95250" cy="171450"/>
    <xdr:sp macro="" textlink="">
      <xdr:nvSpPr>
        <xdr:cNvPr id="2041" name="Text Box 16">
          <a:extLst>
            <a:ext uri="{FF2B5EF4-FFF2-40B4-BE49-F238E27FC236}">
              <a16:creationId xmlns:a16="http://schemas.microsoft.com/office/drawing/2014/main" id="{BAF3A338-6A31-48D8-8F3F-8B2709DB913E}"/>
            </a:ext>
          </a:extLst>
        </xdr:cNvPr>
        <xdr:cNvSpPr txBox="1">
          <a:spLocks noChangeArrowheads="1"/>
        </xdr:cNvSpPr>
      </xdr:nvSpPr>
      <xdr:spPr bwMode="auto">
        <a:xfrm>
          <a:off x="15475857"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86</xdr:row>
      <xdr:rowOff>0</xdr:rowOff>
    </xdr:from>
    <xdr:ext cx="95250" cy="171450"/>
    <xdr:sp macro="" textlink="">
      <xdr:nvSpPr>
        <xdr:cNvPr id="2042" name="Text Box 17">
          <a:extLst>
            <a:ext uri="{FF2B5EF4-FFF2-40B4-BE49-F238E27FC236}">
              <a16:creationId xmlns:a16="http://schemas.microsoft.com/office/drawing/2014/main" id="{EE5CC6E0-9615-4D73-8CC6-8BCE216AF190}"/>
            </a:ext>
          </a:extLst>
        </xdr:cNvPr>
        <xdr:cNvSpPr txBox="1">
          <a:spLocks noChangeArrowheads="1"/>
        </xdr:cNvSpPr>
      </xdr:nvSpPr>
      <xdr:spPr bwMode="auto">
        <a:xfrm>
          <a:off x="15475857"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86</xdr:row>
      <xdr:rowOff>0</xdr:rowOff>
    </xdr:from>
    <xdr:ext cx="95250" cy="171450"/>
    <xdr:sp macro="" textlink="">
      <xdr:nvSpPr>
        <xdr:cNvPr id="2043" name="Text Box 18">
          <a:extLst>
            <a:ext uri="{FF2B5EF4-FFF2-40B4-BE49-F238E27FC236}">
              <a16:creationId xmlns:a16="http://schemas.microsoft.com/office/drawing/2014/main" id="{358E535E-27F5-418F-A4B0-3CB61B7FBB06}"/>
            </a:ext>
          </a:extLst>
        </xdr:cNvPr>
        <xdr:cNvSpPr txBox="1">
          <a:spLocks noChangeArrowheads="1"/>
        </xdr:cNvSpPr>
      </xdr:nvSpPr>
      <xdr:spPr bwMode="auto">
        <a:xfrm>
          <a:off x="15475857"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86</xdr:row>
      <xdr:rowOff>0</xdr:rowOff>
    </xdr:from>
    <xdr:ext cx="95250" cy="171450"/>
    <xdr:sp macro="" textlink="">
      <xdr:nvSpPr>
        <xdr:cNvPr id="2044" name="Text Box 19">
          <a:extLst>
            <a:ext uri="{FF2B5EF4-FFF2-40B4-BE49-F238E27FC236}">
              <a16:creationId xmlns:a16="http://schemas.microsoft.com/office/drawing/2014/main" id="{48DE74DF-054C-4376-BC38-E02A1B1BF522}"/>
            </a:ext>
          </a:extLst>
        </xdr:cNvPr>
        <xdr:cNvSpPr txBox="1">
          <a:spLocks noChangeArrowheads="1"/>
        </xdr:cNvSpPr>
      </xdr:nvSpPr>
      <xdr:spPr bwMode="auto">
        <a:xfrm>
          <a:off x="15475857"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2045" name="Text Box 16">
          <a:extLst>
            <a:ext uri="{FF2B5EF4-FFF2-40B4-BE49-F238E27FC236}">
              <a16:creationId xmlns:a16="http://schemas.microsoft.com/office/drawing/2014/main" id="{73E7206C-C282-4951-9757-F0A68194299E}"/>
            </a:ext>
          </a:extLst>
        </xdr:cNvPr>
        <xdr:cNvSpPr txBox="1">
          <a:spLocks noChangeArrowheads="1"/>
        </xdr:cNvSpPr>
      </xdr:nvSpPr>
      <xdr:spPr bwMode="auto">
        <a:xfrm>
          <a:off x="371021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2046" name="Text Box 17">
          <a:extLst>
            <a:ext uri="{FF2B5EF4-FFF2-40B4-BE49-F238E27FC236}">
              <a16:creationId xmlns:a16="http://schemas.microsoft.com/office/drawing/2014/main" id="{0053A3BE-388D-44B1-9874-EBB542BCF2C9}"/>
            </a:ext>
          </a:extLst>
        </xdr:cNvPr>
        <xdr:cNvSpPr txBox="1">
          <a:spLocks noChangeArrowheads="1"/>
        </xdr:cNvSpPr>
      </xdr:nvSpPr>
      <xdr:spPr bwMode="auto">
        <a:xfrm>
          <a:off x="371021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2047" name="Text Box 18">
          <a:extLst>
            <a:ext uri="{FF2B5EF4-FFF2-40B4-BE49-F238E27FC236}">
              <a16:creationId xmlns:a16="http://schemas.microsoft.com/office/drawing/2014/main" id="{56154AA5-5704-4714-B9CC-A3E6D0E0E422}"/>
            </a:ext>
          </a:extLst>
        </xdr:cNvPr>
        <xdr:cNvSpPr txBox="1">
          <a:spLocks noChangeArrowheads="1"/>
        </xdr:cNvSpPr>
      </xdr:nvSpPr>
      <xdr:spPr bwMode="auto">
        <a:xfrm>
          <a:off x="371021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2048" name="Text Box 19">
          <a:extLst>
            <a:ext uri="{FF2B5EF4-FFF2-40B4-BE49-F238E27FC236}">
              <a16:creationId xmlns:a16="http://schemas.microsoft.com/office/drawing/2014/main" id="{ABB3F15F-94D1-4A78-9B23-72782DE54A3C}"/>
            </a:ext>
          </a:extLst>
        </xdr:cNvPr>
        <xdr:cNvSpPr txBox="1">
          <a:spLocks noChangeArrowheads="1"/>
        </xdr:cNvSpPr>
      </xdr:nvSpPr>
      <xdr:spPr bwMode="auto">
        <a:xfrm>
          <a:off x="371021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2049" name="Text Box 16">
          <a:extLst>
            <a:ext uri="{FF2B5EF4-FFF2-40B4-BE49-F238E27FC236}">
              <a16:creationId xmlns:a16="http://schemas.microsoft.com/office/drawing/2014/main" id="{3600B5BD-6DA7-4F30-BA43-57A89EE7C3A6}"/>
            </a:ext>
          </a:extLst>
        </xdr:cNvPr>
        <xdr:cNvSpPr txBox="1">
          <a:spLocks noChangeArrowheads="1"/>
        </xdr:cNvSpPr>
      </xdr:nvSpPr>
      <xdr:spPr bwMode="auto">
        <a:xfrm>
          <a:off x="6555468"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2050" name="Text Box 17">
          <a:extLst>
            <a:ext uri="{FF2B5EF4-FFF2-40B4-BE49-F238E27FC236}">
              <a16:creationId xmlns:a16="http://schemas.microsoft.com/office/drawing/2014/main" id="{CFE04954-5BC8-4092-A4ED-7361D64F8BA5}"/>
            </a:ext>
          </a:extLst>
        </xdr:cNvPr>
        <xdr:cNvSpPr txBox="1">
          <a:spLocks noChangeArrowheads="1"/>
        </xdr:cNvSpPr>
      </xdr:nvSpPr>
      <xdr:spPr bwMode="auto">
        <a:xfrm>
          <a:off x="6555468"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2051" name="Text Box 18">
          <a:extLst>
            <a:ext uri="{FF2B5EF4-FFF2-40B4-BE49-F238E27FC236}">
              <a16:creationId xmlns:a16="http://schemas.microsoft.com/office/drawing/2014/main" id="{5E5C98FE-D92B-48F4-BA83-ECE175792F8E}"/>
            </a:ext>
          </a:extLst>
        </xdr:cNvPr>
        <xdr:cNvSpPr txBox="1">
          <a:spLocks noChangeArrowheads="1"/>
        </xdr:cNvSpPr>
      </xdr:nvSpPr>
      <xdr:spPr bwMode="auto">
        <a:xfrm>
          <a:off x="6555468"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2052" name="Text Box 16">
          <a:extLst>
            <a:ext uri="{FF2B5EF4-FFF2-40B4-BE49-F238E27FC236}">
              <a16:creationId xmlns:a16="http://schemas.microsoft.com/office/drawing/2014/main" id="{82933A50-2EF4-420C-A088-8FA95962E68D}"/>
            </a:ext>
          </a:extLst>
        </xdr:cNvPr>
        <xdr:cNvSpPr txBox="1">
          <a:spLocks noChangeArrowheads="1"/>
        </xdr:cNvSpPr>
      </xdr:nvSpPr>
      <xdr:spPr bwMode="auto">
        <a:xfrm>
          <a:off x="939845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2053" name="Text Box 17">
          <a:extLst>
            <a:ext uri="{FF2B5EF4-FFF2-40B4-BE49-F238E27FC236}">
              <a16:creationId xmlns:a16="http://schemas.microsoft.com/office/drawing/2014/main" id="{5E649CC8-6E43-40BF-BC2A-166CF0EDDAB1}"/>
            </a:ext>
          </a:extLst>
        </xdr:cNvPr>
        <xdr:cNvSpPr txBox="1">
          <a:spLocks noChangeArrowheads="1"/>
        </xdr:cNvSpPr>
      </xdr:nvSpPr>
      <xdr:spPr bwMode="auto">
        <a:xfrm>
          <a:off x="939845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2054" name="Text Box 18">
          <a:extLst>
            <a:ext uri="{FF2B5EF4-FFF2-40B4-BE49-F238E27FC236}">
              <a16:creationId xmlns:a16="http://schemas.microsoft.com/office/drawing/2014/main" id="{E57C8952-31CB-4A25-8ECB-1B2D1EAC9226}"/>
            </a:ext>
          </a:extLst>
        </xdr:cNvPr>
        <xdr:cNvSpPr txBox="1">
          <a:spLocks noChangeArrowheads="1"/>
        </xdr:cNvSpPr>
      </xdr:nvSpPr>
      <xdr:spPr bwMode="auto">
        <a:xfrm>
          <a:off x="939845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2055" name="Text Box 19">
          <a:extLst>
            <a:ext uri="{FF2B5EF4-FFF2-40B4-BE49-F238E27FC236}">
              <a16:creationId xmlns:a16="http://schemas.microsoft.com/office/drawing/2014/main" id="{1947C24C-ACDD-49B9-9B0B-8C38ED4EE69B}"/>
            </a:ext>
          </a:extLst>
        </xdr:cNvPr>
        <xdr:cNvSpPr txBox="1">
          <a:spLocks noChangeArrowheads="1"/>
        </xdr:cNvSpPr>
      </xdr:nvSpPr>
      <xdr:spPr bwMode="auto">
        <a:xfrm>
          <a:off x="939845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2056" name="Text Box 16">
          <a:extLst>
            <a:ext uri="{FF2B5EF4-FFF2-40B4-BE49-F238E27FC236}">
              <a16:creationId xmlns:a16="http://schemas.microsoft.com/office/drawing/2014/main" id="{999D1147-5E62-43DF-BD03-F1F76B537B3E}"/>
            </a:ext>
          </a:extLst>
        </xdr:cNvPr>
        <xdr:cNvSpPr txBox="1">
          <a:spLocks noChangeArrowheads="1"/>
        </xdr:cNvSpPr>
      </xdr:nvSpPr>
      <xdr:spPr bwMode="auto">
        <a:xfrm>
          <a:off x="939845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2057" name="Text Box 17">
          <a:extLst>
            <a:ext uri="{FF2B5EF4-FFF2-40B4-BE49-F238E27FC236}">
              <a16:creationId xmlns:a16="http://schemas.microsoft.com/office/drawing/2014/main" id="{F810D755-837B-44AF-B2CE-0D5E906E4888}"/>
            </a:ext>
          </a:extLst>
        </xdr:cNvPr>
        <xdr:cNvSpPr txBox="1">
          <a:spLocks noChangeArrowheads="1"/>
        </xdr:cNvSpPr>
      </xdr:nvSpPr>
      <xdr:spPr bwMode="auto">
        <a:xfrm>
          <a:off x="939845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2058" name="Text Box 18">
          <a:extLst>
            <a:ext uri="{FF2B5EF4-FFF2-40B4-BE49-F238E27FC236}">
              <a16:creationId xmlns:a16="http://schemas.microsoft.com/office/drawing/2014/main" id="{5F6C527D-A29D-4871-B6A1-55B557D7FB6A}"/>
            </a:ext>
          </a:extLst>
        </xdr:cNvPr>
        <xdr:cNvSpPr txBox="1">
          <a:spLocks noChangeArrowheads="1"/>
        </xdr:cNvSpPr>
      </xdr:nvSpPr>
      <xdr:spPr bwMode="auto">
        <a:xfrm>
          <a:off x="939845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2059" name="Text Box 19">
          <a:extLst>
            <a:ext uri="{FF2B5EF4-FFF2-40B4-BE49-F238E27FC236}">
              <a16:creationId xmlns:a16="http://schemas.microsoft.com/office/drawing/2014/main" id="{990B10BD-0A27-414D-ADA0-2F2014364A25}"/>
            </a:ext>
          </a:extLst>
        </xdr:cNvPr>
        <xdr:cNvSpPr txBox="1">
          <a:spLocks noChangeArrowheads="1"/>
        </xdr:cNvSpPr>
      </xdr:nvSpPr>
      <xdr:spPr bwMode="auto">
        <a:xfrm>
          <a:off x="939845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0</xdr:rowOff>
    </xdr:from>
    <xdr:ext cx="95250" cy="171450"/>
    <xdr:sp macro="" textlink="">
      <xdr:nvSpPr>
        <xdr:cNvPr id="2060" name="Text Box 16">
          <a:extLst>
            <a:ext uri="{FF2B5EF4-FFF2-40B4-BE49-F238E27FC236}">
              <a16:creationId xmlns:a16="http://schemas.microsoft.com/office/drawing/2014/main" id="{02019371-BEB0-4D47-A6C3-610F3CB84681}"/>
            </a:ext>
          </a:extLst>
        </xdr:cNvPr>
        <xdr:cNvSpPr txBox="1">
          <a:spLocks noChangeArrowheads="1"/>
        </xdr:cNvSpPr>
      </xdr:nvSpPr>
      <xdr:spPr bwMode="auto">
        <a:xfrm>
          <a:off x="4664364"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0</xdr:rowOff>
    </xdr:from>
    <xdr:ext cx="95250" cy="171450"/>
    <xdr:sp macro="" textlink="">
      <xdr:nvSpPr>
        <xdr:cNvPr id="2061" name="Text Box 17">
          <a:extLst>
            <a:ext uri="{FF2B5EF4-FFF2-40B4-BE49-F238E27FC236}">
              <a16:creationId xmlns:a16="http://schemas.microsoft.com/office/drawing/2014/main" id="{3F66256C-05EC-4F72-937E-F9D630A4D819}"/>
            </a:ext>
          </a:extLst>
        </xdr:cNvPr>
        <xdr:cNvSpPr txBox="1">
          <a:spLocks noChangeArrowheads="1"/>
        </xdr:cNvSpPr>
      </xdr:nvSpPr>
      <xdr:spPr bwMode="auto">
        <a:xfrm>
          <a:off x="4664364"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0</xdr:rowOff>
    </xdr:from>
    <xdr:ext cx="95250" cy="171450"/>
    <xdr:sp macro="" textlink="">
      <xdr:nvSpPr>
        <xdr:cNvPr id="2062" name="Text Box 18">
          <a:extLst>
            <a:ext uri="{FF2B5EF4-FFF2-40B4-BE49-F238E27FC236}">
              <a16:creationId xmlns:a16="http://schemas.microsoft.com/office/drawing/2014/main" id="{F09D3A19-FB8F-4677-AEE9-2D06B438B0C8}"/>
            </a:ext>
          </a:extLst>
        </xdr:cNvPr>
        <xdr:cNvSpPr txBox="1">
          <a:spLocks noChangeArrowheads="1"/>
        </xdr:cNvSpPr>
      </xdr:nvSpPr>
      <xdr:spPr bwMode="auto">
        <a:xfrm>
          <a:off x="4664364"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0</xdr:rowOff>
    </xdr:from>
    <xdr:ext cx="95250" cy="171450"/>
    <xdr:sp macro="" textlink="">
      <xdr:nvSpPr>
        <xdr:cNvPr id="2063" name="Text Box 19">
          <a:extLst>
            <a:ext uri="{FF2B5EF4-FFF2-40B4-BE49-F238E27FC236}">
              <a16:creationId xmlns:a16="http://schemas.microsoft.com/office/drawing/2014/main" id="{0E9F84A0-F9E5-4313-878F-3C8757AE429A}"/>
            </a:ext>
          </a:extLst>
        </xdr:cNvPr>
        <xdr:cNvSpPr txBox="1">
          <a:spLocks noChangeArrowheads="1"/>
        </xdr:cNvSpPr>
      </xdr:nvSpPr>
      <xdr:spPr bwMode="auto">
        <a:xfrm>
          <a:off x="4664364"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14</xdr:row>
      <xdr:rowOff>0</xdr:rowOff>
    </xdr:from>
    <xdr:ext cx="95250" cy="171450"/>
    <xdr:sp macro="" textlink="">
      <xdr:nvSpPr>
        <xdr:cNvPr id="2064" name="Text Box 16">
          <a:extLst>
            <a:ext uri="{FF2B5EF4-FFF2-40B4-BE49-F238E27FC236}">
              <a16:creationId xmlns:a16="http://schemas.microsoft.com/office/drawing/2014/main" id="{1C1601B3-3F26-42E7-A4F0-3A4C5650F63A}"/>
            </a:ext>
          </a:extLst>
        </xdr:cNvPr>
        <xdr:cNvSpPr txBox="1">
          <a:spLocks noChangeArrowheads="1"/>
        </xdr:cNvSpPr>
      </xdr:nvSpPr>
      <xdr:spPr bwMode="auto">
        <a:xfrm>
          <a:off x="12540961"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14</xdr:row>
      <xdr:rowOff>0</xdr:rowOff>
    </xdr:from>
    <xdr:ext cx="95250" cy="171450"/>
    <xdr:sp macro="" textlink="">
      <xdr:nvSpPr>
        <xdr:cNvPr id="2065" name="Text Box 17">
          <a:extLst>
            <a:ext uri="{FF2B5EF4-FFF2-40B4-BE49-F238E27FC236}">
              <a16:creationId xmlns:a16="http://schemas.microsoft.com/office/drawing/2014/main" id="{EF3D256B-4169-471E-B06F-88CF4E0460D2}"/>
            </a:ext>
          </a:extLst>
        </xdr:cNvPr>
        <xdr:cNvSpPr txBox="1">
          <a:spLocks noChangeArrowheads="1"/>
        </xdr:cNvSpPr>
      </xdr:nvSpPr>
      <xdr:spPr bwMode="auto">
        <a:xfrm>
          <a:off x="12540961"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14</xdr:row>
      <xdr:rowOff>0</xdr:rowOff>
    </xdr:from>
    <xdr:ext cx="95250" cy="171450"/>
    <xdr:sp macro="" textlink="">
      <xdr:nvSpPr>
        <xdr:cNvPr id="2066" name="Text Box 18">
          <a:extLst>
            <a:ext uri="{FF2B5EF4-FFF2-40B4-BE49-F238E27FC236}">
              <a16:creationId xmlns:a16="http://schemas.microsoft.com/office/drawing/2014/main" id="{C76707ED-629F-44E5-9313-96A2FC6A7F2A}"/>
            </a:ext>
          </a:extLst>
        </xdr:cNvPr>
        <xdr:cNvSpPr txBox="1">
          <a:spLocks noChangeArrowheads="1"/>
        </xdr:cNvSpPr>
      </xdr:nvSpPr>
      <xdr:spPr bwMode="auto">
        <a:xfrm>
          <a:off x="12540961"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14</xdr:row>
      <xdr:rowOff>0</xdr:rowOff>
    </xdr:from>
    <xdr:ext cx="95250" cy="171450"/>
    <xdr:sp macro="" textlink="">
      <xdr:nvSpPr>
        <xdr:cNvPr id="2067" name="Text Box 19">
          <a:extLst>
            <a:ext uri="{FF2B5EF4-FFF2-40B4-BE49-F238E27FC236}">
              <a16:creationId xmlns:a16="http://schemas.microsoft.com/office/drawing/2014/main" id="{E2C1DC00-3751-4388-A87B-59DAD906D012}"/>
            </a:ext>
          </a:extLst>
        </xdr:cNvPr>
        <xdr:cNvSpPr txBox="1">
          <a:spLocks noChangeArrowheads="1"/>
        </xdr:cNvSpPr>
      </xdr:nvSpPr>
      <xdr:spPr bwMode="auto">
        <a:xfrm>
          <a:off x="12540961"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11</xdr:row>
      <xdr:rowOff>0</xdr:rowOff>
    </xdr:from>
    <xdr:ext cx="95250" cy="171450"/>
    <xdr:sp macro="" textlink="">
      <xdr:nvSpPr>
        <xdr:cNvPr id="2068" name="Text Box 16">
          <a:extLst>
            <a:ext uri="{FF2B5EF4-FFF2-40B4-BE49-F238E27FC236}">
              <a16:creationId xmlns:a16="http://schemas.microsoft.com/office/drawing/2014/main" id="{B9D0C28C-1EAA-4D6A-8156-55C4C5F5BD50}"/>
            </a:ext>
          </a:extLst>
        </xdr:cNvPr>
        <xdr:cNvSpPr txBox="1">
          <a:spLocks noChangeArrowheads="1"/>
        </xdr:cNvSpPr>
      </xdr:nvSpPr>
      <xdr:spPr bwMode="auto">
        <a:xfrm>
          <a:off x="21832455" y="3036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11</xdr:row>
      <xdr:rowOff>0</xdr:rowOff>
    </xdr:from>
    <xdr:ext cx="95250" cy="171450"/>
    <xdr:sp macro="" textlink="">
      <xdr:nvSpPr>
        <xdr:cNvPr id="2069" name="Text Box 17">
          <a:extLst>
            <a:ext uri="{FF2B5EF4-FFF2-40B4-BE49-F238E27FC236}">
              <a16:creationId xmlns:a16="http://schemas.microsoft.com/office/drawing/2014/main" id="{587B711C-439B-4500-835F-86C219F981B7}"/>
            </a:ext>
          </a:extLst>
        </xdr:cNvPr>
        <xdr:cNvSpPr txBox="1">
          <a:spLocks noChangeArrowheads="1"/>
        </xdr:cNvSpPr>
      </xdr:nvSpPr>
      <xdr:spPr bwMode="auto">
        <a:xfrm>
          <a:off x="21832455" y="3036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11</xdr:row>
      <xdr:rowOff>0</xdr:rowOff>
    </xdr:from>
    <xdr:ext cx="95250" cy="171450"/>
    <xdr:sp macro="" textlink="">
      <xdr:nvSpPr>
        <xdr:cNvPr id="2070" name="Text Box 18">
          <a:extLst>
            <a:ext uri="{FF2B5EF4-FFF2-40B4-BE49-F238E27FC236}">
              <a16:creationId xmlns:a16="http://schemas.microsoft.com/office/drawing/2014/main" id="{294BB2BF-4E9B-49CC-AD8C-DBC823EE6AD3}"/>
            </a:ext>
          </a:extLst>
        </xdr:cNvPr>
        <xdr:cNvSpPr txBox="1">
          <a:spLocks noChangeArrowheads="1"/>
        </xdr:cNvSpPr>
      </xdr:nvSpPr>
      <xdr:spPr bwMode="auto">
        <a:xfrm>
          <a:off x="21832455" y="3036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11</xdr:row>
      <xdr:rowOff>0</xdr:rowOff>
    </xdr:from>
    <xdr:ext cx="95250" cy="171450"/>
    <xdr:sp macro="" textlink="">
      <xdr:nvSpPr>
        <xdr:cNvPr id="2071" name="Text Box 19">
          <a:extLst>
            <a:ext uri="{FF2B5EF4-FFF2-40B4-BE49-F238E27FC236}">
              <a16:creationId xmlns:a16="http://schemas.microsoft.com/office/drawing/2014/main" id="{2D6ADB9A-2FD9-4C2E-B5BA-0708C9FEB260}"/>
            </a:ext>
          </a:extLst>
        </xdr:cNvPr>
        <xdr:cNvSpPr txBox="1">
          <a:spLocks noChangeArrowheads="1"/>
        </xdr:cNvSpPr>
      </xdr:nvSpPr>
      <xdr:spPr bwMode="auto">
        <a:xfrm>
          <a:off x="21832455" y="3036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12</xdr:row>
      <xdr:rowOff>504825</xdr:rowOff>
    </xdr:from>
    <xdr:ext cx="95250" cy="444014"/>
    <xdr:sp macro="" textlink="">
      <xdr:nvSpPr>
        <xdr:cNvPr id="2072" name="Text Box 15">
          <a:extLst>
            <a:ext uri="{FF2B5EF4-FFF2-40B4-BE49-F238E27FC236}">
              <a16:creationId xmlns:a16="http://schemas.microsoft.com/office/drawing/2014/main" id="{CD08218A-4CCE-4E51-B67B-81CD0BEACBD2}"/>
            </a:ext>
          </a:extLst>
        </xdr:cNvPr>
        <xdr:cNvSpPr txBox="1">
          <a:spLocks noChangeArrowheads="1"/>
        </xdr:cNvSpPr>
      </xdr:nvSpPr>
      <xdr:spPr bwMode="auto">
        <a:xfrm>
          <a:off x="4664364" y="3777384"/>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0</xdr:rowOff>
    </xdr:from>
    <xdr:ext cx="95250" cy="171450"/>
    <xdr:sp macro="" textlink="">
      <xdr:nvSpPr>
        <xdr:cNvPr id="2073" name="Text Box 16">
          <a:extLst>
            <a:ext uri="{FF2B5EF4-FFF2-40B4-BE49-F238E27FC236}">
              <a16:creationId xmlns:a16="http://schemas.microsoft.com/office/drawing/2014/main" id="{C00A8BC3-8753-4425-9667-4138A937C1FB}"/>
            </a:ext>
          </a:extLst>
        </xdr:cNvPr>
        <xdr:cNvSpPr txBox="1">
          <a:spLocks noChangeArrowheads="1"/>
        </xdr:cNvSpPr>
      </xdr:nvSpPr>
      <xdr:spPr bwMode="auto">
        <a:xfrm>
          <a:off x="4664364"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0</xdr:rowOff>
    </xdr:from>
    <xdr:ext cx="95250" cy="171450"/>
    <xdr:sp macro="" textlink="">
      <xdr:nvSpPr>
        <xdr:cNvPr id="2074" name="Text Box 17">
          <a:extLst>
            <a:ext uri="{FF2B5EF4-FFF2-40B4-BE49-F238E27FC236}">
              <a16:creationId xmlns:a16="http://schemas.microsoft.com/office/drawing/2014/main" id="{673CCB3B-D699-4B1D-8981-2A99779B5552}"/>
            </a:ext>
          </a:extLst>
        </xdr:cNvPr>
        <xdr:cNvSpPr txBox="1">
          <a:spLocks noChangeArrowheads="1"/>
        </xdr:cNvSpPr>
      </xdr:nvSpPr>
      <xdr:spPr bwMode="auto">
        <a:xfrm>
          <a:off x="4664364"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0</xdr:rowOff>
    </xdr:from>
    <xdr:ext cx="95250" cy="171450"/>
    <xdr:sp macro="" textlink="">
      <xdr:nvSpPr>
        <xdr:cNvPr id="2075" name="Text Box 18">
          <a:extLst>
            <a:ext uri="{FF2B5EF4-FFF2-40B4-BE49-F238E27FC236}">
              <a16:creationId xmlns:a16="http://schemas.microsoft.com/office/drawing/2014/main" id="{33DD79ED-3B4E-4B53-A358-FDD2018823F0}"/>
            </a:ext>
          </a:extLst>
        </xdr:cNvPr>
        <xdr:cNvSpPr txBox="1">
          <a:spLocks noChangeArrowheads="1"/>
        </xdr:cNvSpPr>
      </xdr:nvSpPr>
      <xdr:spPr bwMode="auto">
        <a:xfrm>
          <a:off x="4664364"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0</xdr:rowOff>
    </xdr:from>
    <xdr:ext cx="95250" cy="171450"/>
    <xdr:sp macro="" textlink="">
      <xdr:nvSpPr>
        <xdr:cNvPr id="2076" name="Text Box 19">
          <a:extLst>
            <a:ext uri="{FF2B5EF4-FFF2-40B4-BE49-F238E27FC236}">
              <a16:creationId xmlns:a16="http://schemas.microsoft.com/office/drawing/2014/main" id="{C91BE8E2-B7C2-4086-9168-E25C09A2295F}"/>
            </a:ext>
          </a:extLst>
        </xdr:cNvPr>
        <xdr:cNvSpPr txBox="1">
          <a:spLocks noChangeArrowheads="1"/>
        </xdr:cNvSpPr>
      </xdr:nvSpPr>
      <xdr:spPr bwMode="auto">
        <a:xfrm>
          <a:off x="4664364"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14</xdr:row>
      <xdr:rowOff>0</xdr:rowOff>
    </xdr:from>
    <xdr:ext cx="95250" cy="171450"/>
    <xdr:sp macro="" textlink="">
      <xdr:nvSpPr>
        <xdr:cNvPr id="2077" name="Text Box 16">
          <a:extLst>
            <a:ext uri="{FF2B5EF4-FFF2-40B4-BE49-F238E27FC236}">
              <a16:creationId xmlns:a16="http://schemas.microsoft.com/office/drawing/2014/main" id="{7D7E4E74-1B42-400C-AA08-FAF3D193E567}"/>
            </a:ext>
          </a:extLst>
        </xdr:cNvPr>
        <xdr:cNvSpPr txBox="1">
          <a:spLocks noChangeArrowheads="1"/>
        </xdr:cNvSpPr>
      </xdr:nvSpPr>
      <xdr:spPr bwMode="auto">
        <a:xfrm>
          <a:off x="12540961"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14</xdr:row>
      <xdr:rowOff>0</xdr:rowOff>
    </xdr:from>
    <xdr:ext cx="95250" cy="171450"/>
    <xdr:sp macro="" textlink="">
      <xdr:nvSpPr>
        <xdr:cNvPr id="2078" name="Text Box 17">
          <a:extLst>
            <a:ext uri="{FF2B5EF4-FFF2-40B4-BE49-F238E27FC236}">
              <a16:creationId xmlns:a16="http://schemas.microsoft.com/office/drawing/2014/main" id="{C46C33DD-9509-4342-98F1-20B3E0F7990E}"/>
            </a:ext>
          </a:extLst>
        </xdr:cNvPr>
        <xdr:cNvSpPr txBox="1">
          <a:spLocks noChangeArrowheads="1"/>
        </xdr:cNvSpPr>
      </xdr:nvSpPr>
      <xdr:spPr bwMode="auto">
        <a:xfrm>
          <a:off x="12540961"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14</xdr:row>
      <xdr:rowOff>15875</xdr:rowOff>
    </xdr:from>
    <xdr:ext cx="95250" cy="171450"/>
    <xdr:sp macro="" textlink="">
      <xdr:nvSpPr>
        <xdr:cNvPr id="2079" name="Text Box 18">
          <a:extLst>
            <a:ext uri="{FF2B5EF4-FFF2-40B4-BE49-F238E27FC236}">
              <a16:creationId xmlns:a16="http://schemas.microsoft.com/office/drawing/2014/main" id="{EF2DB186-9C5B-4975-96B4-F2F50B1414A4}"/>
            </a:ext>
          </a:extLst>
        </xdr:cNvPr>
        <xdr:cNvSpPr txBox="1">
          <a:spLocks noChangeArrowheads="1"/>
        </xdr:cNvSpPr>
      </xdr:nvSpPr>
      <xdr:spPr bwMode="auto">
        <a:xfrm>
          <a:off x="12485398" y="416069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14</xdr:row>
      <xdr:rowOff>0</xdr:rowOff>
    </xdr:from>
    <xdr:ext cx="95250" cy="171450"/>
    <xdr:sp macro="" textlink="">
      <xdr:nvSpPr>
        <xdr:cNvPr id="2080" name="Text Box 16">
          <a:extLst>
            <a:ext uri="{FF2B5EF4-FFF2-40B4-BE49-F238E27FC236}">
              <a16:creationId xmlns:a16="http://schemas.microsoft.com/office/drawing/2014/main" id="{6C64C876-6E8D-4D50-8687-AFEEEC827691}"/>
            </a:ext>
          </a:extLst>
        </xdr:cNvPr>
        <xdr:cNvSpPr txBox="1">
          <a:spLocks noChangeArrowheads="1"/>
        </xdr:cNvSpPr>
      </xdr:nvSpPr>
      <xdr:spPr bwMode="auto">
        <a:xfrm>
          <a:off x="15388070"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14</xdr:row>
      <xdr:rowOff>0</xdr:rowOff>
    </xdr:from>
    <xdr:ext cx="95250" cy="171450"/>
    <xdr:sp macro="" textlink="">
      <xdr:nvSpPr>
        <xdr:cNvPr id="2081" name="Text Box 17">
          <a:extLst>
            <a:ext uri="{FF2B5EF4-FFF2-40B4-BE49-F238E27FC236}">
              <a16:creationId xmlns:a16="http://schemas.microsoft.com/office/drawing/2014/main" id="{8AE9877E-EA08-4490-BCBB-9E151FC015BE}"/>
            </a:ext>
          </a:extLst>
        </xdr:cNvPr>
        <xdr:cNvSpPr txBox="1">
          <a:spLocks noChangeArrowheads="1"/>
        </xdr:cNvSpPr>
      </xdr:nvSpPr>
      <xdr:spPr bwMode="auto">
        <a:xfrm>
          <a:off x="15388070"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14</xdr:row>
      <xdr:rowOff>0</xdr:rowOff>
    </xdr:from>
    <xdr:ext cx="95250" cy="171450"/>
    <xdr:sp macro="" textlink="">
      <xdr:nvSpPr>
        <xdr:cNvPr id="2082" name="Text Box 18">
          <a:extLst>
            <a:ext uri="{FF2B5EF4-FFF2-40B4-BE49-F238E27FC236}">
              <a16:creationId xmlns:a16="http://schemas.microsoft.com/office/drawing/2014/main" id="{3CEAD47E-DDB4-4E15-954B-5D5654FC8429}"/>
            </a:ext>
          </a:extLst>
        </xdr:cNvPr>
        <xdr:cNvSpPr txBox="1">
          <a:spLocks noChangeArrowheads="1"/>
        </xdr:cNvSpPr>
      </xdr:nvSpPr>
      <xdr:spPr bwMode="auto">
        <a:xfrm>
          <a:off x="15388070"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14</xdr:row>
      <xdr:rowOff>0</xdr:rowOff>
    </xdr:from>
    <xdr:ext cx="95250" cy="171450"/>
    <xdr:sp macro="" textlink="">
      <xdr:nvSpPr>
        <xdr:cNvPr id="2083" name="Text Box 19">
          <a:extLst>
            <a:ext uri="{FF2B5EF4-FFF2-40B4-BE49-F238E27FC236}">
              <a16:creationId xmlns:a16="http://schemas.microsoft.com/office/drawing/2014/main" id="{EF20188D-7B08-46F7-8CEE-0EB1F0C04F9E}"/>
            </a:ext>
          </a:extLst>
        </xdr:cNvPr>
        <xdr:cNvSpPr txBox="1">
          <a:spLocks noChangeArrowheads="1"/>
        </xdr:cNvSpPr>
      </xdr:nvSpPr>
      <xdr:spPr bwMode="auto">
        <a:xfrm>
          <a:off x="15388070"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14</xdr:row>
      <xdr:rowOff>0</xdr:rowOff>
    </xdr:from>
    <xdr:ext cx="95250" cy="171450"/>
    <xdr:sp macro="" textlink="">
      <xdr:nvSpPr>
        <xdr:cNvPr id="2084" name="Text Box 16">
          <a:extLst>
            <a:ext uri="{FF2B5EF4-FFF2-40B4-BE49-F238E27FC236}">
              <a16:creationId xmlns:a16="http://schemas.microsoft.com/office/drawing/2014/main" id="{6B3AB85E-A6A5-48C0-9BE1-894CF5E4C2A2}"/>
            </a:ext>
          </a:extLst>
        </xdr:cNvPr>
        <xdr:cNvSpPr txBox="1">
          <a:spLocks noChangeArrowheads="1"/>
        </xdr:cNvSpPr>
      </xdr:nvSpPr>
      <xdr:spPr bwMode="auto">
        <a:xfrm>
          <a:off x="15388070"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504825</xdr:rowOff>
    </xdr:from>
    <xdr:ext cx="95250" cy="456743"/>
    <xdr:sp macro="" textlink="">
      <xdr:nvSpPr>
        <xdr:cNvPr id="2145" name="Text Box 15">
          <a:extLst>
            <a:ext uri="{FF2B5EF4-FFF2-40B4-BE49-F238E27FC236}">
              <a16:creationId xmlns:a16="http://schemas.microsoft.com/office/drawing/2014/main" id="{D70D1AF7-E4AC-48F5-9476-210A397751D8}"/>
            </a:ext>
          </a:extLst>
        </xdr:cNvPr>
        <xdr:cNvSpPr txBox="1">
          <a:spLocks noChangeArrowheads="1"/>
        </xdr:cNvSpPr>
      </xdr:nvSpPr>
      <xdr:spPr bwMode="auto">
        <a:xfrm>
          <a:off x="4664364" y="4516293"/>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14</xdr:row>
      <xdr:rowOff>504825</xdr:rowOff>
    </xdr:from>
    <xdr:ext cx="95250" cy="442269"/>
    <xdr:sp macro="" textlink="">
      <xdr:nvSpPr>
        <xdr:cNvPr id="2146" name="Text Box 15">
          <a:extLst>
            <a:ext uri="{FF2B5EF4-FFF2-40B4-BE49-F238E27FC236}">
              <a16:creationId xmlns:a16="http://schemas.microsoft.com/office/drawing/2014/main" id="{9A0B35F6-EED3-4E90-9539-8D9576423666}"/>
            </a:ext>
          </a:extLst>
        </xdr:cNvPr>
        <xdr:cNvSpPr txBox="1">
          <a:spLocks noChangeArrowheads="1"/>
        </xdr:cNvSpPr>
      </xdr:nvSpPr>
      <xdr:spPr bwMode="auto">
        <a:xfrm>
          <a:off x="12540961" y="451629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14</xdr:row>
      <xdr:rowOff>504825</xdr:rowOff>
    </xdr:from>
    <xdr:ext cx="95250" cy="442269"/>
    <xdr:sp macro="" textlink="">
      <xdr:nvSpPr>
        <xdr:cNvPr id="2147" name="Text Box 15">
          <a:extLst>
            <a:ext uri="{FF2B5EF4-FFF2-40B4-BE49-F238E27FC236}">
              <a16:creationId xmlns:a16="http://schemas.microsoft.com/office/drawing/2014/main" id="{5234E349-CEAE-472C-8C54-B0BBFAE13C7B}"/>
            </a:ext>
          </a:extLst>
        </xdr:cNvPr>
        <xdr:cNvSpPr txBox="1">
          <a:spLocks noChangeArrowheads="1"/>
        </xdr:cNvSpPr>
      </xdr:nvSpPr>
      <xdr:spPr bwMode="auto">
        <a:xfrm>
          <a:off x="21832455" y="451629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504825</xdr:rowOff>
    </xdr:from>
    <xdr:ext cx="95250" cy="213632"/>
    <xdr:sp macro="" textlink="">
      <xdr:nvSpPr>
        <xdr:cNvPr id="2148" name="Text Box 15">
          <a:extLst>
            <a:ext uri="{FF2B5EF4-FFF2-40B4-BE49-F238E27FC236}">
              <a16:creationId xmlns:a16="http://schemas.microsoft.com/office/drawing/2014/main" id="{32CD0566-EBEE-476A-8B8A-FE2383F7850A}"/>
            </a:ext>
          </a:extLst>
        </xdr:cNvPr>
        <xdr:cNvSpPr txBox="1">
          <a:spLocks noChangeArrowheads="1"/>
        </xdr:cNvSpPr>
      </xdr:nvSpPr>
      <xdr:spPr bwMode="auto">
        <a:xfrm>
          <a:off x="4664364" y="451629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504825</xdr:rowOff>
    </xdr:from>
    <xdr:ext cx="95250" cy="444331"/>
    <xdr:sp macro="" textlink="">
      <xdr:nvSpPr>
        <xdr:cNvPr id="2149" name="Text Box 15">
          <a:extLst>
            <a:ext uri="{FF2B5EF4-FFF2-40B4-BE49-F238E27FC236}">
              <a16:creationId xmlns:a16="http://schemas.microsoft.com/office/drawing/2014/main" id="{32A465F2-CD7B-40C4-A63B-358F035ED5A5}"/>
            </a:ext>
          </a:extLst>
        </xdr:cNvPr>
        <xdr:cNvSpPr txBox="1">
          <a:spLocks noChangeArrowheads="1"/>
        </xdr:cNvSpPr>
      </xdr:nvSpPr>
      <xdr:spPr bwMode="auto">
        <a:xfrm>
          <a:off x="4664364" y="4516293"/>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14</xdr:row>
      <xdr:rowOff>504825</xdr:rowOff>
    </xdr:from>
    <xdr:ext cx="95250" cy="213632"/>
    <xdr:sp macro="" textlink="">
      <xdr:nvSpPr>
        <xdr:cNvPr id="2150" name="Text Box 15">
          <a:extLst>
            <a:ext uri="{FF2B5EF4-FFF2-40B4-BE49-F238E27FC236}">
              <a16:creationId xmlns:a16="http://schemas.microsoft.com/office/drawing/2014/main" id="{85512673-BE7A-4079-B230-14E99C8BAC32}"/>
            </a:ext>
          </a:extLst>
        </xdr:cNvPr>
        <xdr:cNvSpPr txBox="1">
          <a:spLocks noChangeArrowheads="1"/>
        </xdr:cNvSpPr>
      </xdr:nvSpPr>
      <xdr:spPr bwMode="auto">
        <a:xfrm>
          <a:off x="12540961" y="451629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2151" name="Text Box 16">
          <a:extLst>
            <a:ext uri="{FF2B5EF4-FFF2-40B4-BE49-F238E27FC236}">
              <a16:creationId xmlns:a16="http://schemas.microsoft.com/office/drawing/2014/main" id="{A7B7D3B5-021C-4063-B183-7DE2859F84DE}"/>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2152" name="Text Box 17">
          <a:extLst>
            <a:ext uri="{FF2B5EF4-FFF2-40B4-BE49-F238E27FC236}">
              <a16:creationId xmlns:a16="http://schemas.microsoft.com/office/drawing/2014/main" id="{120E1928-BE60-4A03-A3C0-F496D49D4CED}"/>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2153" name="Text Box 18">
          <a:extLst>
            <a:ext uri="{FF2B5EF4-FFF2-40B4-BE49-F238E27FC236}">
              <a16:creationId xmlns:a16="http://schemas.microsoft.com/office/drawing/2014/main" id="{2D188C69-8E58-4016-A0C7-15F18BD339B2}"/>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2154" name="Text Box 19">
          <a:extLst>
            <a:ext uri="{FF2B5EF4-FFF2-40B4-BE49-F238E27FC236}">
              <a16:creationId xmlns:a16="http://schemas.microsoft.com/office/drawing/2014/main" id="{E73478F2-A34F-4BB1-A1DA-848795000085}"/>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2155" name="Text Box 16">
          <a:extLst>
            <a:ext uri="{FF2B5EF4-FFF2-40B4-BE49-F238E27FC236}">
              <a16:creationId xmlns:a16="http://schemas.microsoft.com/office/drawing/2014/main" id="{972F73DC-1AFF-47E9-87CE-FB831B480556}"/>
            </a:ext>
          </a:extLst>
        </xdr:cNvPr>
        <xdr:cNvSpPr txBox="1">
          <a:spLocks noChangeArrowheads="1"/>
        </xdr:cNvSpPr>
      </xdr:nvSpPr>
      <xdr:spPr bwMode="auto">
        <a:xfrm>
          <a:off x="12540961"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2156" name="Text Box 17">
          <a:extLst>
            <a:ext uri="{FF2B5EF4-FFF2-40B4-BE49-F238E27FC236}">
              <a16:creationId xmlns:a16="http://schemas.microsoft.com/office/drawing/2014/main" id="{31B42599-5154-493F-A440-9E9EE28A54CC}"/>
            </a:ext>
          </a:extLst>
        </xdr:cNvPr>
        <xdr:cNvSpPr txBox="1">
          <a:spLocks noChangeArrowheads="1"/>
        </xdr:cNvSpPr>
      </xdr:nvSpPr>
      <xdr:spPr bwMode="auto">
        <a:xfrm>
          <a:off x="12540961"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2157" name="Text Box 18">
          <a:extLst>
            <a:ext uri="{FF2B5EF4-FFF2-40B4-BE49-F238E27FC236}">
              <a16:creationId xmlns:a16="http://schemas.microsoft.com/office/drawing/2014/main" id="{66AB6DF7-CFBD-4D14-914A-9444CE6E4BE8}"/>
            </a:ext>
          </a:extLst>
        </xdr:cNvPr>
        <xdr:cNvSpPr txBox="1">
          <a:spLocks noChangeArrowheads="1"/>
        </xdr:cNvSpPr>
      </xdr:nvSpPr>
      <xdr:spPr bwMode="auto">
        <a:xfrm>
          <a:off x="12540961"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2158" name="Text Box 19">
          <a:extLst>
            <a:ext uri="{FF2B5EF4-FFF2-40B4-BE49-F238E27FC236}">
              <a16:creationId xmlns:a16="http://schemas.microsoft.com/office/drawing/2014/main" id="{44DE7925-C37E-4CC1-B779-38D73D15242F}"/>
            </a:ext>
          </a:extLst>
        </xdr:cNvPr>
        <xdr:cNvSpPr txBox="1">
          <a:spLocks noChangeArrowheads="1"/>
        </xdr:cNvSpPr>
      </xdr:nvSpPr>
      <xdr:spPr bwMode="auto">
        <a:xfrm>
          <a:off x="12540961"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18</xdr:row>
      <xdr:rowOff>0</xdr:rowOff>
    </xdr:from>
    <xdr:ext cx="95250" cy="171450"/>
    <xdr:sp macro="" textlink="">
      <xdr:nvSpPr>
        <xdr:cNvPr id="2159" name="Text Box 16">
          <a:extLst>
            <a:ext uri="{FF2B5EF4-FFF2-40B4-BE49-F238E27FC236}">
              <a16:creationId xmlns:a16="http://schemas.microsoft.com/office/drawing/2014/main" id="{2306B0DA-213E-4E91-BD92-B22581EFD2E5}"/>
            </a:ext>
          </a:extLst>
        </xdr:cNvPr>
        <xdr:cNvSpPr txBox="1">
          <a:spLocks noChangeArrowheads="1"/>
        </xdr:cNvSpPr>
      </xdr:nvSpPr>
      <xdr:spPr bwMode="auto">
        <a:xfrm>
          <a:off x="21832455"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18</xdr:row>
      <xdr:rowOff>0</xdr:rowOff>
    </xdr:from>
    <xdr:ext cx="95250" cy="171450"/>
    <xdr:sp macro="" textlink="">
      <xdr:nvSpPr>
        <xdr:cNvPr id="2160" name="Text Box 17">
          <a:extLst>
            <a:ext uri="{FF2B5EF4-FFF2-40B4-BE49-F238E27FC236}">
              <a16:creationId xmlns:a16="http://schemas.microsoft.com/office/drawing/2014/main" id="{90A99B20-3726-4AC5-8A50-6F86D158F996}"/>
            </a:ext>
          </a:extLst>
        </xdr:cNvPr>
        <xdr:cNvSpPr txBox="1">
          <a:spLocks noChangeArrowheads="1"/>
        </xdr:cNvSpPr>
      </xdr:nvSpPr>
      <xdr:spPr bwMode="auto">
        <a:xfrm>
          <a:off x="21832455"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18</xdr:row>
      <xdr:rowOff>0</xdr:rowOff>
    </xdr:from>
    <xdr:ext cx="95250" cy="171450"/>
    <xdr:sp macro="" textlink="">
      <xdr:nvSpPr>
        <xdr:cNvPr id="2161" name="Text Box 18">
          <a:extLst>
            <a:ext uri="{FF2B5EF4-FFF2-40B4-BE49-F238E27FC236}">
              <a16:creationId xmlns:a16="http://schemas.microsoft.com/office/drawing/2014/main" id="{443DB5DA-FE74-4938-BC71-E993C884A856}"/>
            </a:ext>
          </a:extLst>
        </xdr:cNvPr>
        <xdr:cNvSpPr txBox="1">
          <a:spLocks noChangeArrowheads="1"/>
        </xdr:cNvSpPr>
      </xdr:nvSpPr>
      <xdr:spPr bwMode="auto">
        <a:xfrm>
          <a:off x="21832455"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18</xdr:row>
      <xdr:rowOff>0</xdr:rowOff>
    </xdr:from>
    <xdr:ext cx="95250" cy="171450"/>
    <xdr:sp macro="" textlink="">
      <xdr:nvSpPr>
        <xdr:cNvPr id="2162" name="Text Box 19">
          <a:extLst>
            <a:ext uri="{FF2B5EF4-FFF2-40B4-BE49-F238E27FC236}">
              <a16:creationId xmlns:a16="http://schemas.microsoft.com/office/drawing/2014/main" id="{1CB80CBF-4EE9-4A01-BD9A-FB3D7D7882FC}"/>
            </a:ext>
          </a:extLst>
        </xdr:cNvPr>
        <xdr:cNvSpPr txBox="1">
          <a:spLocks noChangeArrowheads="1"/>
        </xdr:cNvSpPr>
      </xdr:nvSpPr>
      <xdr:spPr bwMode="auto">
        <a:xfrm>
          <a:off x="21832455"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16</xdr:row>
      <xdr:rowOff>504825</xdr:rowOff>
    </xdr:from>
    <xdr:ext cx="95250" cy="444014"/>
    <xdr:sp macro="" textlink="">
      <xdr:nvSpPr>
        <xdr:cNvPr id="2163" name="Text Box 15">
          <a:extLst>
            <a:ext uri="{FF2B5EF4-FFF2-40B4-BE49-F238E27FC236}">
              <a16:creationId xmlns:a16="http://schemas.microsoft.com/office/drawing/2014/main" id="{0EF2068E-C38E-4F30-8549-1FFD425E49A6}"/>
            </a:ext>
          </a:extLst>
        </xdr:cNvPr>
        <xdr:cNvSpPr txBox="1">
          <a:spLocks noChangeArrowheads="1"/>
        </xdr:cNvSpPr>
      </xdr:nvSpPr>
      <xdr:spPr bwMode="auto">
        <a:xfrm>
          <a:off x="4664364" y="5255202"/>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2164" name="Text Box 16">
          <a:extLst>
            <a:ext uri="{FF2B5EF4-FFF2-40B4-BE49-F238E27FC236}">
              <a16:creationId xmlns:a16="http://schemas.microsoft.com/office/drawing/2014/main" id="{AC07D171-124A-48EE-8081-94EA8CF008C4}"/>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2165" name="Text Box 17">
          <a:extLst>
            <a:ext uri="{FF2B5EF4-FFF2-40B4-BE49-F238E27FC236}">
              <a16:creationId xmlns:a16="http://schemas.microsoft.com/office/drawing/2014/main" id="{0F445AD0-DA20-47D9-81FE-DEB957FFABA2}"/>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2166" name="Text Box 18">
          <a:extLst>
            <a:ext uri="{FF2B5EF4-FFF2-40B4-BE49-F238E27FC236}">
              <a16:creationId xmlns:a16="http://schemas.microsoft.com/office/drawing/2014/main" id="{684C9C9E-11C3-4EF5-B8BB-2EDAA05D44AE}"/>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2167" name="Text Box 19">
          <a:extLst>
            <a:ext uri="{FF2B5EF4-FFF2-40B4-BE49-F238E27FC236}">
              <a16:creationId xmlns:a16="http://schemas.microsoft.com/office/drawing/2014/main" id="{9DAAE30E-D09F-4C46-8370-210D3F362DB9}"/>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16</xdr:row>
      <xdr:rowOff>504825</xdr:rowOff>
    </xdr:from>
    <xdr:ext cx="95250" cy="442269"/>
    <xdr:sp macro="" textlink="">
      <xdr:nvSpPr>
        <xdr:cNvPr id="2168" name="Text Box 15">
          <a:extLst>
            <a:ext uri="{FF2B5EF4-FFF2-40B4-BE49-F238E27FC236}">
              <a16:creationId xmlns:a16="http://schemas.microsoft.com/office/drawing/2014/main" id="{80781E93-CC21-4A3A-86BE-46E1A4DF763F}"/>
            </a:ext>
          </a:extLst>
        </xdr:cNvPr>
        <xdr:cNvSpPr txBox="1">
          <a:spLocks noChangeArrowheads="1"/>
        </xdr:cNvSpPr>
      </xdr:nvSpPr>
      <xdr:spPr bwMode="auto">
        <a:xfrm>
          <a:off x="12540961" y="525520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2169" name="Text Box 16">
          <a:extLst>
            <a:ext uri="{FF2B5EF4-FFF2-40B4-BE49-F238E27FC236}">
              <a16:creationId xmlns:a16="http://schemas.microsoft.com/office/drawing/2014/main" id="{16586F9D-BC14-408C-BF28-329EC9F14D35}"/>
            </a:ext>
          </a:extLst>
        </xdr:cNvPr>
        <xdr:cNvSpPr txBox="1">
          <a:spLocks noChangeArrowheads="1"/>
        </xdr:cNvSpPr>
      </xdr:nvSpPr>
      <xdr:spPr bwMode="auto">
        <a:xfrm>
          <a:off x="12540961"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2170" name="Text Box 17">
          <a:extLst>
            <a:ext uri="{FF2B5EF4-FFF2-40B4-BE49-F238E27FC236}">
              <a16:creationId xmlns:a16="http://schemas.microsoft.com/office/drawing/2014/main" id="{E65A62AD-D5D8-4B8C-B648-8721090265C2}"/>
            </a:ext>
          </a:extLst>
        </xdr:cNvPr>
        <xdr:cNvSpPr txBox="1">
          <a:spLocks noChangeArrowheads="1"/>
        </xdr:cNvSpPr>
      </xdr:nvSpPr>
      <xdr:spPr bwMode="auto">
        <a:xfrm>
          <a:off x="12540961"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2171" name="Text Box 18">
          <a:extLst>
            <a:ext uri="{FF2B5EF4-FFF2-40B4-BE49-F238E27FC236}">
              <a16:creationId xmlns:a16="http://schemas.microsoft.com/office/drawing/2014/main" id="{D5D4DD56-B30E-4DA9-8DBE-0DBFCB8FB22C}"/>
            </a:ext>
          </a:extLst>
        </xdr:cNvPr>
        <xdr:cNvSpPr txBox="1">
          <a:spLocks noChangeArrowheads="1"/>
        </xdr:cNvSpPr>
      </xdr:nvSpPr>
      <xdr:spPr bwMode="auto">
        <a:xfrm>
          <a:off x="12540961"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2172" name="Text Box 16">
          <a:extLst>
            <a:ext uri="{FF2B5EF4-FFF2-40B4-BE49-F238E27FC236}">
              <a16:creationId xmlns:a16="http://schemas.microsoft.com/office/drawing/2014/main" id="{D6B4AFB1-5F1F-4888-914D-64FB189B476F}"/>
            </a:ext>
          </a:extLst>
        </xdr:cNvPr>
        <xdr:cNvSpPr txBox="1">
          <a:spLocks noChangeArrowheads="1"/>
        </xdr:cNvSpPr>
      </xdr:nvSpPr>
      <xdr:spPr bwMode="auto">
        <a:xfrm>
          <a:off x="15388070"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2173" name="Text Box 17">
          <a:extLst>
            <a:ext uri="{FF2B5EF4-FFF2-40B4-BE49-F238E27FC236}">
              <a16:creationId xmlns:a16="http://schemas.microsoft.com/office/drawing/2014/main" id="{64EBF647-5B11-4C68-9F25-6DFE3C85DF26}"/>
            </a:ext>
          </a:extLst>
        </xdr:cNvPr>
        <xdr:cNvSpPr txBox="1">
          <a:spLocks noChangeArrowheads="1"/>
        </xdr:cNvSpPr>
      </xdr:nvSpPr>
      <xdr:spPr bwMode="auto">
        <a:xfrm>
          <a:off x="15388070"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2174" name="Text Box 18">
          <a:extLst>
            <a:ext uri="{FF2B5EF4-FFF2-40B4-BE49-F238E27FC236}">
              <a16:creationId xmlns:a16="http://schemas.microsoft.com/office/drawing/2014/main" id="{B2BF6A23-9A96-43A3-AAA2-B8C3FC74F39C}"/>
            </a:ext>
          </a:extLst>
        </xdr:cNvPr>
        <xdr:cNvSpPr txBox="1">
          <a:spLocks noChangeArrowheads="1"/>
        </xdr:cNvSpPr>
      </xdr:nvSpPr>
      <xdr:spPr bwMode="auto">
        <a:xfrm>
          <a:off x="15388070"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2175" name="Text Box 19">
          <a:extLst>
            <a:ext uri="{FF2B5EF4-FFF2-40B4-BE49-F238E27FC236}">
              <a16:creationId xmlns:a16="http://schemas.microsoft.com/office/drawing/2014/main" id="{00B65192-BCB0-4320-87CE-16B46AC81E58}"/>
            </a:ext>
          </a:extLst>
        </xdr:cNvPr>
        <xdr:cNvSpPr txBox="1">
          <a:spLocks noChangeArrowheads="1"/>
        </xdr:cNvSpPr>
      </xdr:nvSpPr>
      <xdr:spPr bwMode="auto">
        <a:xfrm>
          <a:off x="15388070"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2176" name="Text Box 16">
          <a:extLst>
            <a:ext uri="{FF2B5EF4-FFF2-40B4-BE49-F238E27FC236}">
              <a16:creationId xmlns:a16="http://schemas.microsoft.com/office/drawing/2014/main" id="{0FE7F721-F440-498B-8884-A897D4AC06AF}"/>
            </a:ext>
          </a:extLst>
        </xdr:cNvPr>
        <xdr:cNvSpPr txBox="1">
          <a:spLocks noChangeArrowheads="1"/>
        </xdr:cNvSpPr>
      </xdr:nvSpPr>
      <xdr:spPr bwMode="auto">
        <a:xfrm>
          <a:off x="15388070"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2177" name="Text Box 17">
          <a:extLst>
            <a:ext uri="{FF2B5EF4-FFF2-40B4-BE49-F238E27FC236}">
              <a16:creationId xmlns:a16="http://schemas.microsoft.com/office/drawing/2014/main" id="{06C217CE-840F-442B-94AB-874EA2485FDA}"/>
            </a:ext>
          </a:extLst>
        </xdr:cNvPr>
        <xdr:cNvSpPr txBox="1">
          <a:spLocks noChangeArrowheads="1"/>
        </xdr:cNvSpPr>
      </xdr:nvSpPr>
      <xdr:spPr bwMode="auto">
        <a:xfrm>
          <a:off x="15388070"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2178" name="Text Box 18">
          <a:extLst>
            <a:ext uri="{FF2B5EF4-FFF2-40B4-BE49-F238E27FC236}">
              <a16:creationId xmlns:a16="http://schemas.microsoft.com/office/drawing/2014/main" id="{FA04822D-07B4-4B89-A177-DA285714F9BB}"/>
            </a:ext>
          </a:extLst>
        </xdr:cNvPr>
        <xdr:cNvSpPr txBox="1">
          <a:spLocks noChangeArrowheads="1"/>
        </xdr:cNvSpPr>
      </xdr:nvSpPr>
      <xdr:spPr bwMode="auto">
        <a:xfrm>
          <a:off x="15388070"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18</xdr:row>
      <xdr:rowOff>170392</xdr:rowOff>
    </xdr:from>
    <xdr:ext cx="95250" cy="213632"/>
    <xdr:sp macro="" textlink="">
      <xdr:nvSpPr>
        <xdr:cNvPr id="2179" name="Text Box 15">
          <a:extLst>
            <a:ext uri="{FF2B5EF4-FFF2-40B4-BE49-F238E27FC236}">
              <a16:creationId xmlns:a16="http://schemas.microsoft.com/office/drawing/2014/main" id="{C3525161-4AE9-4EF1-B7CA-85FD34A2862A}"/>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2180" name="Text Box 16">
          <a:extLst>
            <a:ext uri="{FF2B5EF4-FFF2-40B4-BE49-F238E27FC236}">
              <a16:creationId xmlns:a16="http://schemas.microsoft.com/office/drawing/2014/main" id="{8829D1AA-E1A0-485C-AC97-C0439438273F}"/>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2181" name="Text Box 17">
          <a:extLst>
            <a:ext uri="{FF2B5EF4-FFF2-40B4-BE49-F238E27FC236}">
              <a16:creationId xmlns:a16="http://schemas.microsoft.com/office/drawing/2014/main" id="{16A87889-E905-4C00-B320-88A76F683AAE}"/>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2182" name="Text Box 18">
          <a:extLst>
            <a:ext uri="{FF2B5EF4-FFF2-40B4-BE49-F238E27FC236}">
              <a16:creationId xmlns:a16="http://schemas.microsoft.com/office/drawing/2014/main" id="{F5FB53DF-AA2D-4A91-B9AD-63F33F85E482}"/>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2183" name="Text Box 19">
          <a:extLst>
            <a:ext uri="{FF2B5EF4-FFF2-40B4-BE49-F238E27FC236}">
              <a16:creationId xmlns:a16="http://schemas.microsoft.com/office/drawing/2014/main" id="{AFA1DC1E-6932-4FF1-ACCF-6101197103DC}"/>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2184" name="Text Box 16">
          <a:extLst>
            <a:ext uri="{FF2B5EF4-FFF2-40B4-BE49-F238E27FC236}">
              <a16:creationId xmlns:a16="http://schemas.microsoft.com/office/drawing/2014/main" id="{CC723B6D-5AC1-4EE4-A9E3-2A8A3B23D52E}"/>
            </a:ext>
          </a:extLst>
        </xdr:cNvPr>
        <xdr:cNvSpPr txBox="1">
          <a:spLocks noChangeArrowheads="1"/>
        </xdr:cNvSpPr>
      </xdr:nvSpPr>
      <xdr:spPr bwMode="auto">
        <a:xfrm>
          <a:off x="12540961"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2185" name="Text Box 17">
          <a:extLst>
            <a:ext uri="{FF2B5EF4-FFF2-40B4-BE49-F238E27FC236}">
              <a16:creationId xmlns:a16="http://schemas.microsoft.com/office/drawing/2014/main" id="{87A86EB5-F235-4580-BCCF-24DF771D9F3A}"/>
            </a:ext>
          </a:extLst>
        </xdr:cNvPr>
        <xdr:cNvSpPr txBox="1">
          <a:spLocks noChangeArrowheads="1"/>
        </xdr:cNvSpPr>
      </xdr:nvSpPr>
      <xdr:spPr bwMode="auto">
        <a:xfrm>
          <a:off x="12540961"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2186" name="Text Box 18">
          <a:extLst>
            <a:ext uri="{FF2B5EF4-FFF2-40B4-BE49-F238E27FC236}">
              <a16:creationId xmlns:a16="http://schemas.microsoft.com/office/drawing/2014/main" id="{A404D65E-C04A-4E1C-BB90-3704F023AC5B}"/>
            </a:ext>
          </a:extLst>
        </xdr:cNvPr>
        <xdr:cNvSpPr txBox="1">
          <a:spLocks noChangeArrowheads="1"/>
        </xdr:cNvSpPr>
      </xdr:nvSpPr>
      <xdr:spPr bwMode="auto">
        <a:xfrm>
          <a:off x="12540961"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2187" name="Text Box 19">
          <a:extLst>
            <a:ext uri="{FF2B5EF4-FFF2-40B4-BE49-F238E27FC236}">
              <a16:creationId xmlns:a16="http://schemas.microsoft.com/office/drawing/2014/main" id="{B0D215E8-21AC-4432-9728-FB690B107E25}"/>
            </a:ext>
          </a:extLst>
        </xdr:cNvPr>
        <xdr:cNvSpPr txBox="1">
          <a:spLocks noChangeArrowheads="1"/>
        </xdr:cNvSpPr>
      </xdr:nvSpPr>
      <xdr:spPr bwMode="auto">
        <a:xfrm>
          <a:off x="12540961"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15</xdr:row>
      <xdr:rowOff>0</xdr:rowOff>
    </xdr:from>
    <xdr:ext cx="95250" cy="171450"/>
    <xdr:sp macro="" textlink="">
      <xdr:nvSpPr>
        <xdr:cNvPr id="2188" name="Text Box 16">
          <a:extLst>
            <a:ext uri="{FF2B5EF4-FFF2-40B4-BE49-F238E27FC236}">
              <a16:creationId xmlns:a16="http://schemas.microsoft.com/office/drawing/2014/main" id="{40635EF8-0BA6-498F-901E-ED37BA5A6147}"/>
            </a:ext>
          </a:extLst>
        </xdr:cNvPr>
        <xdr:cNvSpPr txBox="1">
          <a:spLocks noChangeArrowheads="1"/>
        </xdr:cNvSpPr>
      </xdr:nvSpPr>
      <xdr:spPr bwMode="auto">
        <a:xfrm>
          <a:off x="21832455" y="4514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15</xdr:row>
      <xdr:rowOff>0</xdr:rowOff>
    </xdr:from>
    <xdr:ext cx="95250" cy="171450"/>
    <xdr:sp macro="" textlink="">
      <xdr:nvSpPr>
        <xdr:cNvPr id="2189" name="Text Box 17">
          <a:extLst>
            <a:ext uri="{FF2B5EF4-FFF2-40B4-BE49-F238E27FC236}">
              <a16:creationId xmlns:a16="http://schemas.microsoft.com/office/drawing/2014/main" id="{4C3B1E75-7882-4C2B-94F4-6F09C7E1DAE8}"/>
            </a:ext>
          </a:extLst>
        </xdr:cNvPr>
        <xdr:cNvSpPr txBox="1">
          <a:spLocks noChangeArrowheads="1"/>
        </xdr:cNvSpPr>
      </xdr:nvSpPr>
      <xdr:spPr bwMode="auto">
        <a:xfrm>
          <a:off x="21832455" y="4514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15</xdr:row>
      <xdr:rowOff>0</xdr:rowOff>
    </xdr:from>
    <xdr:ext cx="95250" cy="171450"/>
    <xdr:sp macro="" textlink="">
      <xdr:nvSpPr>
        <xdr:cNvPr id="2190" name="Text Box 18">
          <a:extLst>
            <a:ext uri="{FF2B5EF4-FFF2-40B4-BE49-F238E27FC236}">
              <a16:creationId xmlns:a16="http://schemas.microsoft.com/office/drawing/2014/main" id="{F2888546-ED34-4C67-858C-7459BCCB2D1D}"/>
            </a:ext>
          </a:extLst>
        </xdr:cNvPr>
        <xdr:cNvSpPr txBox="1">
          <a:spLocks noChangeArrowheads="1"/>
        </xdr:cNvSpPr>
      </xdr:nvSpPr>
      <xdr:spPr bwMode="auto">
        <a:xfrm>
          <a:off x="21832455" y="4514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15</xdr:row>
      <xdr:rowOff>0</xdr:rowOff>
    </xdr:from>
    <xdr:ext cx="95250" cy="171450"/>
    <xdr:sp macro="" textlink="">
      <xdr:nvSpPr>
        <xdr:cNvPr id="2191" name="Text Box 19">
          <a:extLst>
            <a:ext uri="{FF2B5EF4-FFF2-40B4-BE49-F238E27FC236}">
              <a16:creationId xmlns:a16="http://schemas.microsoft.com/office/drawing/2014/main" id="{4B7E85B1-7644-4727-9F5A-4BBD1F124FFC}"/>
            </a:ext>
          </a:extLst>
        </xdr:cNvPr>
        <xdr:cNvSpPr txBox="1">
          <a:spLocks noChangeArrowheads="1"/>
        </xdr:cNvSpPr>
      </xdr:nvSpPr>
      <xdr:spPr bwMode="auto">
        <a:xfrm>
          <a:off x="21832455" y="4514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16</xdr:row>
      <xdr:rowOff>504825</xdr:rowOff>
    </xdr:from>
    <xdr:ext cx="95250" cy="444014"/>
    <xdr:sp macro="" textlink="">
      <xdr:nvSpPr>
        <xdr:cNvPr id="2192" name="Text Box 15">
          <a:extLst>
            <a:ext uri="{FF2B5EF4-FFF2-40B4-BE49-F238E27FC236}">
              <a16:creationId xmlns:a16="http://schemas.microsoft.com/office/drawing/2014/main" id="{6CF3DBA0-E6A5-4CD7-BB51-3AA0451AD9C1}"/>
            </a:ext>
          </a:extLst>
        </xdr:cNvPr>
        <xdr:cNvSpPr txBox="1">
          <a:spLocks noChangeArrowheads="1"/>
        </xdr:cNvSpPr>
      </xdr:nvSpPr>
      <xdr:spPr bwMode="auto">
        <a:xfrm>
          <a:off x="4664364" y="5255202"/>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2193" name="Text Box 16">
          <a:extLst>
            <a:ext uri="{FF2B5EF4-FFF2-40B4-BE49-F238E27FC236}">
              <a16:creationId xmlns:a16="http://schemas.microsoft.com/office/drawing/2014/main" id="{E3BE5DCF-6537-491F-9B85-A247C7C23F15}"/>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2194" name="Text Box 17">
          <a:extLst>
            <a:ext uri="{FF2B5EF4-FFF2-40B4-BE49-F238E27FC236}">
              <a16:creationId xmlns:a16="http://schemas.microsoft.com/office/drawing/2014/main" id="{988845A0-C2E5-4CBC-A65A-22F59A08F9A1}"/>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2195" name="Text Box 18">
          <a:extLst>
            <a:ext uri="{FF2B5EF4-FFF2-40B4-BE49-F238E27FC236}">
              <a16:creationId xmlns:a16="http://schemas.microsoft.com/office/drawing/2014/main" id="{3467E07C-1282-4158-8629-F032919AA18F}"/>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2196" name="Text Box 19">
          <a:extLst>
            <a:ext uri="{FF2B5EF4-FFF2-40B4-BE49-F238E27FC236}">
              <a16:creationId xmlns:a16="http://schemas.microsoft.com/office/drawing/2014/main" id="{7C5FC10C-9462-4C1D-9592-99C8F9409BDC}"/>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2197" name="Text Box 16">
          <a:extLst>
            <a:ext uri="{FF2B5EF4-FFF2-40B4-BE49-F238E27FC236}">
              <a16:creationId xmlns:a16="http://schemas.microsoft.com/office/drawing/2014/main" id="{CE4E7F94-ED65-41D9-A904-A836AEEA38A0}"/>
            </a:ext>
          </a:extLst>
        </xdr:cNvPr>
        <xdr:cNvSpPr txBox="1">
          <a:spLocks noChangeArrowheads="1"/>
        </xdr:cNvSpPr>
      </xdr:nvSpPr>
      <xdr:spPr bwMode="auto">
        <a:xfrm>
          <a:off x="12540961"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2198" name="Text Box 17">
          <a:extLst>
            <a:ext uri="{FF2B5EF4-FFF2-40B4-BE49-F238E27FC236}">
              <a16:creationId xmlns:a16="http://schemas.microsoft.com/office/drawing/2014/main" id="{D703DC97-798B-4A16-8B4F-3A4BA191A941}"/>
            </a:ext>
          </a:extLst>
        </xdr:cNvPr>
        <xdr:cNvSpPr txBox="1">
          <a:spLocks noChangeArrowheads="1"/>
        </xdr:cNvSpPr>
      </xdr:nvSpPr>
      <xdr:spPr bwMode="auto">
        <a:xfrm>
          <a:off x="12540961"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18</xdr:row>
      <xdr:rowOff>15875</xdr:rowOff>
    </xdr:from>
    <xdr:ext cx="95250" cy="171450"/>
    <xdr:sp macro="" textlink="">
      <xdr:nvSpPr>
        <xdr:cNvPr id="2199" name="Text Box 18">
          <a:extLst>
            <a:ext uri="{FF2B5EF4-FFF2-40B4-BE49-F238E27FC236}">
              <a16:creationId xmlns:a16="http://schemas.microsoft.com/office/drawing/2014/main" id="{B3D45A14-BEE0-484D-9B8F-746DA6AE930C}"/>
            </a:ext>
          </a:extLst>
        </xdr:cNvPr>
        <xdr:cNvSpPr txBox="1">
          <a:spLocks noChangeArrowheads="1"/>
        </xdr:cNvSpPr>
      </xdr:nvSpPr>
      <xdr:spPr bwMode="auto">
        <a:xfrm>
          <a:off x="12485398" y="563851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2200" name="Text Box 16">
          <a:extLst>
            <a:ext uri="{FF2B5EF4-FFF2-40B4-BE49-F238E27FC236}">
              <a16:creationId xmlns:a16="http://schemas.microsoft.com/office/drawing/2014/main" id="{9FA6EC92-3D4B-4B7D-9B7C-F2E12E82999B}"/>
            </a:ext>
          </a:extLst>
        </xdr:cNvPr>
        <xdr:cNvSpPr txBox="1">
          <a:spLocks noChangeArrowheads="1"/>
        </xdr:cNvSpPr>
      </xdr:nvSpPr>
      <xdr:spPr bwMode="auto">
        <a:xfrm>
          <a:off x="15388070"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2201" name="Text Box 17">
          <a:extLst>
            <a:ext uri="{FF2B5EF4-FFF2-40B4-BE49-F238E27FC236}">
              <a16:creationId xmlns:a16="http://schemas.microsoft.com/office/drawing/2014/main" id="{863C4CD2-7B57-4293-A170-8915561C5A9D}"/>
            </a:ext>
          </a:extLst>
        </xdr:cNvPr>
        <xdr:cNvSpPr txBox="1">
          <a:spLocks noChangeArrowheads="1"/>
        </xdr:cNvSpPr>
      </xdr:nvSpPr>
      <xdr:spPr bwMode="auto">
        <a:xfrm>
          <a:off x="15388070"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2202" name="Text Box 18">
          <a:extLst>
            <a:ext uri="{FF2B5EF4-FFF2-40B4-BE49-F238E27FC236}">
              <a16:creationId xmlns:a16="http://schemas.microsoft.com/office/drawing/2014/main" id="{E6B1EED6-8BF9-4639-96E3-71C4EF69678B}"/>
            </a:ext>
          </a:extLst>
        </xdr:cNvPr>
        <xdr:cNvSpPr txBox="1">
          <a:spLocks noChangeArrowheads="1"/>
        </xdr:cNvSpPr>
      </xdr:nvSpPr>
      <xdr:spPr bwMode="auto">
        <a:xfrm>
          <a:off x="15388070"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2203" name="Text Box 19">
          <a:extLst>
            <a:ext uri="{FF2B5EF4-FFF2-40B4-BE49-F238E27FC236}">
              <a16:creationId xmlns:a16="http://schemas.microsoft.com/office/drawing/2014/main" id="{F0B2EEA3-2473-45BB-AA06-C8F44C1F4CE9}"/>
            </a:ext>
          </a:extLst>
        </xdr:cNvPr>
        <xdr:cNvSpPr txBox="1">
          <a:spLocks noChangeArrowheads="1"/>
        </xdr:cNvSpPr>
      </xdr:nvSpPr>
      <xdr:spPr bwMode="auto">
        <a:xfrm>
          <a:off x="15388070"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2204" name="Text Box 16">
          <a:extLst>
            <a:ext uri="{FF2B5EF4-FFF2-40B4-BE49-F238E27FC236}">
              <a16:creationId xmlns:a16="http://schemas.microsoft.com/office/drawing/2014/main" id="{788749AD-2BCA-4CD8-8EC9-CAB07CF19A48}"/>
            </a:ext>
          </a:extLst>
        </xdr:cNvPr>
        <xdr:cNvSpPr txBox="1">
          <a:spLocks noChangeArrowheads="1"/>
        </xdr:cNvSpPr>
      </xdr:nvSpPr>
      <xdr:spPr bwMode="auto">
        <a:xfrm>
          <a:off x="15388070"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504825</xdr:rowOff>
    </xdr:from>
    <xdr:ext cx="95250" cy="448496"/>
    <xdr:sp macro="" textlink="">
      <xdr:nvSpPr>
        <xdr:cNvPr id="2205" name="Text Box 15">
          <a:extLst>
            <a:ext uri="{FF2B5EF4-FFF2-40B4-BE49-F238E27FC236}">
              <a16:creationId xmlns:a16="http://schemas.microsoft.com/office/drawing/2014/main" id="{626F7772-ADF4-413F-8DEC-838749C355EA}"/>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933450</xdr:colOff>
      <xdr:row>19</xdr:row>
      <xdr:rowOff>31750</xdr:rowOff>
    </xdr:from>
    <xdr:ext cx="95250" cy="442269"/>
    <xdr:sp macro="" textlink="">
      <xdr:nvSpPr>
        <xdr:cNvPr id="2206" name="Text Box 15">
          <a:extLst>
            <a:ext uri="{FF2B5EF4-FFF2-40B4-BE49-F238E27FC236}">
              <a16:creationId xmlns:a16="http://schemas.microsoft.com/office/drawing/2014/main" id="{81AA816C-ECB1-4B4D-AB5F-75E9921B358D}"/>
            </a:ext>
          </a:extLst>
        </xdr:cNvPr>
        <xdr:cNvSpPr txBox="1">
          <a:spLocks noChangeArrowheads="1"/>
        </xdr:cNvSpPr>
      </xdr:nvSpPr>
      <xdr:spPr bwMode="auto">
        <a:xfrm>
          <a:off x="20904200" y="101441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18</xdr:row>
      <xdr:rowOff>504825</xdr:rowOff>
    </xdr:from>
    <xdr:ext cx="95250" cy="442269"/>
    <xdr:sp macro="" textlink="">
      <xdr:nvSpPr>
        <xdr:cNvPr id="2207" name="Text Box 15">
          <a:extLst>
            <a:ext uri="{FF2B5EF4-FFF2-40B4-BE49-F238E27FC236}">
              <a16:creationId xmlns:a16="http://schemas.microsoft.com/office/drawing/2014/main" id="{AA2FCA96-2EFC-4A04-AD90-6B8D0641A141}"/>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504825</xdr:rowOff>
    </xdr:from>
    <xdr:ext cx="95250" cy="213632"/>
    <xdr:sp macro="" textlink="">
      <xdr:nvSpPr>
        <xdr:cNvPr id="2208" name="Text Box 15">
          <a:extLst>
            <a:ext uri="{FF2B5EF4-FFF2-40B4-BE49-F238E27FC236}">
              <a16:creationId xmlns:a16="http://schemas.microsoft.com/office/drawing/2014/main" id="{758433CF-153A-40AE-8C0A-375734950403}"/>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504825</xdr:rowOff>
    </xdr:from>
    <xdr:ext cx="95250" cy="444331"/>
    <xdr:sp macro="" textlink="">
      <xdr:nvSpPr>
        <xdr:cNvPr id="2209" name="Text Box 15">
          <a:extLst>
            <a:ext uri="{FF2B5EF4-FFF2-40B4-BE49-F238E27FC236}">
              <a16:creationId xmlns:a16="http://schemas.microsoft.com/office/drawing/2014/main" id="{31F39395-8757-4203-BF93-524F6F384EA2}"/>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18</xdr:row>
      <xdr:rowOff>170392</xdr:rowOff>
    </xdr:from>
    <xdr:ext cx="95250" cy="213632"/>
    <xdr:sp macro="" textlink="">
      <xdr:nvSpPr>
        <xdr:cNvPr id="2210" name="Text Box 15">
          <a:extLst>
            <a:ext uri="{FF2B5EF4-FFF2-40B4-BE49-F238E27FC236}">
              <a16:creationId xmlns:a16="http://schemas.microsoft.com/office/drawing/2014/main" id="{1C95CBF1-387C-441E-B125-4EDC485A0456}"/>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11" name="Text Box 16">
          <a:extLst>
            <a:ext uri="{FF2B5EF4-FFF2-40B4-BE49-F238E27FC236}">
              <a16:creationId xmlns:a16="http://schemas.microsoft.com/office/drawing/2014/main" id="{2C87683E-5CF9-4EA5-958A-2E8B908DB1A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12" name="Text Box 17">
          <a:extLst>
            <a:ext uri="{FF2B5EF4-FFF2-40B4-BE49-F238E27FC236}">
              <a16:creationId xmlns:a16="http://schemas.microsoft.com/office/drawing/2014/main" id="{CB1CB063-6F62-4CF4-8288-F3A307F2A69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13" name="Text Box 18">
          <a:extLst>
            <a:ext uri="{FF2B5EF4-FFF2-40B4-BE49-F238E27FC236}">
              <a16:creationId xmlns:a16="http://schemas.microsoft.com/office/drawing/2014/main" id="{6D5AE2FA-FD9F-4070-93AA-C9A4AD0CBE0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14" name="Text Box 19">
          <a:extLst>
            <a:ext uri="{FF2B5EF4-FFF2-40B4-BE49-F238E27FC236}">
              <a16:creationId xmlns:a16="http://schemas.microsoft.com/office/drawing/2014/main" id="{DBFD0A2A-28A1-4C62-A7A4-894C4332093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15" name="Text Box 16">
          <a:extLst>
            <a:ext uri="{FF2B5EF4-FFF2-40B4-BE49-F238E27FC236}">
              <a16:creationId xmlns:a16="http://schemas.microsoft.com/office/drawing/2014/main" id="{CDF32A0E-3587-4ED5-9D45-BBE78893D49C}"/>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16" name="Text Box 17">
          <a:extLst>
            <a:ext uri="{FF2B5EF4-FFF2-40B4-BE49-F238E27FC236}">
              <a16:creationId xmlns:a16="http://schemas.microsoft.com/office/drawing/2014/main" id="{4F7AC127-A0CF-4B9B-A356-3F6B365639A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17" name="Text Box 18">
          <a:extLst>
            <a:ext uri="{FF2B5EF4-FFF2-40B4-BE49-F238E27FC236}">
              <a16:creationId xmlns:a16="http://schemas.microsoft.com/office/drawing/2014/main" id="{4502F5F7-9DCE-492D-87DE-943E1409E15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18" name="Text Box 19">
          <a:extLst>
            <a:ext uri="{FF2B5EF4-FFF2-40B4-BE49-F238E27FC236}">
              <a16:creationId xmlns:a16="http://schemas.microsoft.com/office/drawing/2014/main" id="{A64B89C1-84E7-442A-B959-177F4D25B03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22</xdr:row>
      <xdr:rowOff>0</xdr:rowOff>
    </xdr:from>
    <xdr:ext cx="95250" cy="171450"/>
    <xdr:sp macro="" textlink="">
      <xdr:nvSpPr>
        <xdr:cNvPr id="2219" name="Text Box 16">
          <a:extLst>
            <a:ext uri="{FF2B5EF4-FFF2-40B4-BE49-F238E27FC236}">
              <a16:creationId xmlns:a16="http://schemas.microsoft.com/office/drawing/2014/main" id="{2FD4BDC5-003E-42DC-8164-F782985B3B16}"/>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22</xdr:row>
      <xdr:rowOff>0</xdr:rowOff>
    </xdr:from>
    <xdr:ext cx="95250" cy="171450"/>
    <xdr:sp macro="" textlink="">
      <xdr:nvSpPr>
        <xdr:cNvPr id="2220" name="Text Box 17">
          <a:extLst>
            <a:ext uri="{FF2B5EF4-FFF2-40B4-BE49-F238E27FC236}">
              <a16:creationId xmlns:a16="http://schemas.microsoft.com/office/drawing/2014/main" id="{8A6E0886-B1ED-429B-AFE8-DE3089A41AAA}"/>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22</xdr:row>
      <xdr:rowOff>0</xdr:rowOff>
    </xdr:from>
    <xdr:ext cx="95250" cy="171450"/>
    <xdr:sp macro="" textlink="">
      <xdr:nvSpPr>
        <xdr:cNvPr id="2221" name="Text Box 18">
          <a:extLst>
            <a:ext uri="{FF2B5EF4-FFF2-40B4-BE49-F238E27FC236}">
              <a16:creationId xmlns:a16="http://schemas.microsoft.com/office/drawing/2014/main" id="{9053A578-2BA7-4FAD-B7E6-F8DBBE311819}"/>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22</xdr:row>
      <xdr:rowOff>0</xdr:rowOff>
    </xdr:from>
    <xdr:ext cx="95250" cy="171450"/>
    <xdr:sp macro="" textlink="">
      <xdr:nvSpPr>
        <xdr:cNvPr id="2222" name="Text Box 19">
          <a:extLst>
            <a:ext uri="{FF2B5EF4-FFF2-40B4-BE49-F238E27FC236}">
              <a16:creationId xmlns:a16="http://schemas.microsoft.com/office/drawing/2014/main" id="{5457CA8E-8890-44DF-A839-FFA68A231AF9}"/>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20</xdr:row>
      <xdr:rowOff>504825</xdr:rowOff>
    </xdr:from>
    <xdr:ext cx="95250" cy="444014"/>
    <xdr:sp macro="" textlink="">
      <xdr:nvSpPr>
        <xdr:cNvPr id="2223" name="Text Box 15">
          <a:extLst>
            <a:ext uri="{FF2B5EF4-FFF2-40B4-BE49-F238E27FC236}">
              <a16:creationId xmlns:a16="http://schemas.microsoft.com/office/drawing/2014/main" id="{9132A111-5128-4B9A-8604-F3AE3798B6BD}"/>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24" name="Text Box 16">
          <a:extLst>
            <a:ext uri="{FF2B5EF4-FFF2-40B4-BE49-F238E27FC236}">
              <a16:creationId xmlns:a16="http://schemas.microsoft.com/office/drawing/2014/main" id="{A5D841B0-8DAC-4205-89F3-21E74C62DAE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25" name="Text Box 17">
          <a:extLst>
            <a:ext uri="{FF2B5EF4-FFF2-40B4-BE49-F238E27FC236}">
              <a16:creationId xmlns:a16="http://schemas.microsoft.com/office/drawing/2014/main" id="{746713B7-2702-4B47-A96F-B81C5BED441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26" name="Text Box 18">
          <a:extLst>
            <a:ext uri="{FF2B5EF4-FFF2-40B4-BE49-F238E27FC236}">
              <a16:creationId xmlns:a16="http://schemas.microsoft.com/office/drawing/2014/main" id="{0A3F1656-B1F4-4DD0-9332-3999677935B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27" name="Text Box 19">
          <a:extLst>
            <a:ext uri="{FF2B5EF4-FFF2-40B4-BE49-F238E27FC236}">
              <a16:creationId xmlns:a16="http://schemas.microsoft.com/office/drawing/2014/main" id="{335D2359-5D02-4463-8092-E6BCBB7B19D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28" name="Text Box 16">
          <a:extLst>
            <a:ext uri="{FF2B5EF4-FFF2-40B4-BE49-F238E27FC236}">
              <a16:creationId xmlns:a16="http://schemas.microsoft.com/office/drawing/2014/main" id="{98366CC2-FED8-4322-8CDA-A026A29D997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29" name="Text Box 17">
          <a:extLst>
            <a:ext uri="{FF2B5EF4-FFF2-40B4-BE49-F238E27FC236}">
              <a16:creationId xmlns:a16="http://schemas.microsoft.com/office/drawing/2014/main" id="{7C630735-6E3A-4444-8791-CEE77FE6F87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30" name="Text Box 18">
          <a:extLst>
            <a:ext uri="{FF2B5EF4-FFF2-40B4-BE49-F238E27FC236}">
              <a16:creationId xmlns:a16="http://schemas.microsoft.com/office/drawing/2014/main" id="{04FD3FF4-1B5E-4F2C-BDF0-127EEA9DCD28}"/>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31" name="Text Box 16">
          <a:extLst>
            <a:ext uri="{FF2B5EF4-FFF2-40B4-BE49-F238E27FC236}">
              <a16:creationId xmlns:a16="http://schemas.microsoft.com/office/drawing/2014/main" id="{5ACB7A7F-7A84-4987-8CC8-2933EE632D8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32" name="Text Box 17">
          <a:extLst>
            <a:ext uri="{FF2B5EF4-FFF2-40B4-BE49-F238E27FC236}">
              <a16:creationId xmlns:a16="http://schemas.microsoft.com/office/drawing/2014/main" id="{6FD84C16-03B8-4343-B8F2-95BC3257221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33" name="Text Box 18">
          <a:extLst>
            <a:ext uri="{FF2B5EF4-FFF2-40B4-BE49-F238E27FC236}">
              <a16:creationId xmlns:a16="http://schemas.microsoft.com/office/drawing/2014/main" id="{C4C680AC-811C-44DF-8579-858D421B012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34" name="Text Box 19">
          <a:extLst>
            <a:ext uri="{FF2B5EF4-FFF2-40B4-BE49-F238E27FC236}">
              <a16:creationId xmlns:a16="http://schemas.microsoft.com/office/drawing/2014/main" id="{75A58FFD-A3D7-4BC4-AD2D-2DF324385F6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35" name="Text Box 16">
          <a:extLst>
            <a:ext uri="{FF2B5EF4-FFF2-40B4-BE49-F238E27FC236}">
              <a16:creationId xmlns:a16="http://schemas.microsoft.com/office/drawing/2014/main" id="{EB4F4B67-E1C8-4D83-996C-AA1E29AB1DE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36" name="Text Box 17">
          <a:extLst>
            <a:ext uri="{FF2B5EF4-FFF2-40B4-BE49-F238E27FC236}">
              <a16:creationId xmlns:a16="http://schemas.microsoft.com/office/drawing/2014/main" id="{C6327493-FCAF-40C2-BEDC-AEB0A4B9ED3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37" name="Text Box 18">
          <a:extLst>
            <a:ext uri="{FF2B5EF4-FFF2-40B4-BE49-F238E27FC236}">
              <a16:creationId xmlns:a16="http://schemas.microsoft.com/office/drawing/2014/main" id="{D0834EB9-B762-49B6-9914-2026789356B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38" name="Text Box 19">
          <a:extLst>
            <a:ext uri="{FF2B5EF4-FFF2-40B4-BE49-F238E27FC236}">
              <a16:creationId xmlns:a16="http://schemas.microsoft.com/office/drawing/2014/main" id="{F5360FB2-12F0-42B4-AA24-4BDB4979B0D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504825</xdr:rowOff>
    </xdr:from>
    <xdr:ext cx="95250" cy="456743"/>
    <xdr:sp macro="" textlink="">
      <xdr:nvSpPr>
        <xdr:cNvPr id="2239" name="Text Box 15">
          <a:extLst>
            <a:ext uri="{FF2B5EF4-FFF2-40B4-BE49-F238E27FC236}">
              <a16:creationId xmlns:a16="http://schemas.microsoft.com/office/drawing/2014/main" id="{DDC2F95A-2CC2-4DA9-B4C7-49019652B967}"/>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504825</xdr:rowOff>
    </xdr:from>
    <xdr:ext cx="95250" cy="442269"/>
    <xdr:sp macro="" textlink="">
      <xdr:nvSpPr>
        <xdr:cNvPr id="2240" name="Text Box 15">
          <a:extLst>
            <a:ext uri="{FF2B5EF4-FFF2-40B4-BE49-F238E27FC236}">
              <a16:creationId xmlns:a16="http://schemas.microsoft.com/office/drawing/2014/main" id="{E5F99E7A-6D7E-4652-9D0E-2222932F50B5}"/>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18</xdr:row>
      <xdr:rowOff>504825</xdr:rowOff>
    </xdr:from>
    <xdr:ext cx="95250" cy="442269"/>
    <xdr:sp macro="" textlink="">
      <xdr:nvSpPr>
        <xdr:cNvPr id="2241" name="Text Box 15">
          <a:extLst>
            <a:ext uri="{FF2B5EF4-FFF2-40B4-BE49-F238E27FC236}">
              <a16:creationId xmlns:a16="http://schemas.microsoft.com/office/drawing/2014/main" id="{120E2247-0FBF-4A16-B9B9-BA9DD7099367}"/>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504825</xdr:rowOff>
    </xdr:from>
    <xdr:ext cx="95250" cy="213632"/>
    <xdr:sp macro="" textlink="">
      <xdr:nvSpPr>
        <xdr:cNvPr id="2242" name="Text Box 15">
          <a:extLst>
            <a:ext uri="{FF2B5EF4-FFF2-40B4-BE49-F238E27FC236}">
              <a16:creationId xmlns:a16="http://schemas.microsoft.com/office/drawing/2014/main" id="{3016E040-8672-439F-84D7-69A471D3DC0E}"/>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504825</xdr:rowOff>
    </xdr:from>
    <xdr:ext cx="95250" cy="444331"/>
    <xdr:sp macro="" textlink="">
      <xdr:nvSpPr>
        <xdr:cNvPr id="2243" name="Text Box 15">
          <a:extLst>
            <a:ext uri="{FF2B5EF4-FFF2-40B4-BE49-F238E27FC236}">
              <a16:creationId xmlns:a16="http://schemas.microsoft.com/office/drawing/2014/main" id="{D63810D2-D1F1-4C8A-80AD-D08C8CC2403C}"/>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504825</xdr:rowOff>
    </xdr:from>
    <xdr:ext cx="95250" cy="213632"/>
    <xdr:sp macro="" textlink="">
      <xdr:nvSpPr>
        <xdr:cNvPr id="2244" name="Text Box 15">
          <a:extLst>
            <a:ext uri="{FF2B5EF4-FFF2-40B4-BE49-F238E27FC236}">
              <a16:creationId xmlns:a16="http://schemas.microsoft.com/office/drawing/2014/main" id="{61450F0F-A1DD-4F6A-B75E-6598BA2145C0}"/>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45" name="Text Box 16">
          <a:extLst>
            <a:ext uri="{FF2B5EF4-FFF2-40B4-BE49-F238E27FC236}">
              <a16:creationId xmlns:a16="http://schemas.microsoft.com/office/drawing/2014/main" id="{4572AA72-DFE5-43E1-90FB-CCEA9010A3E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46" name="Text Box 17">
          <a:extLst>
            <a:ext uri="{FF2B5EF4-FFF2-40B4-BE49-F238E27FC236}">
              <a16:creationId xmlns:a16="http://schemas.microsoft.com/office/drawing/2014/main" id="{491A9390-01CE-469F-B936-F2FB63295B9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47" name="Text Box 18">
          <a:extLst>
            <a:ext uri="{FF2B5EF4-FFF2-40B4-BE49-F238E27FC236}">
              <a16:creationId xmlns:a16="http://schemas.microsoft.com/office/drawing/2014/main" id="{31B4D8F0-44E6-49EF-9106-801B29EF8CA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48" name="Text Box 19">
          <a:extLst>
            <a:ext uri="{FF2B5EF4-FFF2-40B4-BE49-F238E27FC236}">
              <a16:creationId xmlns:a16="http://schemas.microsoft.com/office/drawing/2014/main" id="{331CD580-3AA6-4F6C-B100-28879D7ADA2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49" name="Text Box 16">
          <a:extLst>
            <a:ext uri="{FF2B5EF4-FFF2-40B4-BE49-F238E27FC236}">
              <a16:creationId xmlns:a16="http://schemas.microsoft.com/office/drawing/2014/main" id="{36DC9DCC-4368-4F19-8BEC-50F69B22294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50" name="Text Box 17">
          <a:extLst>
            <a:ext uri="{FF2B5EF4-FFF2-40B4-BE49-F238E27FC236}">
              <a16:creationId xmlns:a16="http://schemas.microsoft.com/office/drawing/2014/main" id="{E9C17687-ED65-4B5D-835A-DD9E10ACCB9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51" name="Text Box 18">
          <a:extLst>
            <a:ext uri="{FF2B5EF4-FFF2-40B4-BE49-F238E27FC236}">
              <a16:creationId xmlns:a16="http://schemas.microsoft.com/office/drawing/2014/main" id="{5A85ADC3-8234-4030-8AA4-6EAE53066D4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52" name="Text Box 19">
          <a:extLst>
            <a:ext uri="{FF2B5EF4-FFF2-40B4-BE49-F238E27FC236}">
              <a16:creationId xmlns:a16="http://schemas.microsoft.com/office/drawing/2014/main" id="{6283B06E-D3A1-40F7-AAEC-A7442C08732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22</xdr:row>
      <xdr:rowOff>0</xdr:rowOff>
    </xdr:from>
    <xdr:ext cx="95250" cy="171450"/>
    <xdr:sp macro="" textlink="">
      <xdr:nvSpPr>
        <xdr:cNvPr id="2253" name="Text Box 16">
          <a:extLst>
            <a:ext uri="{FF2B5EF4-FFF2-40B4-BE49-F238E27FC236}">
              <a16:creationId xmlns:a16="http://schemas.microsoft.com/office/drawing/2014/main" id="{A1E7B8F6-7D00-4680-ACF3-6ABFBBA6831F}"/>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22</xdr:row>
      <xdr:rowOff>0</xdr:rowOff>
    </xdr:from>
    <xdr:ext cx="95250" cy="171450"/>
    <xdr:sp macro="" textlink="">
      <xdr:nvSpPr>
        <xdr:cNvPr id="2254" name="Text Box 17">
          <a:extLst>
            <a:ext uri="{FF2B5EF4-FFF2-40B4-BE49-F238E27FC236}">
              <a16:creationId xmlns:a16="http://schemas.microsoft.com/office/drawing/2014/main" id="{282E923E-AFC8-4932-B19D-874D8F87954F}"/>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22</xdr:row>
      <xdr:rowOff>0</xdr:rowOff>
    </xdr:from>
    <xdr:ext cx="95250" cy="171450"/>
    <xdr:sp macro="" textlink="">
      <xdr:nvSpPr>
        <xdr:cNvPr id="2255" name="Text Box 18">
          <a:extLst>
            <a:ext uri="{FF2B5EF4-FFF2-40B4-BE49-F238E27FC236}">
              <a16:creationId xmlns:a16="http://schemas.microsoft.com/office/drawing/2014/main" id="{536ECBC6-15E7-4E54-B9A2-870E6D236403}"/>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22</xdr:row>
      <xdr:rowOff>0</xdr:rowOff>
    </xdr:from>
    <xdr:ext cx="95250" cy="171450"/>
    <xdr:sp macro="" textlink="">
      <xdr:nvSpPr>
        <xdr:cNvPr id="2256" name="Text Box 19">
          <a:extLst>
            <a:ext uri="{FF2B5EF4-FFF2-40B4-BE49-F238E27FC236}">
              <a16:creationId xmlns:a16="http://schemas.microsoft.com/office/drawing/2014/main" id="{67C7D9E6-6093-47C2-969B-7FE101425A7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20</xdr:row>
      <xdr:rowOff>504825</xdr:rowOff>
    </xdr:from>
    <xdr:ext cx="95250" cy="444014"/>
    <xdr:sp macro="" textlink="">
      <xdr:nvSpPr>
        <xdr:cNvPr id="2257" name="Text Box 15">
          <a:extLst>
            <a:ext uri="{FF2B5EF4-FFF2-40B4-BE49-F238E27FC236}">
              <a16:creationId xmlns:a16="http://schemas.microsoft.com/office/drawing/2014/main" id="{3DD6D2EC-1191-41D3-8045-3BA6818BC6D0}"/>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58" name="Text Box 16">
          <a:extLst>
            <a:ext uri="{FF2B5EF4-FFF2-40B4-BE49-F238E27FC236}">
              <a16:creationId xmlns:a16="http://schemas.microsoft.com/office/drawing/2014/main" id="{3DBCD0B0-084A-470D-8894-A666431B92E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59" name="Text Box 17">
          <a:extLst>
            <a:ext uri="{FF2B5EF4-FFF2-40B4-BE49-F238E27FC236}">
              <a16:creationId xmlns:a16="http://schemas.microsoft.com/office/drawing/2014/main" id="{8F8DE06A-9F24-4729-AE24-40E14D3D6EB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60" name="Text Box 18">
          <a:extLst>
            <a:ext uri="{FF2B5EF4-FFF2-40B4-BE49-F238E27FC236}">
              <a16:creationId xmlns:a16="http://schemas.microsoft.com/office/drawing/2014/main" id="{C78B134B-003D-46A1-B92E-5ED2039A9C2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61" name="Text Box 19">
          <a:extLst>
            <a:ext uri="{FF2B5EF4-FFF2-40B4-BE49-F238E27FC236}">
              <a16:creationId xmlns:a16="http://schemas.microsoft.com/office/drawing/2014/main" id="{47019BF7-76AA-41C1-ABA6-A0F21FC17FC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20</xdr:row>
      <xdr:rowOff>504825</xdr:rowOff>
    </xdr:from>
    <xdr:ext cx="95250" cy="442269"/>
    <xdr:sp macro="" textlink="">
      <xdr:nvSpPr>
        <xdr:cNvPr id="2262" name="Text Box 15">
          <a:extLst>
            <a:ext uri="{FF2B5EF4-FFF2-40B4-BE49-F238E27FC236}">
              <a16:creationId xmlns:a16="http://schemas.microsoft.com/office/drawing/2014/main" id="{699399C4-3A47-4DF9-9F20-767DD1D1D3F9}"/>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63" name="Text Box 16">
          <a:extLst>
            <a:ext uri="{FF2B5EF4-FFF2-40B4-BE49-F238E27FC236}">
              <a16:creationId xmlns:a16="http://schemas.microsoft.com/office/drawing/2014/main" id="{6FE118C1-44CA-40C5-BFF1-AF439B5F612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64" name="Text Box 17">
          <a:extLst>
            <a:ext uri="{FF2B5EF4-FFF2-40B4-BE49-F238E27FC236}">
              <a16:creationId xmlns:a16="http://schemas.microsoft.com/office/drawing/2014/main" id="{4CCE0B93-DB65-4305-B95E-0E57C0E1612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65" name="Text Box 18">
          <a:extLst>
            <a:ext uri="{FF2B5EF4-FFF2-40B4-BE49-F238E27FC236}">
              <a16:creationId xmlns:a16="http://schemas.microsoft.com/office/drawing/2014/main" id="{BACE4D98-E96C-4365-8150-F4BC860D474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66" name="Text Box 16">
          <a:extLst>
            <a:ext uri="{FF2B5EF4-FFF2-40B4-BE49-F238E27FC236}">
              <a16:creationId xmlns:a16="http://schemas.microsoft.com/office/drawing/2014/main" id="{454C7B37-67AD-4904-AD58-C9C692D217A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67" name="Text Box 17">
          <a:extLst>
            <a:ext uri="{FF2B5EF4-FFF2-40B4-BE49-F238E27FC236}">
              <a16:creationId xmlns:a16="http://schemas.microsoft.com/office/drawing/2014/main" id="{23A775DA-76BD-45A6-A621-207742C60F3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68" name="Text Box 18">
          <a:extLst>
            <a:ext uri="{FF2B5EF4-FFF2-40B4-BE49-F238E27FC236}">
              <a16:creationId xmlns:a16="http://schemas.microsoft.com/office/drawing/2014/main" id="{7D98B879-1D03-4227-B1CC-180E87BE1F8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69" name="Text Box 19">
          <a:extLst>
            <a:ext uri="{FF2B5EF4-FFF2-40B4-BE49-F238E27FC236}">
              <a16:creationId xmlns:a16="http://schemas.microsoft.com/office/drawing/2014/main" id="{3976F7DF-5631-4F0E-94BF-45B3F6EE9D5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70" name="Text Box 16">
          <a:extLst>
            <a:ext uri="{FF2B5EF4-FFF2-40B4-BE49-F238E27FC236}">
              <a16:creationId xmlns:a16="http://schemas.microsoft.com/office/drawing/2014/main" id="{071D72D6-7A82-4B1D-979C-2F5255348D8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71" name="Text Box 17">
          <a:extLst>
            <a:ext uri="{FF2B5EF4-FFF2-40B4-BE49-F238E27FC236}">
              <a16:creationId xmlns:a16="http://schemas.microsoft.com/office/drawing/2014/main" id="{9468F393-594A-410E-88C2-484E53A1F71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72" name="Text Box 18">
          <a:extLst>
            <a:ext uri="{FF2B5EF4-FFF2-40B4-BE49-F238E27FC236}">
              <a16:creationId xmlns:a16="http://schemas.microsoft.com/office/drawing/2014/main" id="{E05A2021-F189-46BB-98A1-1807EDCD9CF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22</xdr:row>
      <xdr:rowOff>170392</xdr:rowOff>
    </xdr:from>
    <xdr:ext cx="95250" cy="213632"/>
    <xdr:sp macro="" textlink="">
      <xdr:nvSpPr>
        <xdr:cNvPr id="2273" name="Text Box 15">
          <a:extLst>
            <a:ext uri="{FF2B5EF4-FFF2-40B4-BE49-F238E27FC236}">
              <a16:creationId xmlns:a16="http://schemas.microsoft.com/office/drawing/2014/main" id="{90EA91DA-0AD4-459B-884B-D09479E9A0B1}"/>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74" name="Text Box 16">
          <a:extLst>
            <a:ext uri="{FF2B5EF4-FFF2-40B4-BE49-F238E27FC236}">
              <a16:creationId xmlns:a16="http://schemas.microsoft.com/office/drawing/2014/main" id="{EA3E4432-F61F-4C79-8D0B-61C0004E612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75" name="Text Box 17">
          <a:extLst>
            <a:ext uri="{FF2B5EF4-FFF2-40B4-BE49-F238E27FC236}">
              <a16:creationId xmlns:a16="http://schemas.microsoft.com/office/drawing/2014/main" id="{88A65879-5829-4FE1-99E3-DA3C560E182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76" name="Text Box 18">
          <a:extLst>
            <a:ext uri="{FF2B5EF4-FFF2-40B4-BE49-F238E27FC236}">
              <a16:creationId xmlns:a16="http://schemas.microsoft.com/office/drawing/2014/main" id="{783B44D3-887F-484C-B19F-EE40A629B33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77" name="Text Box 19">
          <a:extLst>
            <a:ext uri="{FF2B5EF4-FFF2-40B4-BE49-F238E27FC236}">
              <a16:creationId xmlns:a16="http://schemas.microsoft.com/office/drawing/2014/main" id="{5363AA85-9F60-4B44-B29F-6418E2E8E0E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78" name="Text Box 16">
          <a:extLst>
            <a:ext uri="{FF2B5EF4-FFF2-40B4-BE49-F238E27FC236}">
              <a16:creationId xmlns:a16="http://schemas.microsoft.com/office/drawing/2014/main" id="{03FDFB59-AC85-4D81-B2DD-D13CBEE20F7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79" name="Text Box 17">
          <a:extLst>
            <a:ext uri="{FF2B5EF4-FFF2-40B4-BE49-F238E27FC236}">
              <a16:creationId xmlns:a16="http://schemas.microsoft.com/office/drawing/2014/main" id="{B99CFF91-0598-4ACF-B6C5-35D720B5585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80" name="Text Box 18">
          <a:extLst>
            <a:ext uri="{FF2B5EF4-FFF2-40B4-BE49-F238E27FC236}">
              <a16:creationId xmlns:a16="http://schemas.microsoft.com/office/drawing/2014/main" id="{297AAC14-22B7-4C28-BABE-E886658EEEF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81" name="Text Box 19">
          <a:extLst>
            <a:ext uri="{FF2B5EF4-FFF2-40B4-BE49-F238E27FC236}">
              <a16:creationId xmlns:a16="http://schemas.microsoft.com/office/drawing/2014/main" id="{88F2B116-C6F9-40B3-A289-5E4AF445206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19</xdr:row>
      <xdr:rowOff>0</xdr:rowOff>
    </xdr:from>
    <xdr:ext cx="95250" cy="171450"/>
    <xdr:sp macro="" textlink="">
      <xdr:nvSpPr>
        <xdr:cNvPr id="2282" name="Text Box 16">
          <a:extLst>
            <a:ext uri="{FF2B5EF4-FFF2-40B4-BE49-F238E27FC236}">
              <a16:creationId xmlns:a16="http://schemas.microsoft.com/office/drawing/2014/main" id="{0EE19E51-3A48-40FE-B38E-FFAE53A9FC73}"/>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19</xdr:row>
      <xdr:rowOff>0</xdr:rowOff>
    </xdr:from>
    <xdr:ext cx="95250" cy="171450"/>
    <xdr:sp macro="" textlink="">
      <xdr:nvSpPr>
        <xdr:cNvPr id="2283" name="Text Box 17">
          <a:extLst>
            <a:ext uri="{FF2B5EF4-FFF2-40B4-BE49-F238E27FC236}">
              <a16:creationId xmlns:a16="http://schemas.microsoft.com/office/drawing/2014/main" id="{95CE2D4F-074A-4DD5-A6C9-00E19C26904D}"/>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19</xdr:row>
      <xdr:rowOff>0</xdr:rowOff>
    </xdr:from>
    <xdr:ext cx="95250" cy="171450"/>
    <xdr:sp macro="" textlink="">
      <xdr:nvSpPr>
        <xdr:cNvPr id="2284" name="Text Box 18">
          <a:extLst>
            <a:ext uri="{FF2B5EF4-FFF2-40B4-BE49-F238E27FC236}">
              <a16:creationId xmlns:a16="http://schemas.microsoft.com/office/drawing/2014/main" id="{9CF64F4A-5E89-403A-A4D1-B9BE24C4E3BF}"/>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19</xdr:row>
      <xdr:rowOff>0</xdr:rowOff>
    </xdr:from>
    <xdr:ext cx="95250" cy="171450"/>
    <xdr:sp macro="" textlink="">
      <xdr:nvSpPr>
        <xdr:cNvPr id="2285" name="Text Box 19">
          <a:extLst>
            <a:ext uri="{FF2B5EF4-FFF2-40B4-BE49-F238E27FC236}">
              <a16:creationId xmlns:a16="http://schemas.microsoft.com/office/drawing/2014/main" id="{931C8E1A-314F-40A6-A6A9-40A726973CC3}"/>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20</xdr:row>
      <xdr:rowOff>504825</xdr:rowOff>
    </xdr:from>
    <xdr:ext cx="95250" cy="444014"/>
    <xdr:sp macro="" textlink="">
      <xdr:nvSpPr>
        <xdr:cNvPr id="2286" name="Text Box 15">
          <a:extLst>
            <a:ext uri="{FF2B5EF4-FFF2-40B4-BE49-F238E27FC236}">
              <a16:creationId xmlns:a16="http://schemas.microsoft.com/office/drawing/2014/main" id="{3BCBB959-FB58-4FE3-A1B3-80C0EF96939D}"/>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87" name="Text Box 16">
          <a:extLst>
            <a:ext uri="{FF2B5EF4-FFF2-40B4-BE49-F238E27FC236}">
              <a16:creationId xmlns:a16="http://schemas.microsoft.com/office/drawing/2014/main" id="{3DE97875-D445-41D5-A0DE-89097A9A0D8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88" name="Text Box 17">
          <a:extLst>
            <a:ext uri="{FF2B5EF4-FFF2-40B4-BE49-F238E27FC236}">
              <a16:creationId xmlns:a16="http://schemas.microsoft.com/office/drawing/2014/main" id="{CFBFE2E4-51EE-4891-BCED-144822628C6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89" name="Text Box 18">
          <a:extLst>
            <a:ext uri="{FF2B5EF4-FFF2-40B4-BE49-F238E27FC236}">
              <a16:creationId xmlns:a16="http://schemas.microsoft.com/office/drawing/2014/main" id="{1BBFBB0F-7B5F-43EE-8DE1-B60CED13B40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90" name="Text Box 19">
          <a:extLst>
            <a:ext uri="{FF2B5EF4-FFF2-40B4-BE49-F238E27FC236}">
              <a16:creationId xmlns:a16="http://schemas.microsoft.com/office/drawing/2014/main" id="{072D2C4D-4079-4F8E-B479-56E78859D42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91" name="Text Box 16">
          <a:extLst>
            <a:ext uri="{FF2B5EF4-FFF2-40B4-BE49-F238E27FC236}">
              <a16:creationId xmlns:a16="http://schemas.microsoft.com/office/drawing/2014/main" id="{D6499400-99DD-43FD-A80E-8536C41D9D5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92" name="Text Box 17">
          <a:extLst>
            <a:ext uri="{FF2B5EF4-FFF2-40B4-BE49-F238E27FC236}">
              <a16:creationId xmlns:a16="http://schemas.microsoft.com/office/drawing/2014/main" id="{D0B488A9-D7EC-4D6A-A0D0-22B0CF3E6C6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22</xdr:row>
      <xdr:rowOff>15875</xdr:rowOff>
    </xdr:from>
    <xdr:ext cx="95250" cy="171450"/>
    <xdr:sp macro="" textlink="">
      <xdr:nvSpPr>
        <xdr:cNvPr id="2293" name="Text Box 18">
          <a:extLst>
            <a:ext uri="{FF2B5EF4-FFF2-40B4-BE49-F238E27FC236}">
              <a16:creationId xmlns:a16="http://schemas.microsoft.com/office/drawing/2014/main" id="{60C3D82B-65C1-4083-A811-B692BBE81FEA}"/>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94" name="Text Box 16">
          <a:extLst>
            <a:ext uri="{FF2B5EF4-FFF2-40B4-BE49-F238E27FC236}">
              <a16:creationId xmlns:a16="http://schemas.microsoft.com/office/drawing/2014/main" id="{4C636648-FB82-4404-872A-3F3BA6BABA2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95" name="Text Box 17">
          <a:extLst>
            <a:ext uri="{FF2B5EF4-FFF2-40B4-BE49-F238E27FC236}">
              <a16:creationId xmlns:a16="http://schemas.microsoft.com/office/drawing/2014/main" id="{2E812543-FD40-4101-9999-B1C59AF738A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96" name="Text Box 18">
          <a:extLst>
            <a:ext uri="{FF2B5EF4-FFF2-40B4-BE49-F238E27FC236}">
              <a16:creationId xmlns:a16="http://schemas.microsoft.com/office/drawing/2014/main" id="{61060075-A1C2-41EF-9D93-49D71857D12F}"/>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97" name="Text Box 19">
          <a:extLst>
            <a:ext uri="{FF2B5EF4-FFF2-40B4-BE49-F238E27FC236}">
              <a16:creationId xmlns:a16="http://schemas.microsoft.com/office/drawing/2014/main" id="{777F68B0-1929-45F1-B751-B287313A7C1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98" name="Text Box 16">
          <a:extLst>
            <a:ext uri="{FF2B5EF4-FFF2-40B4-BE49-F238E27FC236}">
              <a16:creationId xmlns:a16="http://schemas.microsoft.com/office/drawing/2014/main" id="{28E7E173-B054-4E93-B5A3-7773EB94608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504825</xdr:rowOff>
    </xdr:from>
    <xdr:ext cx="95250" cy="448496"/>
    <xdr:sp macro="" textlink="">
      <xdr:nvSpPr>
        <xdr:cNvPr id="2299" name="Text Box 15">
          <a:extLst>
            <a:ext uri="{FF2B5EF4-FFF2-40B4-BE49-F238E27FC236}">
              <a16:creationId xmlns:a16="http://schemas.microsoft.com/office/drawing/2014/main" id="{7D8F9A0D-C12B-4A43-B7FA-4C6191F12430}"/>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504825</xdr:rowOff>
    </xdr:from>
    <xdr:ext cx="95250" cy="442269"/>
    <xdr:sp macro="" textlink="">
      <xdr:nvSpPr>
        <xdr:cNvPr id="2300" name="Text Box 15">
          <a:extLst>
            <a:ext uri="{FF2B5EF4-FFF2-40B4-BE49-F238E27FC236}">
              <a16:creationId xmlns:a16="http://schemas.microsoft.com/office/drawing/2014/main" id="{5E0E317D-482A-43BF-AAA0-21EB84724879}"/>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22</xdr:row>
      <xdr:rowOff>504825</xdr:rowOff>
    </xdr:from>
    <xdr:ext cx="95250" cy="442269"/>
    <xdr:sp macro="" textlink="">
      <xdr:nvSpPr>
        <xdr:cNvPr id="2301" name="Text Box 15">
          <a:extLst>
            <a:ext uri="{FF2B5EF4-FFF2-40B4-BE49-F238E27FC236}">
              <a16:creationId xmlns:a16="http://schemas.microsoft.com/office/drawing/2014/main" id="{671B7998-0B55-49C4-9D04-5BB99CBEB5AF}"/>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504825</xdr:rowOff>
    </xdr:from>
    <xdr:ext cx="95250" cy="213632"/>
    <xdr:sp macro="" textlink="">
      <xdr:nvSpPr>
        <xdr:cNvPr id="2302" name="Text Box 15">
          <a:extLst>
            <a:ext uri="{FF2B5EF4-FFF2-40B4-BE49-F238E27FC236}">
              <a16:creationId xmlns:a16="http://schemas.microsoft.com/office/drawing/2014/main" id="{3E621E33-74BB-4871-9408-049367F64EC2}"/>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504825</xdr:rowOff>
    </xdr:from>
    <xdr:ext cx="95250" cy="444331"/>
    <xdr:sp macro="" textlink="">
      <xdr:nvSpPr>
        <xdr:cNvPr id="2303" name="Text Box 15">
          <a:extLst>
            <a:ext uri="{FF2B5EF4-FFF2-40B4-BE49-F238E27FC236}">
              <a16:creationId xmlns:a16="http://schemas.microsoft.com/office/drawing/2014/main" id="{6CA41F52-8F4B-4F84-A6A7-591F4691A3A6}"/>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22</xdr:row>
      <xdr:rowOff>170392</xdr:rowOff>
    </xdr:from>
    <xdr:ext cx="95250" cy="213632"/>
    <xdr:sp macro="" textlink="">
      <xdr:nvSpPr>
        <xdr:cNvPr id="2304" name="Text Box 15">
          <a:extLst>
            <a:ext uri="{FF2B5EF4-FFF2-40B4-BE49-F238E27FC236}">
              <a16:creationId xmlns:a16="http://schemas.microsoft.com/office/drawing/2014/main" id="{4A402B69-6F30-4CF5-9F8C-284F98B602D1}"/>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05" name="Text Box 16">
          <a:extLst>
            <a:ext uri="{FF2B5EF4-FFF2-40B4-BE49-F238E27FC236}">
              <a16:creationId xmlns:a16="http://schemas.microsoft.com/office/drawing/2014/main" id="{48CC6E83-6061-4D44-B0DF-D4A707A59F6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06" name="Text Box 17">
          <a:extLst>
            <a:ext uri="{FF2B5EF4-FFF2-40B4-BE49-F238E27FC236}">
              <a16:creationId xmlns:a16="http://schemas.microsoft.com/office/drawing/2014/main" id="{89E9FF29-C8D8-4D8F-8D46-F76B946BE00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07" name="Text Box 18">
          <a:extLst>
            <a:ext uri="{FF2B5EF4-FFF2-40B4-BE49-F238E27FC236}">
              <a16:creationId xmlns:a16="http://schemas.microsoft.com/office/drawing/2014/main" id="{17031C29-C4B8-496C-9D30-C06CABE6B2E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08" name="Text Box 19">
          <a:extLst>
            <a:ext uri="{FF2B5EF4-FFF2-40B4-BE49-F238E27FC236}">
              <a16:creationId xmlns:a16="http://schemas.microsoft.com/office/drawing/2014/main" id="{097604EC-5583-45A6-9801-C506EC304A9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09" name="Text Box 16">
          <a:extLst>
            <a:ext uri="{FF2B5EF4-FFF2-40B4-BE49-F238E27FC236}">
              <a16:creationId xmlns:a16="http://schemas.microsoft.com/office/drawing/2014/main" id="{30F28BC2-4A21-4C01-9A48-6627DE931F0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10" name="Text Box 17">
          <a:extLst>
            <a:ext uri="{FF2B5EF4-FFF2-40B4-BE49-F238E27FC236}">
              <a16:creationId xmlns:a16="http://schemas.microsoft.com/office/drawing/2014/main" id="{22722B6B-A1E8-4125-A79B-DAE2F51CD0F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11" name="Text Box 18">
          <a:extLst>
            <a:ext uri="{FF2B5EF4-FFF2-40B4-BE49-F238E27FC236}">
              <a16:creationId xmlns:a16="http://schemas.microsoft.com/office/drawing/2014/main" id="{7D11AD13-BE7E-498F-9379-C38187ABAE2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12" name="Text Box 19">
          <a:extLst>
            <a:ext uri="{FF2B5EF4-FFF2-40B4-BE49-F238E27FC236}">
              <a16:creationId xmlns:a16="http://schemas.microsoft.com/office/drawing/2014/main" id="{1413BCEB-2D89-4F87-A721-8A1A5B9BB5B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0</xdr:rowOff>
    </xdr:from>
    <xdr:ext cx="95250" cy="171450"/>
    <xdr:sp macro="" textlink="">
      <xdr:nvSpPr>
        <xdr:cNvPr id="2313" name="Text Box 16">
          <a:extLst>
            <a:ext uri="{FF2B5EF4-FFF2-40B4-BE49-F238E27FC236}">
              <a16:creationId xmlns:a16="http://schemas.microsoft.com/office/drawing/2014/main" id="{87C494E0-9F32-4DEF-A1BE-981AFC9DEDD3}"/>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0</xdr:rowOff>
    </xdr:from>
    <xdr:ext cx="95250" cy="171450"/>
    <xdr:sp macro="" textlink="">
      <xdr:nvSpPr>
        <xdr:cNvPr id="2314" name="Text Box 17">
          <a:extLst>
            <a:ext uri="{FF2B5EF4-FFF2-40B4-BE49-F238E27FC236}">
              <a16:creationId xmlns:a16="http://schemas.microsoft.com/office/drawing/2014/main" id="{AFC1CD20-445B-4E3D-B73C-42B429F0DC3E}"/>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0</xdr:rowOff>
    </xdr:from>
    <xdr:ext cx="95250" cy="171450"/>
    <xdr:sp macro="" textlink="">
      <xdr:nvSpPr>
        <xdr:cNvPr id="2315" name="Text Box 18">
          <a:extLst>
            <a:ext uri="{FF2B5EF4-FFF2-40B4-BE49-F238E27FC236}">
              <a16:creationId xmlns:a16="http://schemas.microsoft.com/office/drawing/2014/main" id="{BDFADA93-DCC8-4490-9F63-0D026562998F}"/>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0</xdr:rowOff>
    </xdr:from>
    <xdr:ext cx="95250" cy="171450"/>
    <xdr:sp macro="" textlink="">
      <xdr:nvSpPr>
        <xdr:cNvPr id="2316" name="Text Box 19">
          <a:extLst>
            <a:ext uri="{FF2B5EF4-FFF2-40B4-BE49-F238E27FC236}">
              <a16:creationId xmlns:a16="http://schemas.microsoft.com/office/drawing/2014/main" id="{B07E8D84-B0B3-4B02-838E-7D5740FD5054}"/>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24</xdr:row>
      <xdr:rowOff>504825</xdr:rowOff>
    </xdr:from>
    <xdr:ext cx="95250" cy="444014"/>
    <xdr:sp macro="" textlink="">
      <xdr:nvSpPr>
        <xdr:cNvPr id="2317" name="Text Box 15">
          <a:extLst>
            <a:ext uri="{FF2B5EF4-FFF2-40B4-BE49-F238E27FC236}">
              <a16:creationId xmlns:a16="http://schemas.microsoft.com/office/drawing/2014/main" id="{E548579D-8D43-4E82-B992-33FB0D6CCC34}"/>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18" name="Text Box 16">
          <a:extLst>
            <a:ext uri="{FF2B5EF4-FFF2-40B4-BE49-F238E27FC236}">
              <a16:creationId xmlns:a16="http://schemas.microsoft.com/office/drawing/2014/main" id="{3E11D692-EE3D-4899-852D-992250E2EFA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19" name="Text Box 17">
          <a:extLst>
            <a:ext uri="{FF2B5EF4-FFF2-40B4-BE49-F238E27FC236}">
              <a16:creationId xmlns:a16="http://schemas.microsoft.com/office/drawing/2014/main" id="{0358B93C-9573-493D-891D-AD1732056C7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20" name="Text Box 18">
          <a:extLst>
            <a:ext uri="{FF2B5EF4-FFF2-40B4-BE49-F238E27FC236}">
              <a16:creationId xmlns:a16="http://schemas.microsoft.com/office/drawing/2014/main" id="{50AAAF7C-7302-4DA0-A275-4A2F92B4B3D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21" name="Text Box 19">
          <a:extLst>
            <a:ext uri="{FF2B5EF4-FFF2-40B4-BE49-F238E27FC236}">
              <a16:creationId xmlns:a16="http://schemas.microsoft.com/office/drawing/2014/main" id="{1EE238EF-1EC3-46C2-8716-BC7039A11EB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22" name="Text Box 16">
          <a:extLst>
            <a:ext uri="{FF2B5EF4-FFF2-40B4-BE49-F238E27FC236}">
              <a16:creationId xmlns:a16="http://schemas.microsoft.com/office/drawing/2014/main" id="{53FF4484-7771-43E3-AAA2-CD653B3FD9C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23" name="Text Box 17">
          <a:extLst>
            <a:ext uri="{FF2B5EF4-FFF2-40B4-BE49-F238E27FC236}">
              <a16:creationId xmlns:a16="http://schemas.microsoft.com/office/drawing/2014/main" id="{699DE8DF-B5AA-45FD-B3B2-52292B655F5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24" name="Text Box 18">
          <a:extLst>
            <a:ext uri="{FF2B5EF4-FFF2-40B4-BE49-F238E27FC236}">
              <a16:creationId xmlns:a16="http://schemas.microsoft.com/office/drawing/2014/main" id="{BC59AA8A-A3B8-42F3-8C75-331ABB9CF898}"/>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25" name="Text Box 16">
          <a:extLst>
            <a:ext uri="{FF2B5EF4-FFF2-40B4-BE49-F238E27FC236}">
              <a16:creationId xmlns:a16="http://schemas.microsoft.com/office/drawing/2014/main" id="{63A3190E-14E3-4185-8607-9D76CF70735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26" name="Text Box 17">
          <a:extLst>
            <a:ext uri="{FF2B5EF4-FFF2-40B4-BE49-F238E27FC236}">
              <a16:creationId xmlns:a16="http://schemas.microsoft.com/office/drawing/2014/main" id="{D4C7A520-C04B-4B42-8225-07E020F5238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27" name="Text Box 18">
          <a:extLst>
            <a:ext uri="{FF2B5EF4-FFF2-40B4-BE49-F238E27FC236}">
              <a16:creationId xmlns:a16="http://schemas.microsoft.com/office/drawing/2014/main" id="{D2D227D5-7F0A-4282-A9D3-C8DF24A8EB3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28" name="Text Box 19">
          <a:extLst>
            <a:ext uri="{FF2B5EF4-FFF2-40B4-BE49-F238E27FC236}">
              <a16:creationId xmlns:a16="http://schemas.microsoft.com/office/drawing/2014/main" id="{EC0BBD39-7FA7-46CB-A2EA-C3D8219B45E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29" name="Text Box 16">
          <a:extLst>
            <a:ext uri="{FF2B5EF4-FFF2-40B4-BE49-F238E27FC236}">
              <a16:creationId xmlns:a16="http://schemas.microsoft.com/office/drawing/2014/main" id="{5A93A0D5-560C-483E-8167-E1FDB52809D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30" name="Text Box 17">
          <a:extLst>
            <a:ext uri="{FF2B5EF4-FFF2-40B4-BE49-F238E27FC236}">
              <a16:creationId xmlns:a16="http://schemas.microsoft.com/office/drawing/2014/main" id="{B729DAB0-386B-46C9-85DC-AEF03BAD561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31" name="Text Box 18">
          <a:extLst>
            <a:ext uri="{FF2B5EF4-FFF2-40B4-BE49-F238E27FC236}">
              <a16:creationId xmlns:a16="http://schemas.microsoft.com/office/drawing/2014/main" id="{3EBF989B-E6AA-4C42-8E1C-8C503F275F6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32" name="Text Box 19">
          <a:extLst>
            <a:ext uri="{FF2B5EF4-FFF2-40B4-BE49-F238E27FC236}">
              <a16:creationId xmlns:a16="http://schemas.microsoft.com/office/drawing/2014/main" id="{26FD1E71-DCAC-4ECC-AC9D-DFD38A9BB6F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504825</xdr:rowOff>
    </xdr:from>
    <xdr:ext cx="95250" cy="456743"/>
    <xdr:sp macro="" textlink="">
      <xdr:nvSpPr>
        <xdr:cNvPr id="2333" name="Text Box 15">
          <a:extLst>
            <a:ext uri="{FF2B5EF4-FFF2-40B4-BE49-F238E27FC236}">
              <a16:creationId xmlns:a16="http://schemas.microsoft.com/office/drawing/2014/main" id="{E60E2002-F252-4DFA-BF18-70DAA4693AA1}"/>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504825</xdr:rowOff>
    </xdr:from>
    <xdr:ext cx="95250" cy="442269"/>
    <xdr:sp macro="" textlink="">
      <xdr:nvSpPr>
        <xdr:cNvPr id="2334" name="Text Box 15">
          <a:extLst>
            <a:ext uri="{FF2B5EF4-FFF2-40B4-BE49-F238E27FC236}">
              <a16:creationId xmlns:a16="http://schemas.microsoft.com/office/drawing/2014/main" id="{C7302463-6272-4082-9F1E-31EEAE62FDA2}"/>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22</xdr:row>
      <xdr:rowOff>504825</xdr:rowOff>
    </xdr:from>
    <xdr:ext cx="95250" cy="442269"/>
    <xdr:sp macro="" textlink="">
      <xdr:nvSpPr>
        <xdr:cNvPr id="2335" name="Text Box 15">
          <a:extLst>
            <a:ext uri="{FF2B5EF4-FFF2-40B4-BE49-F238E27FC236}">
              <a16:creationId xmlns:a16="http://schemas.microsoft.com/office/drawing/2014/main" id="{31773CB2-2784-4D8F-938D-3E3A1CC42E6F}"/>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504825</xdr:rowOff>
    </xdr:from>
    <xdr:ext cx="95250" cy="213632"/>
    <xdr:sp macro="" textlink="">
      <xdr:nvSpPr>
        <xdr:cNvPr id="2336" name="Text Box 15">
          <a:extLst>
            <a:ext uri="{FF2B5EF4-FFF2-40B4-BE49-F238E27FC236}">
              <a16:creationId xmlns:a16="http://schemas.microsoft.com/office/drawing/2014/main" id="{44F248C1-F4EC-49C8-9B80-655C7A2B62B8}"/>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504825</xdr:rowOff>
    </xdr:from>
    <xdr:ext cx="95250" cy="444331"/>
    <xdr:sp macro="" textlink="">
      <xdr:nvSpPr>
        <xdr:cNvPr id="2337" name="Text Box 15">
          <a:extLst>
            <a:ext uri="{FF2B5EF4-FFF2-40B4-BE49-F238E27FC236}">
              <a16:creationId xmlns:a16="http://schemas.microsoft.com/office/drawing/2014/main" id="{A69F8B1D-C968-4C1D-92B5-C740362EE9A6}"/>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504825</xdr:rowOff>
    </xdr:from>
    <xdr:ext cx="95250" cy="213632"/>
    <xdr:sp macro="" textlink="">
      <xdr:nvSpPr>
        <xdr:cNvPr id="2338" name="Text Box 15">
          <a:extLst>
            <a:ext uri="{FF2B5EF4-FFF2-40B4-BE49-F238E27FC236}">
              <a16:creationId xmlns:a16="http://schemas.microsoft.com/office/drawing/2014/main" id="{01C5A903-7C9B-4A93-81B5-F337530B82D2}"/>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39" name="Text Box 16">
          <a:extLst>
            <a:ext uri="{FF2B5EF4-FFF2-40B4-BE49-F238E27FC236}">
              <a16:creationId xmlns:a16="http://schemas.microsoft.com/office/drawing/2014/main" id="{7E7E1CDB-5805-4752-9058-E50B8574B8A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40" name="Text Box 17">
          <a:extLst>
            <a:ext uri="{FF2B5EF4-FFF2-40B4-BE49-F238E27FC236}">
              <a16:creationId xmlns:a16="http://schemas.microsoft.com/office/drawing/2014/main" id="{9A8CA10C-58FA-4F31-A3B7-990784555EC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41" name="Text Box 18">
          <a:extLst>
            <a:ext uri="{FF2B5EF4-FFF2-40B4-BE49-F238E27FC236}">
              <a16:creationId xmlns:a16="http://schemas.microsoft.com/office/drawing/2014/main" id="{C3AAA1EB-1194-4803-A3A4-B2AC104E7D3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42" name="Text Box 19">
          <a:extLst>
            <a:ext uri="{FF2B5EF4-FFF2-40B4-BE49-F238E27FC236}">
              <a16:creationId xmlns:a16="http://schemas.microsoft.com/office/drawing/2014/main" id="{D5286DDB-6B14-402F-A734-7526D41D77A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43" name="Text Box 16">
          <a:extLst>
            <a:ext uri="{FF2B5EF4-FFF2-40B4-BE49-F238E27FC236}">
              <a16:creationId xmlns:a16="http://schemas.microsoft.com/office/drawing/2014/main" id="{DEE49915-5E5B-478E-A3AA-8DD2BE42498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44" name="Text Box 17">
          <a:extLst>
            <a:ext uri="{FF2B5EF4-FFF2-40B4-BE49-F238E27FC236}">
              <a16:creationId xmlns:a16="http://schemas.microsoft.com/office/drawing/2014/main" id="{399FF103-215D-4F7F-8819-7FB61843324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45" name="Text Box 18">
          <a:extLst>
            <a:ext uri="{FF2B5EF4-FFF2-40B4-BE49-F238E27FC236}">
              <a16:creationId xmlns:a16="http://schemas.microsoft.com/office/drawing/2014/main" id="{055161E2-E87E-4E86-BA61-ACEE56DCF7A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46" name="Text Box 19">
          <a:extLst>
            <a:ext uri="{FF2B5EF4-FFF2-40B4-BE49-F238E27FC236}">
              <a16:creationId xmlns:a16="http://schemas.microsoft.com/office/drawing/2014/main" id="{1CF636C9-9758-443E-BCD9-0ED0A41951D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0</xdr:rowOff>
    </xdr:from>
    <xdr:ext cx="95250" cy="171450"/>
    <xdr:sp macro="" textlink="">
      <xdr:nvSpPr>
        <xdr:cNvPr id="2347" name="Text Box 16">
          <a:extLst>
            <a:ext uri="{FF2B5EF4-FFF2-40B4-BE49-F238E27FC236}">
              <a16:creationId xmlns:a16="http://schemas.microsoft.com/office/drawing/2014/main" id="{3F7F5888-0D04-4351-91CA-7DA617CB4E27}"/>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0</xdr:rowOff>
    </xdr:from>
    <xdr:ext cx="95250" cy="171450"/>
    <xdr:sp macro="" textlink="">
      <xdr:nvSpPr>
        <xdr:cNvPr id="2348" name="Text Box 17">
          <a:extLst>
            <a:ext uri="{FF2B5EF4-FFF2-40B4-BE49-F238E27FC236}">
              <a16:creationId xmlns:a16="http://schemas.microsoft.com/office/drawing/2014/main" id="{29901CBD-826A-4D63-8D5B-FCAEED250C7B}"/>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0</xdr:rowOff>
    </xdr:from>
    <xdr:ext cx="95250" cy="171450"/>
    <xdr:sp macro="" textlink="">
      <xdr:nvSpPr>
        <xdr:cNvPr id="2349" name="Text Box 18">
          <a:extLst>
            <a:ext uri="{FF2B5EF4-FFF2-40B4-BE49-F238E27FC236}">
              <a16:creationId xmlns:a16="http://schemas.microsoft.com/office/drawing/2014/main" id="{A7B45203-D308-44A4-984A-EF965420BE61}"/>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0</xdr:rowOff>
    </xdr:from>
    <xdr:ext cx="95250" cy="171450"/>
    <xdr:sp macro="" textlink="">
      <xdr:nvSpPr>
        <xdr:cNvPr id="2350" name="Text Box 19">
          <a:extLst>
            <a:ext uri="{FF2B5EF4-FFF2-40B4-BE49-F238E27FC236}">
              <a16:creationId xmlns:a16="http://schemas.microsoft.com/office/drawing/2014/main" id="{27DD336D-3F9F-4897-A03E-2F8279CDAFD1}"/>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24</xdr:row>
      <xdr:rowOff>504825</xdr:rowOff>
    </xdr:from>
    <xdr:ext cx="95250" cy="444014"/>
    <xdr:sp macro="" textlink="">
      <xdr:nvSpPr>
        <xdr:cNvPr id="2351" name="Text Box 15">
          <a:extLst>
            <a:ext uri="{FF2B5EF4-FFF2-40B4-BE49-F238E27FC236}">
              <a16:creationId xmlns:a16="http://schemas.microsoft.com/office/drawing/2014/main" id="{0115DD81-CB7D-4D25-92D1-8BFF7FBF7AE3}"/>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52" name="Text Box 16">
          <a:extLst>
            <a:ext uri="{FF2B5EF4-FFF2-40B4-BE49-F238E27FC236}">
              <a16:creationId xmlns:a16="http://schemas.microsoft.com/office/drawing/2014/main" id="{CFB688D4-D70B-46EC-BC46-E2E1AF14036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53" name="Text Box 17">
          <a:extLst>
            <a:ext uri="{FF2B5EF4-FFF2-40B4-BE49-F238E27FC236}">
              <a16:creationId xmlns:a16="http://schemas.microsoft.com/office/drawing/2014/main" id="{175354CF-AE5F-4F78-A81A-91BF0BDBF22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54" name="Text Box 18">
          <a:extLst>
            <a:ext uri="{FF2B5EF4-FFF2-40B4-BE49-F238E27FC236}">
              <a16:creationId xmlns:a16="http://schemas.microsoft.com/office/drawing/2014/main" id="{EEA97C70-AC39-4FD8-BC1C-4A3FE7F11AA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55" name="Text Box 19">
          <a:extLst>
            <a:ext uri="{FF2B5EF4-FFF2-40B4-BE49-F238E27FC236}">
              <a16:creationId xmlns:a16="http://schemas.microsoft.com/office/drawing/2014/main" id="{FD3469A3-D855-4C2F-8929-538B6285A7B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24</xdr:row>
      <xdr:rowOff>504825</xdr:rowOff>
    </xdr:from>
    <xdr:ext cx="95250" cy="442269"/>
    <xdr:sp macro="" textlink="">
      <xdr:nvSpPr>
        <xdr:cNvPr id="2356" name="Text Box 15">
          <a:extLst>
            <a:ext uri="{FF2B5EF4-FFF2-40B4-BE49-F238E27FC236}">
              <a16:creationId xmlns:a16="http://schemas.microsoft.com/office/drawing/2014/main" id="{D773350C-2A2A-4357-9C48-BC37AC5FE0F5}"/>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57" name="Text Box 16">
          <a:extLst>
            <a:ext uri="{FF2B5EF4-FFF2-40B4-BE49-F238E27FC236}">
              <a16:creationId xmlns:a16="http://schemas.microsoft.com/office/drawing/2014/main" id="{30F42E8D-DFB3-465C-9772-5485FA6F8B0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58" name="Text Box 17">
          <a:extLst>
            <a:ext uri="{FF2B5EF4-FFF2-40B4-BE49-F238E27FC236}">
              <a16:creationId xmlns:a16="http://schemas.microsoft.com/office/drawing/2014/main" id="{C5887CE5-52AE-4CA8-8A09-95992D6C4A8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59" name="Text Box 18">
          <a:extLst>
            <a:ext uri="{FF2B5EF4-FFF2-40B4-BE49-F238E27FC236}">
              <a16:creationId xmlns:a16="http://schemas.microsoft.com/office/drawing/2014/main" id="{618C297D-3436-46C9-AA37-D100A54E7F5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60" name="Text Box 16">
          <a:extLst>
            <a:ext uri="{FF2B5EF4-FFF2-40B4-BE49-F238E27FC236}">
              <a16:creationId xmlns:a16="http://schemas.microsoft.com/office/drawing/2014/main" id="{CC388596-BA75-47A9-B47A-9FC761BF72A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61" name="Text Box 17">
          <a:extLst>
            <a:ext uri="{FF2B5EF4-FFF2-40B4-BE49-F238E27FC236}">
              <a16:creationId xmlns:a16="http://schemas.microsoft.com/office/drawing/2014/main" id="{80328C89-F919-42EE-ACCC-F7457E88704F}"/>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62" name="Text Box 18">
          <a:extLst>
            <a:ext uri="{FF2B5EF4-FFF2-40B4-BE49-F238E27FC236}">
              <a16:creationId xmlns:a16="http://schemas.microsoft.com/office/drawing/2014/main" id="{9B1F2124-F180-44FA-AA3F-41B13DC7D91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63" name="Text Box 19">
          <a:extLst>
            <a:ext uri="{FF2B5EF4-FFF2-40B4-BE49-F238E27FC236}">
              <a16:creationId xmlns:a16="http://schemas.microsoft.com/office/drawing/2014/main" id="{C898B742-7FD7-47AF-96BD-7E98FC5D267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64" name="Text Box 16">
          <a:extLst>
            <a:ext uri="{FF2B5EF4-FFF2-40B4-BE49-F238E27FC236}">
              <a16:creationId xmlns:a16="http://schemas.microsoft.com/office/drawing/2014/main" id="{0C9EF1F3-4BB9-4A79-9ECC-E44ED8C3E43F}"/>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65" name="Text Box 17">
          <a:extLst>
            <a:ext uri="{FF2B5EF4-FFF2-40B4-BE49-F238E27FC236}">
              <a16:creationId xmlns:a16="http://schemas.microsoft.com/office/drawing/2014/main" id="{26EC42D1-D1F7-42B9-B4D5-6D843BF8F29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66" name="Text Box 18">
          <a:extLst>
            <a:ext uri="{FF2B5EF4-FFF2-40B4-BE49-F238E27FC236}">
              <a16:creationId xmlns:a16="http://schemas.microsoft.com/office/drawing/2014/main" id="{53D2419F-CAB2-4E30-8318-BAE5F951732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26</xdr:row>
      <xdr:rowOff>170392</xdr:rowOff>
    </xdr:from>
    <xdr:ext cx="95250" cy="213632"/>
    <xdr:sp macro="" textlink="">
      <xdr:nvSpPr>
        <xdr:cNvPr id="2367" name="Text Box 15">
          <a:extLst>
            <a:ext uri="{FF2B5EF4-FFF2-40B4-BE49-F238E27FC236}">
              <a16:creationId xmlns:a16="http://schemas.microsoft.com/office/drawing/2014/main" id="{0FE5F72F-942C-47D7-A096-94A4363DB278}"/>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68" name="Text Box 16">
          <a:extLst>
            <a:ext uri="{FF2B5EF4-FFF2-40B4-BE49-F238E27FC236}">
              <a16:creationId xmlns:a16="http://schemas.microsoft.com/office/drawing/2014/main" id="{5AAD82C1-73D9-4CC2-AD4E-842BA2DA92C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69" name="Text Box 17">
          <a:extLst>
            <a:ext uri="{FF2B5EF4-FFF2-40B4-BE49-F238E27FC236}">
              <a16:creationId xmlns:a16="http://schemas.microsoft.com/office/drawing/2014/main" id="{86C29675-26FB-45EB-B63D-8647D0D30FD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70" name="Text Box 18">
          <a:extLst>
            <a:ext uri="{FF2B5EF4-FFF2-40B4-BE49-F238E27FC236}">
              <a16:creationId xmlns:a16="http://schemas.microsoft.com/office/drawing/2014/main" id="{1C4FF183-3C31-4BE0-905D-FF17AE5F2F3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71" name="Text Box 19">
          <a:extLst>
            <a:ext uri="{FF2B5EF4-FFF2-40B4-BE49-F238E27FC236}">
              <a16:creationId xmlns:a16="http://schemas.microsoft.com/office/drawing/2014/main" id="{717FBAA9-09A6-4471-B1AC-5544DA3B95F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72" name="Text Box 16">
          <a:extLst>
            <a:ext uri="{FF2B5EF4-FFF2-40B4-BE49-F238E27FC236}">
              <a16:creationId xmlns:a16="http://schemas.microsoft.com/office/drawing/2014/main" id="{553DE6A5-E93B-4CC5-8742-B6178D76FC4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73" name="Text Box 17">
          <a:extLst>
            <a:ext uri="{FF2B5EF4-FFF2-40B4-BE49-F238E27FC236}">
              <a16:creationId xmlns:a16="http://schemas.microsoft.com/office/drawing/2014/main" id="{6702548E-5998-4AAC-858A-103598A40B8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74" name="Text Box 18">
          <a:extLst>
            <a:ext uri="{FF2B5EF4-FFF2-40B4-BE49-F238E27FC236}">
              <a16:creationId xmlns:a16="http://schemas.microsoft.com/office/drawing/2014/main" id="{17F6BE8A-8A40-40A9-B47F-78CED2BF134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75" name="Text Box 19">
          <a:extLst>
            <a:ext uri="{FF2B5EF4-FFF2-40B4-BE49-F238E27FC236}">
              <a16:creationId xmlns:a16="http://schemas.microsoft.com/office/drawing/2014/main" id="{B1D47953-98CF-45CF-926E-E2117DF6189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23</xdr:row>
      <xdr:rowOff>0</xdr:rowOff>
    </xdr:from>
    <xdr:ext cx="95250" cy="171450"/>
    <xdr:sp macro="" textlink="">
      <xdr:nvSpPr>
        <xdr:cNvPr id="2376" name="Text Box 16">
          <a:extLst>
            <a:ext uri="{FF2B5EF4-FFF2-40B4-BE49-F238E27FC236}">
              <a16:creationId xmlns:a16="http://schemas.microsoft.com/office/drawing/2014/main" id="{F1760B68-B09A-477B-85A9-5242F9FC6FE2}"/>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23</xdr:row>
      <xdr:rowOff>0</xdr:rowOff>
    </xdr:from>
    <xdr:ext cx="95250" cy="171450"/>
    <xdr:sp macro="" textlink="">
      <xdr:nvSpPr>
        <xdr:cNvPr id="2377" name="Text Box 17">
          <a:extLst>
            <a:ext uri="{FF2B5EF4-FFF2-40B4-BE49-F238E27FC236}">
              <a16:creationId xmlns:a16="http://schemas.microsoft.com/office/drawing/2014/main" id="{48C65881-C045-4E6D-8986-01180ECAA1C4}"/>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23</xdr:row>
      <xdr:rowOff>0</xdr:rowOff>
    </xdr:from>
    <xdr:ext cx="95250" cy="171450"/>
    <xdr:sp macro="" textlink="">
      <xdr:nvSpPr>
        <xdr:cNvPr id="2378" name="Text Box 18">
          <a:extLst>
            <a:ext uri="{FF2B5EF4-FFF2-40B4-BE49-F238E27FC236}">
              <a16:creationId xmlns:a16="http://schemas.microsoft.com/office/drawing/2014/main" id="{4449A35D-4DFF-4A1F-9494-4A24DA714AAD}"/>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23</xdr:row>
      <xdr:rowOff>0</xdr:rowOff>
    </xdr:from>
    <xdr:ext cx="95250" cy="171450"/>
    <xdr:sp macro="" textlink="">
      <xdr:nvSpPr>
        <xdr:cNvPr id="2379" name="Text Box 19">
          <a:extLst>
            <a:ext uri="{FF2B5EF4-FFF2-40B4-BE49-F238E27FC236}">
              <a16:creationId xmlns:a16="http://schemas.microsoft.com/office/drawing/2014/main" id="{ED4301E1-BB26-4DE2-95EE-C9F353DB9775}"/>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24</xdr:row>
      <xdr:rowOff>504825</xdr:rowOff>
    </xdr:from>
    <xdr:ext cx="95250" cy="444014"/>
    <xdr:sp macro="" textlink="">
      <xdr:nvSpPr>
        <xdr:cNvPr id="2380" name="Text Box 15">
          <a:extLst>
            <a:ext uri="{FF2B5EF4-FFF2-40B4-BE49-F238E27FC236}">
              <a16:creationId xmlns:a16="http://schemas.microsoft.com/office/drawing/2014/main" id="{41C23B6E-5713-459D-A300-ECC6C74F2945}"/>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81" name="Text Box 16">
          <a:extLst>
            <a:ext uri="{FF2B5EF4-FFF2-40B4-BE49-F238E27FC236}">
              <a16:creationId xmlns:a16="http://schemas.microsoft.com/office/drawing/2014/main" id="{1BA4E24E-7073-4DE0-B382-31A314AF1C6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82" name="Text Box 17">
          <a:extLst>
            <a:ext uri="{FF2B5EF4-FFF2-40B4-BE49-F238E27FC236}">
              <a16:creationId xmlns:a16="http://schemas.microsoft.com/office/drawing/2014/main" id="{01258DC1-8922-4771-8B67-3178CF83318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83" name="Text Box 18">
          <a:extLst>
            <a:ext uri="{FF2B5EF4-FFF2-40B4-BE49-F238E27FC236}">
              <a16:creationId xmlns:a16="http://schemas.microsoft.com/office/drawing/2014/main" id="{561B8912-17F6-4C23-AAA7-F0BD6C106FE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84" name="Text Box 19">
          <a:extLst>
            <a:ext uri="{FF2B5EF4-FFF2-40B4-BE49-F238E27FC236}">
              <a16:creationId xmlns:a16="http://schemas.microsoft.com/office/drawing/2014/main" id="{DB291158-0C90-47B7-A3A7-A0E26CC9E81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85" name="Text Box 16">
          <a:extLst>
            <a:ext uri="{FF2B5EF4-FFF2-40B4-BE49-F238E27FC236}">
              <a16:creationId xmlns:a16="http://schemas.microsoft.com/office/drawing/2014/main" id="{DB1DEE4E-CCA5-4D45-9A95-86476DB3DCD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86" name="Text Box 17">
          <a:extLst>
            <a:ext uri="{FF2B5EF4-FFF2-40B4-BE49-F238E27FC236}">
              <a16:creationId xmlns:a16="http://schemas.microsoft.com/office/drawing/2014/main" id="{52DE060D-68B7-4245-B7B3-AEEF96F77D7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26</xdr:row>
      <xdr:rowOff>15875</xdr:rowOff>
    </xdr:from>
    <xdr:ext cx="95250" cy="171450"/>
    <xdr:sp macro="" textlink="">
      <xdr:nvSpPr>
        <xdr:cNvPr id="2387" name="Text Box 18">
          <a:extLst>
            <a:ext uri="{FF2B5EF4-FFF2-40B4-BE49-F238E27FC236}">
              <a16:creationId xmlns:a16="http://schemas.microsoft.com/office/drawing/2014/main" id="{9B5209EB-F18A-45F8-BE99-ACF760458762}"/>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88" name="Text Box 16">
          <a:extLst>
            <a:ext uri="{FF2B5EF4-FFF2-40B4-BE49-F238E27FC236}">
              <a16:creationId xmlns:a16="http://schemas.microsoft.com/office/drawing/2014/main" id="{F917C15F-F7C9-4B8D-8A5B-8E3EB663ABF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89" name="Text Box 17">
          <a:extLst>
            <a:ext uri="{FF2B5EF4-FFF2-40B4-BE49-F238E27FC236}">
              <a16:creationId xmlns:a16="http://schemas.microsoft.com/office/drawing/2014/main" id="{6F4107DA-211A-42A5-BD9B-DAA20C775FB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90" name="Text Box 18">
          <a:extLst>
            <a:ext uri="{FF2B5EF4-FFF2-40B4-BE49-F238E27FC236}">
              <a16:creationId xmlns:a16="http://schemas.microsoft.com/office/drawing/2014/main" id="{EB385E68-1DFC-4180-9769-6A73DC91431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91" name="Text Box 19">
          <a:extLst>
            <a:ext uri="{FF2B5EF4-FFF2-40B4-BE49-F238E27FC236}">
              <a16:creationId xmlns:a16="http://schemas.microsoft.com/office/drawing/2014/main" id="{08023D75-0436-4E74-B55A-39FEBD87869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92" name="Text Box 16">
          <a:extLst>
            <a:ext uri="{FF2B5EF4-FFF2-40B4-BE49-F238E27FC236}">
              <a16:creationId xmlns:a16="http://schemas.microsoft.com/office/drawing/2014/main" id="{9C43E67E-399C-4E8F-A648-7707F816BEF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26</xdr:row>
      <xdr:rowOff>170392</xdr:rowOff>
    </xdr:from>
    <xdr:ext cx="95250" cy="213632"/>
    <xdr:sp macro="" textlink="">
      <xdr:nvSpPr>
        <xdr:cNvPr id="2393" name="Text Box 15">
          <a:extLst>
            <a:ext uri="{FF2B5EF4-FFF2-40B4-BE49-F238E27FC236}">
              <a16:creationId xmlns:a16="http://schemas.microsoft.com/office/drawing/2014/main" id="{2D359EF0-1B51-4133-8C22-F0E7575F4C38}"/>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504825</xdr:rowOff>
    </xdr:from>
    <xdr:ext cx="95250" cy="448496"/>
    <xdr:sp macro="" textlink="">
      <xdr:nvSpPr>
        <xdr:cNvPr id="2394" name="Text Box 15">
          <a:extLst>
            <a:ext uri="{FF2B5EF4-FFF2-40B4-BE49-F238E27FC236}">
              <a16:creationId xmlns:a16="http://schemas.microsoft.com/office/drawing/2014/main" id="{4EE380D2-570E-47F2-AFEA-36A80AB066D7}"/>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504825</xdr:rowOff>
    </xdr:from>
    <xdr:ext cx="95250" cy="442269"/>
    <xdr:sp macro="" textlink="">
      <xdr:nvSpPr>
        <xdr:cNvPr id="2395" name="Text Box 15">
          <a:extLst>
            <a:ext uri="{FF2B5EF4-FFF2-40B4-BE49-F238E27FC236}">
              <a16:creationId xmlns:a16="http://schemas.microsoft.com/office/drawing/2014/main" id="{CEA17625-500A-4D20-91EB-A551A12636ED}"/>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504825</xdr:rowOff>
    </xdr:from>
    <xdr:ext cx="95250" cy="442269"/>
    <xdr:sp macro="" textlink="">
      <xdr:nvSpPr>
        <xdr:cNvPr id="2396" name="Text Box 15">
          <a:extLst>
            <a:ext uri="{FF2B5EF4-FFF2-40B4-BE49-F238E27FC236}">
              <a16:creationId xmlns:a16="http://schemas.microsoft.com/office/drawing/2014/main" id="{DAB42BA6-3AC0-4E5E-ABCA-56DE9BD82860}"/>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504825</xdr:rowOff>
    </xdr:from>
    <xdr:ext cx="95250" cy="213632"/>
    <xdr:sp macro="" textlink="">
      <xdr:nvSpPr>
        <xdr:cNvPr id="2397" name="Text Box 15">
          <a:extLst>
            <a:ext uri="{FF2B5EF4-FFF2-40B4-BE49-F238E27FC236}">
              <a16:creationId xmlns:a16="http://schemas.microsoft.com/office/drawing/2014/main" id="{3FFD8709-6F5D-4C3D-BD11-10A3E9CD4C6D}"/>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504825</xdr:rowOff>
    </xdr:from>
    <xdr:ext cx="95250" cy="444331"/>
    <xdr:sp macro="" textlink="">
      <xdr:nvSpPr>
        <xdr:cNvPr id="2398" name="Text Box 15">
          <a:extLst>
            <a:ext uri="{FF2B5EF4-FFF2-40B4-BE49-F238E27FC236}">
              <a16:creationId xmlns:a16="http://schemas.microsoft.com/office/drawing/2014/main" id="{B964FACF-2F0B-4291-B0A6-2C81014A51FC}"/>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26</xdr:row>
      <xdr:rowOff>170392</xdr:rowOff>
    </xdr:from>
    <xdr:ext cx="95250" cy="213632"/>
    <xdr:sp macro="" textlink="">
      <xdr:nvSpPr>
        <xdr:cNvPr id="2399" name="Text Box 15">
          <a:extLst>
            <a:ext uri="{FF2B5EF4-FFF2-40B4-BE49-F238E27FC236}">
              <a16:creationId xmlns:a16="http://schemas.microsoft.com/office/drawing/2014/main" id="{9EADE018-BA5B-4AFE-9DA4-1560007DCDB7}"/>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00" name="Text Box 16">
          <a:extLst>
            <a:ext uri="{FF2B5EF4-FFF2-40B4-BE49-F238E27FC236}">
              <a16:creationId xmlns:a16="http://schemas.microsoft.com/office/drawing/2014/main" id="{856CE4F2-02B2-4698-9470-AEBD4101B44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01" name="Text Box 17">
          <a:extLst>
            <a:ext uri="{FF2B5EF4-FFF2-40B4-BE49-F238E27FC236}">
              <a16:creationId xmlns:a16="http://schemas.microsoft.com/office/drawing/2014/main" id="{8E5D5646-86D1-4267-A7D0-790AB647E7A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02" name="Text Box 18">
          <a:extLst>
            <a:ext uri="{FF2B5EF4-FFF2-40B4-BE49-F238E27FC236}">
              <a16:creationId xmlns:a16="http://schemas.microsoft.com/office/drawing/2014/main" id="{43F6B48B-3760-4687-AB6C-8A819BD4CFC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03" name="Text Box 19">
          <a:extLst>
            <a:ext uri="{FF2B5EF4-FFF2-40B4-BE49-F238E27FC236}">
              <a16:creationId xmlns:a16="http://schemas.microsoft.com/office/drawing/2014/main" id="{70D5748A-1040-4421-840B-12F31733AA1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04" name="Text Box 16">
          <a:extLst>
            <a:ext uri="{FF2B5EF4-FFF2-40B4-BE49-F238E27FC236}">
              <a16:creationId xmlns:a16="http://schemas.microsoft.com/office/drawing/2014/main" id="{0F8191EB-9E73-4AE4-95A7-DFED0C239F2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05" name="Text Box 17">
          <a:extLst>
            <a:ext uri="{FF2B5EF4-FFF2-40B4-BE49-F238E27FC236}">
              <a16:creationId xmlns:a16="http://schemas.microsoft.com/office/drawing/2014/main" id="{F43826EC-9F23-4337-9FAB-3D0915C2C69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06" name="Text Box 18">
          <a:extLst>
            <a:ext uri="{FF2B5EF4-FFF2-40B4-BE49-F238E27FC236}">
              <a16:creationId xmlns:a16="http://schemas.microsoft.com/office/drawing/2014/main" id="{3D62663D-AAA6-4E87-9AB1-0DE5A803238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07" name="Text Box 19">
          <a:extLst>
            <a:ext uri="{FF2B5EF4-FFF2-40B4-BE49-F238E27FC236}">
              <a16:creationId xmlns:a16="http://schemas.microsoft.com/office/drawing/2014/main" id="{32AC2C35-036C-41CF-8419-366920962E5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30</xdr:row>
      <xdr:rowOff>0</xdr:rowOff>
    </xdr:from>
    <xdr:ext cx="95250" cy="171450"/>
    <xdr:sp macro="" textlink="">
      <xdr:nvSpPr>
        <xdr:cNvPr id="2408" name="Text Box 16">
          <a:extLst>
            <a:ext uri="{FF2B5EF4-FFF2-40B4-BE49-F238E27FC236}">
              <a16:creationId xmlns:a16="http://schemas.microsoft.com/office/drawing/2014/main" id="{D41D3ABA-740C-4578-89B4-01055C969476}"/>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30</xdr:row>
      <xdr:rowOff>0</xdr:rowOff>
    </xdr:from>
    <xdr:ext cx="95250" cy="171450"/>
    <xdr:sp macro="" textlink="">
      <xdr:nvSpPr>
        <xdr:cNvPr id="2409" name="Text Box 17">
          <a:extLst>
            <a:ext uri="{FF2B5EF4-FFF2-40B4-BE49-F238E27FC236}">
              <a16:creationId xmlns:a16="http://schemas.microsoft.com/office/drawing/2014/main" id="{1580A92D-7029-4C55-953E-751A3FB6B7BF}"/>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30</xdr:row>
      <xdr:rowOff>0</xdr:rowOff>
    </xdr:from>
    <xdr:ext cx="95250" cy="171450"/>
    <xdr:sp macro="" textlink="">
      <xdr:nvSpPr>
        <xdr:cNvPr id="2410" name="Text Box 18">
          <a:extLst>
            <a:ext uri="{FF2B5EF4-FFF2-40B4-BE49-F238E27FC236}">
              <a16:creationId xmlns:a16="http://schemas.microsoft.com/office/drawing/2014/main" id="{0F26CC78-5134-4124-84CF-B99489898F66}"/>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30</xdr:row>
      <xdr:rowOff>0</xdr:rowOff>
    </xdr:from>
    <xdr:ext cx="95250" cy="171450"/>
    <xdr:sp macro="" textlink="">
      <xdr:nvSpPr>
        <xdr:cNvPr id="2411" name="Text Box 19">
          <a:extLst>
            <a:ext uri="{FF2B5EF4-FFF2-40B4-BE49-F238E27FC236}">
              <a16:creationId xmlns:a16="http://schemas.microsoft.com/office/drawing/2014/main" id="{BD2B843D-7296-49C2-A940-2E11546CB0CD}"/>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28</xdr:row>
      <xdr:rowOff>504825</xdr:rowOff>
    </xdr:from>
    <xdr:ext cx="95250" cy="444014"/>
    <xdr:sp macro="" textlink="">
      <xdr:nvSpPr>
        <xdr:cNvPr id="2412" name="Text Box 15">
          <a:extLst>
            <a:ext uri="{FF2B5EF4-FFF2-40B4-BE49-F238E27FC236}">
              <a16:creationId xmlns:a16="http://schemas.microsoft.com/office/drawing/2014/main" id="{14B031DC-2F86-4731-89CE-F169F40F5CD3}"/>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13" name="Text Box 16">
          <a:extLst>
            <a:ext uri="{FF2B5EF4-FFF2-40B4-BE49-F238E27FC236}">
              <a16:creationId xmlns:a16="http://schemas.microsoft.com/office/drawing/2014/main" id="{6DEE609D-CCC7-4FC4-8170-8950ABE7A04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14" name="Text Box 17">
          <a:extLst>
            <a:ext uri="{FF2B5EF4-FFF2-40B4-BE49-F238E27FC236}">
              <a16:creationId xmlns:a16="http://schemas.microsoft.com/office/drawing/2014/main" id="{51D7FA59-8FBB-415D-A92F-3FAD90FB3B8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15" name="Text Box 18">
          <a:extLst>
            <a:ext uri="{FF2B5EF4-FFF2-40B4-BE49-F238E27FC236}">
              <a16:creationId xmlns:a16="http://schemas.microsoft.com/office/drawing/2014/main" id="{BFF3833E-5AF4-48BD-9310-728EEAA387D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16" name="Text Box 19">
          <a:extLst>
            <a:ext uri="{FF2B5EF4-FFF2-40B4-BE49-F238E27FC236}">
              <a16:creationId xmlns:a16="http://schemas.microsoft.com/office/drawing/2014/main" id="{77EB61D4-E9F7-4B3B-BF8F-C90857E2DB1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17" name="Text Box 16">
          <a:extLst>
            <a:ext uri="{FF2B5EF4-FFF2-40B4-BE49-F238E27FC236}">
              <a16:creationId xmlns:a16="http://schemas.microsoft.com/office/drawing/2014/main" id="{7342C143-FFD3-4F6D-9CEC-D858230E649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18" name="Text Box 17">
          <a:extLst>
            <a:ext uri="{FF2B5EF4-FFF2-40B4-BE49-F238E27FC236}">
              <a16:creationId xmlns:a16="http://schemas.microsoft.com/office/drawing/2014/main" id="{F7059628-4600-42C2-9723-70D30C35973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19" name="Text Box 18">
          <a:extLst>
            <a:ext uri="{FF2B5EF4-FFF2-40B4-BE49-F238E27FC236}">
              <a16:creationId xmlns:a16="http://schemas.microsoft.com/office/drawing/2014/main" id="{7AF2C1BE-6E9D-43C3-B7E6-447126BA82D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20" name="Text Box 16">
          <a:extLst>
            <a:ext uri="{FF2B5EF4-FFF2-40B4-BE49-F238E27FC236}">
              <a16:creationId xmlns:a16="http://schemas.microsoft.com/office/drawing/2014/main" id="{8434DB14-8968-4B79-9530-C460F94793F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21" name="Text Box 17">
          <a:extLst>
            <a:ext uri="{FF2B5EF4-FFF2-40B4-BE49-F238E27FC236}">
              <a16:creationId xmlns:a16="http://schemas.microsoft.com/office/drawing/2014/main" id="{E6230483-6AAC-4116-AEDB-106EA94E054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22" name="Text Box 18">
          <a:extLst>
            <a:ext uri="{FF2B5EF4-FFF2-40B4-BE49-F238E27FC236}">
              <a16:creationId xmlns:a16="http://schemas.microsoft.com/office/drawing/2014/main" id="{A564BBF4-5518-4A71-89C3-018843C872F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23" name="Text Box 19">
          <a:extLst>
            <a:ext uri="{FF2B5EF4-FFF2-40B4-BE49-F238E27FC236}">
              <a16:creationId xmlns:a16="http://schemas.microsoft.com/office/drawing/2014/main" id="{1325116D-6722-4AE1-AC6C-8ED9B475C94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24" name="Text Box 16">
          <a:extLst>
            <a:ext uri="{FF2B5EF4-FFF2-40B4-BE49-F238E27FC236}">
              <a16:creationId xmlns:a16="http://schemas.microsoft.com/office/drawing/2014/main" id="{1CCCF8FC-3311-45C4-9567-7FDE4BF76D6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25" name="Text Box 17">
          <a:extLst>
            <a:ext uri="{FF2B5EF4-FFF2-40B4-BE49-F238E27FC236}">
              <a16:creationId xmlns:a16="http://schemas.microsoft.com/office/drawing/2014/main" id="{DE9992E5-DDD4-4A00-9AD7-FC6E9875411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26" name="Text Box 18">
          <a:extLst>
            <a:ext uri="{FF2B5EF4-FFF2-40B4-BE49-F238E27FC236}">
              <a16:creationId xmlns:a16="http://schemas.microsoft.com/office/drawing/2014/main" id="{8BF9F18E-A55F-4312-A861-F91CE8DF168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27" name="Text Box 19">
          <a:extLst>
            <a:ext uri="{FF2B5EF4-FFF2-40B4-BE49-F238E27FC236}">
              <a16:creationId xmlns:a16="http://schemas.microsoft.com/office/drawing/2014/main" id="{812DFFE5-2149-4459-8EA8-BE813146E2C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504825</xdr:rowOff>
    </xdr:from>
    <xdr:ext cx="95250" cy="456743"/>
    <xdr:sp macro="" textlink="">
      <xdr:nvSpPr>
        <xdr:cNvPr id="2428" name="Text Box 15">
          <a:extLst>
            <a:ext uri="{FF2B5EF4-FFF2-40B4-BE49-F238E27FC236}">
              <a16:creationId xmlns:a16="http://schemas.microsoft.com/office/drawing/2014/main" id="{AF22FE06-528C-4200-9D0F-E5F47F950EFE}"/>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504825</xdr:rowOff>
    </xdr:from>
    <xdr:ext cx="95250" cy="442269"/>
    <xdr:sp macro="" textlink="">
      <xdr:nvSpPr>
        <xdr:cNvPr id="2429" name="Text Box 15">
          <a:extLst>
            <a:ext uri="{FF2B5EF4-FFF2-40B4-BE49-F238E27FC236}">
              <a16:creationId xmlns:a16="http://schemas.microsoft.com/office/drawing/2014/main" id="{EF75B6C2-AAA6-41AA-B75D-4495DFD3A0A0}"/>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504825</xdr:rowOff>
    </xdr:from>
    <xdr:ext cx="95250" cy="442269"/>
    <xdr:sp macro="" textlink="">
      <xdr:nvSpPr>
        <xdr:cNvPr id="2430" name="Text Box 15">
          <a:extLst>
            <a:ext uri="{FF2B5EF4-FFF2-40B4-BE49-F238E27FC236}">
              <a16:creationId xmlns:a16="http://schemas.microsoft.com/office/drawing/2014/main" id="{BBF84823-F776-4B0A-B755-ED2A11B07FD2}"/>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504825</xdr:rowOff>
    </xdr:from>
    <xdr:ext cx="95250" cy="213632"/>
    <xdr:sp macro="" textlink="">
      <xdr:nvSpPr>
        <xdr:cNvPr id="2431" name="Text Box 15">
          <a:extLst>
            <a:ext uri="{FF2B5EF4-FFF2-40B4-BE49-F238E27FC236}">
              <a16:creationId xmlns:a16="http://schemas.microsoft.com/office/drawing/2014/main" id="{66001E70-822D-4D29-8E43-88E7F740A14B}"/>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504825</xdr:rowOff>
    </xdr:from>
    <xdr:ext cx="95250" cy="444331"/>
    <xdr:sp macro="" textlink="">
      <xdr:nvSpPr>
        <xdr:cNvPr id="2432" name="Text Box 15">
          <a:extLst>
            <a:ext uri="{FF2B5EF4-FFF2-40B4-BE49-F238E27FC236}">
              <a16:creationId xmlns:a16="http://schemas.microsoft.com/office/drawing/2014/main" id="{CD2CF708-C09F-422A-80E2-38144D50DA1C}"/>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504825</xdr:rowOff>
    </xdr:from>
    <xdr:ext cx="95250" cy="213632"/>
    <xdr:sp macro="" textlink="">
      <xdr:nvSpPr>
        <xdr:cNvPr id="2433" name="Text Box 15">
          <a:extLst>
            <a:ext uri="{FF2B5EF4-FFF2-40B4-BE49-F238E27FC236}">
              <a16:creationId xmlns:a16="http://schemas.microsoft.com/office/drawing/2014/main" id="{147226A2-E95A-46BC-BAEA-4ADB335FC7B6}"/>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34" name="Text Box 16">
          <a:extLst>
            <a:ext uri="{FF2B5EF4-FFF2-40B4-BE49-F238E27FC236}">
              <a16:creationId xmlns:a16="http://schemas.microsoft.com/office/drawing/2014/main" id="{7C0F592F-5F0C-41B0-A78B-166BA43F843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35" name="Text Box 17">
          <a:extLst>
            <a:ext uri="{FF2B5EF4-FFF2-40B4-BE49-F238E27FC236}">
              <a16:creationId xmlns:a16="http://schemas.microsoft.com/office/drawing/2014/main" id="{C0992608-06F5-494C-A90F-D44B59948D6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36" name="Text Box 18">
          <a:extLst>
            <a:ext uri="{FF2B5EF4-FFF2-40B4-BE49-F238E27FC236}">
              <a16:creationId xmlns:a16="http://schemas.microsoft.com/office/drawing/2014/main" id="{6BCAEE7C-7F5E-4327-B285-49DD17DA520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37" name="Text Box 19">
          <a:extLst>
            <a:ext uri="{FF2B5EF4-FFF2-40B4-BE49-F238E27FC236}">
              <a16:creationId xmlns:a16="http://schemas.microsoft.com/office/drawing/2014/main" id="{51E7A403-310D-4DEA-9EC1-F7DBF2E4610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38" name="Text Box 16">
          <a:extLst>
            <a:ext uri="{FF2B5EF4-FFF2-40B4-BE49-F238E27FC236}">
              <a16:creationId xmlns:a16="http://schemas.microsoft.com/office/drawing/2014/main" id="{18F717D6-23C1-45F9-8321-D2684BF5672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39" name="Text Box 17">
          <a:extLst>
            <a:ext uri="{FF2B5EF4-FFF2-40B4-BE49-F238E27FC236}">
              <a16:creationId xmlns:a16="http://schemas.microsoft.com/office/drawing/2014/main" id="{85E4125D-BBDE-42A1-8077-10E8D69D80F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40" name="Text Box 18">
          <a:extLst>
            <a:ext uri="{FF2B5EF4-FFF2-40B4-BE49-F238E27FC236}">
              <a16:creationId xmlns:a16="http://schemas.microsoft.com/office/drawing/2014/main" id="{836C9DB2-5E88-4C38-A85B-85E95586E88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41" name="Text Box 19">
          <a:extLst>
            <a:ext uri="{FF2B5EF4-FFF2-40B4-BE49-F238E27FC236}">
              <a16:creationId xmlns:a16="http://schemas.microsoft.com/office/drawing/2014/main" id="{1AB1B282-F35E-400F-8E43-4738239609B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30</xdr:row>
      <xdr:rowOff>0</xdr:rowOff>
    </xdr:from>
    <xdr:ext cx="95250" cy="171450"/>
    <xdr:sp macro="" textlink="">
      <xdr:nvSpPr>
        <xdr:cNvPr id="2442" name="Text Box 16">
          <a:extLst>
            <a:ext uri="{FF2B5EF4-FFF2-40B4-BE49-F238E27FC236}">
              <a16:creationId xmlns:a16="http://schemas.microsoft.com/office/drawing/2014/main" id="{9FEC8522-08D6-47D3-9042-E733F65C934C}"/>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30</xdr:row>
      <xdr:rowOff>0</xdr:rowOff>
    </xdr:from>
    <xdr:ext cx="95250" cy="171450"/>
    <xdr:sp macro="" textlink="">
      <xdr:nvSpPr>
        <xdr:cNvPr id="2443" name="Text Box 17">
          <a:extLst>
            <a:ext uri="{FF2B5EF4-FFF2-40B4-BE49-F238E27FC236}">
              <a16:creationId xmlns:a16="http://schemas.microsoft.com/office/drawing/2014/main" id="{B72DA6C9-564B-454A-A520-BA0C32B69825}"/>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30</xdr:row>
      <xdr:rowOff>0</xdr:rowOff>
    </xdr:from>
    <xdr:ext cx="95250" cy="171450"/>
    <xdr:sp macro="" textlink="">
      <xdr:nvSpPr>
        <xdr:cNvPr id="2444" name="Text Box 18">
          <a:extLst>
            <a:ext uri="{FF2B5EF4-FFF2-40B4-BE49-F238E27FC236}">
              <a16:creationId xmlns:a16="http://schemas.microsoft.com/office/drawing/2014/main" id="{C97729F1-DC53-464E-B76F-7482D9B1DBE2}"/>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30</xdr:row>
      <xdr:rowOff>0</xdr:rowOff>
    </xdr:from>
    <xdr:ext cx="95250" cy="171450"/>
    <xdr:sp macro="" textlink="">
      <xdr:nvSpPr>
        <xdr:cNvPr id="2445" name="Text Box 19">
          <a:extLst>
            <a:ext uri="{FF2B5EF4-FFF2-40B4-BE49-F238E27FC236}">
              <a16:creationId xmlns:a16="http://schemas.microsoft.com/office/drawing/2014/main" id="{8B2789FF-BFF0-4298-8EDD-6C93E539C32E}"/>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28</xdr:row>
      <xdr:rowOff>504825</xdr:rowOff>
    </xdr:from>
    <xdr:ext cx="95250" cy="444014"/>
    <xdr:sp macro="" textlink="">
      <xdr:nvSpPr>
        <xdr:cNvPr id="2446" name="Text Box 15">
          <a:extLst>
            <a:ext uri="{FF2B5EF4-FFF2-40B4-BE49-F238E27FC236}">
              <a16:creationId xmlns:a16="http://schemas.microsoft.com/office/drawing/2014/main" id="{4FD600DD-194B-4EB4-93CC-D209F0112A62}"/>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47" name="Text Box 16">
          <a:extLst>
            <a:ext uri="{FF2B5EF4-FFF2-40B4-BE49-F238E27FC236}">
              <a16:creationId xmlns:a16="http://schemas.microsoft.com/office/drawing/2014/main" id="{3AB6DE8F-77ED-4EB2-9036-6272613C78C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48" name="Text Box 17">
          <a:extLst>
            <a:ext uri="{FF2B5EF4-FFF2-40B4-BE49-F238E27FC236}">
              <a16:creationId xmlns:a16="http://schemas.microsoft.com/office/drawing/2014/main" id="{2AAA9FD4-7A67-411E-9723-AFFB00C57FD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49" name="Text Box 18">
          <a:extLst>
            <a:ext uri="{FF2B5EF4-FFF2-40B4-BE49-F238E27FC236}">
              <a16:creationId xmlns:a16="http://schemas.microsoft.com/office/drawing/2014/main" id="{947723FB-10DC-49B2-8524-00B1740CDFD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50" name="Text Box 19">
          <a:extLst>
            <a:ext uri="{FF2B5EF4-FFF2-40B4-BE49-F238E27FC236}">
              <a16:creationId xmlns:a16="http://schemas.microsoft.com/office/drawing/2014/main" id="{C631B1E6-F207-4A2E-9C56-E0B45707606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28</xdr:row>
      <xdr:rowOff>504825</xdr:rowOff>
    </xdr:from>
    <xdr:ext cx="95250" cy="442269"/>
    <xdr:sp macro="" textlink="">
      <xdr:nvSpPr>
        <xdr:cNvPr id="2451" name="Text Box 15">
          <a:extLst>
            <a:ext uri="{FF2B5EF4-FFF2-40B4-BE49-F238E27FC236}">
              <a16:creationId xmlns:a16="http://schemas.microsoft.com/office/drawing/2014/main" id="{E56BC250-E521-427F-844B-E1F0F338225E}"/>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52" name="Text Box 16">
          <a:extLst>
            <a:ext uri="{FF2B5EF4-FFF2-40B4-BE49-F238E27FC236}">
              <a16:creationId xmlns:a16="http://schemas.microsoft.com/office/drawing/2014/main" id="{3033EFF0-8382-4AAE-B3FE-2823DB81A00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53" name="Text Box 17">
          <a:extLst>
            <a:ext uri="{FF2B5EF4-FFF2-40B4-BE49-F238E27FC236}">
              <a16:creationId xmlns:a16="http://schemas.microsoft.com/office/drawing/2014/main" id="{88FCE368-F1A2-4E5C-868B-F908C0FD56B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54" name="Text Box 18">
          <a:extLst>
            <a:ext uri="{FF2B5EF4-FFF2-40B4-BE49-F238E27FC236}">
              <a16:creationId xmlns:a16="http://schemas.microsoft.com/office/drawing/2014/main" id="{522328DB-0635-4D21-A44A-89DC4F71A4B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55" name="Text Box 16">
          <a:extLst>
            <a:ext uri="{FF2B5EF4-FFF2-40B4-BE49-F238E27FC236}">
              <a16:creationId xmlns:a16="http://schemas.microsoft.com/office/drawing/2014/main" id="{BCEDBD44-9819-4CD1-9559-BB77937DCE7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56" name="Text Box 17">
          <a:extLst>
            <a:ext uri="{FF2B5EF4-FFF2-40B4-BE49-F238E27FC236}">
              <a16:creationId xmlns:a16="http://schemas.microsoft.com/office/drawing/2014/main" id="{59F824D6-E0E7-4745-87D9-5878C1E8276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57" name="Text Box 18">
          <a:extLst>
            <a:ext uri="{FF2B5EF4-FFF2-40B4-BE49-F238E27FC236}">
              <a16:creationId xmlns:a16="http://schemas.microsoft.com/office/drawing/2014/main" id="{184E5C8B-CE7E-4C89-ACDE-5A42D907E0A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58" name="Text Box 19">
          <a:extLst>
            <a:ext uri="{FF2B5EF4-FFF2-40B4-BE49-F238E27FC236}">
              <a16:creationId xmlns:a16="http://schemas.microsoft.com/office/drawing/2014/main" id="{CF7E5A73-7625-4C45-9969-B074AA5EA92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59" name="Text Box 16">
          <a:extLst>
            <a:ext uri="{FF2B5EF4-FFF2-40B4-BE49-F238E27FC236}">
              <a16:creationId xmlns:a16="http://schemas.microsoft.com/office/drawing/2014/main" id="{B3DC66D0-10F4-4026-8F88-1A0A1A47276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60" name="Text Box 17">
          <a:extLst>
            <a:ext uri="{FF2B5EF4-FFF2-40B4-BE49-F238E27FC236}">
              <a16:creationId xmlns:a16="http://schemas.microsoft.com/office/drawing/2014/main" id="{071B7B28-B2E2-4E56-9B1A-F901679D2D4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61" name="Text Box 18">
          <a:extLst>
            <a:ext uri="{FF2B5EF4-FFF2-40B4-BE49-F238E27FC236}">
              <a16:creationId xmlns:a16="http://schemas.microsoft.com/office/drawing/2014/main" id="{B55F9FCD-2263-44D6-8954-C1BF6A633A7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30</xdr:row>
      <xdr:rowOff>170392</xdr:rowOff>
    </xdr:from>
    <xdr:ext cx="95250" cy="213632"/>
    <xdr:sp macro="" textlink="">
      <xdr:nvSpPr>
        <xdr:cNvPr id="2462" name="Text Box 15">
          <a:extLst>
            <a:ext uri="{FF2B5EF4-FFF2-40B4-BE49-F238E27FC236}">
              <a16:creationId xmlns:a16="http://schemas.microsoft.com/office/drawing/2014/main" id="{E8CC9B9B-12C3-41B6-AE80-66735B3EA02D}"/>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63" name="Text Box 16">
          <a:extLst>
            <a:ext uri="{FF2B5EF4-FFF2-40B4-BE49-F238E27FC236}">
              <a16:creationId xmlns:a16="http://schemas.microsoft.com/office/drawing/2014/main" id="{BEBACE22-2C3C-454B-B265-C2D55CCACC0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64" name="Text Box 17">
          <a:extLst>
            <a:ext uri="{FF2B5EF4-FFF2-40B4-BE49-F238E27FC236}">
              <a16:creationId xmlns:a16="http://schemas.microsoft.com/office/drawing/2014/main" id="{878ABEE7-C3BC-4C58-BA7E-3F75521C51F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65" name="Text Box 18">
          <a:extLst>
            <a:ext uri="{FF2B5EF4-FFF2-40B4-BE49-F238E27FC236}">
              <a16:creationId xmlns:a16="http://schemas.microsoft.com/office/drawing/2014/main" id="{369D912B-3E0A-4BCC-AAD9-99D71042C14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66" name="Text Box 19">
          <a:extLst>
            <a:ext uri="{FF2B5EF4-FFF2-40B4-BE49-F238E27FC236}">
              <a16:creationId xmlns:a16="http://schemas.microsoft.com/office/drawing/2014/main" id="{652C2721-39D0-4F0B-A612-8EF63955D8A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67" name="Text Box 16">
          <a:extLst>
            <a:ext uri="{FF2B5EF4-FFF2-40B4-BE49-F238E27FC236}">
              <a16:creationId xmlns:a16="http://schemas.microsoft.com/office/drawing/2014/main" id="{16C652E7-A140-4849-A4EE-0F859B4CFD8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68" name="Text Box 17">
          <a:extLst>
            <a:ext uri="{FF2B5EF4-FFF2-40B4-BE49-F238E27FC236}">
              <a16:creationId xmlns:a16="http://schemas.microsoft.com/office/drawing/2014/main" id="{D1C83C9A-F9F8-4757-8191-1B3981ECC2E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69" name="Text Box 18">
          <a:extLst>
            <a:ext uri="{FF2B5EF4-FFF2-40B4-BE49-F238E27FC236}">
              <a16:creationId xmlns:a16="http://schemas.microsoft.com/office/drawing/2014/main" id="{4AAC5BC8-1F3C-448F-8CCF-9E419F81706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70" name="Text Box 19">
          <a:extLst>
            <a:ext uri="{FF2B5EF4-FFF2-40B4-BE49-F238E27FC236}">
              <a16:creationId xmlns:a16="http://schemas.microsoft.com/office/drawing/2014/main" id="{6DA41BD4-3013-4533-BB49-D8A0960D21C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27</xdr:row>
      <xdr:rowOff>0</xdr:rowOff>
    </xdr:from>
    <xdr:ext cx="95250" cy="171450"/>
    <xdr:sp macro="" textlink="">
      <xdr:nvSpPr>
        <xdr:cNvPr id="2471" name="Text Box 16">
          <a:extLst>
            <a:ext uri="{FF2B5EF4-FFF2-40B4-BE49-F238E27FC236}">
              <a16:creationId xmlns:a16="http://schemas.microsoft.com/office/drawing/2014/main" id="{09845176-E0E5-4137-8BC4-E20CA05005E5}"/>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27</xdr:row>
      <xdr:rowOff>0</xdr:rowOff>
    </xdr:from>
    <xdr:ext cx="95250" cy="171450"/>
    <xdr:sp macro="" textlink="">
      <xdr:nvSpPr>
        <xdr:cNvPr id="2472" name="Text Box 17">
          <a:extLst>
            <a:ext uri="{FF2B5EF4-FFF2-40B4-BE49-F238E27FC236}">
              <a16:creationId xmlns:a16="http://schemas.microsoft.com/office/drawing/2014/main" id="{B47E946D-E1E1-46E4-A9C4-E26C7990F864}"/>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27</xdr:row>
      <xdr:rowOff>0</xdr:rowOff>
    </xdr:from>
    <xdr:ext cx="95250" cy="171450"/>
    <xdr:sp macro="" textlink="">
      <xdr:nvSpPr>
        <xdr:cNvPr id="2473" name="Text Box 18">
          <a:extLst>
            <a:ext uri="{FF2B5EF4-FFF2-40B4-BE49-F238E27FC236}">
              <a16:creationId xmlns:a16="http://schemas.microsoft.com/office/drawing/2014/main" id="{579CF9F3-5357-46CF-8B5C-32032E8850A7}"/>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27</xdr:row>
      <xdr:rowOff>0</xdr:rowOff>
    </xdr:from>
    <xdr:ext cx="95250" cy="171450"/>
    <xdr:sp macro="" textlink="">
      <xdr:nvSpPr>
        <xdr:cNvPr id="2474" name="Text Box 19">
          <a:extLst>
            <a:ext uri="{FF2B5EF4-FFF2-40B4-BE49-F238E27FC236}">
              <a16:creationId xmlns:a16="http://schemas.microsoft.com/office/drawing/2014/main" id="{D96549C8-0AD9-4F49-924A-1D3A56A30E59}"/>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28</xdr:row>
      <xdr:rowOff>504825</xdr:rowOff>
    </xdr:from>
    <xdr:ext cx="95250" cy="444014"/>
    <xdr:sp macro="" textlink="">
      <xdr:nvSpPr>
        <xdr:cNvPr id="2475" name="Text Box 15">
          <a:extLst>
            <a:ext uri="{FF2B5EF4-FFF2-40B4-BE49-F238E27FC236}">
              <a16:creationId xmlns:a16="http://schemas.microsoft.com/office/drawing/2014/main" id="{C6192FD2-A78F-4002-A563-4B29398F029F}"/>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76" name="Text Box 16">
          <a:extLst>
            <a:ext uri="{FF2B5EF4-FFF2-40B4-BE49-F238E27FC236}">
              <a16:creationId xmlns:a16="http://schemas.microsoft.com/office/drawing/2014/main" id="{8C45A1E0-F107-425B-9D5C-0CC94EC1784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77" name="Text Box 17">
          <a:extLst>
            <a:ext uri="{FF2B5EF4-FFF2-40B4-BE49-F238E27FC236}">
              <a16:creationId xmlns:a16="http://schemas.microsoft.com/office/drawing/2014/main" id="{18261EEF-0816-47C6-A6DA-9293DA07206A}"/>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78" name="Text Box 18">
          <a:extLst>
            <a:ext uri="{FF2B5EF4-FFF2-40B4-BE49-F238E27FC236}">
              <a16:creationId xmlns:a16="http://schemas.microsoft.com/office/drawing/2014/main" id="{61FAAB4A-B122-431E-B1B4-C5F7BF51141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79" name="Text Box 19">
          <a:extLst>
            <a:ext uri="{FF2B5EF4-FFF2-40B4-BE49-F238E27FC236}">
              <a16:creationId xmlns:a16="http://schemas.microsoft.com/office/drawing/2014/main" id="{AD2859ED-8F95-460E-97EE-E10EE9B948B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80" name="Text Box 16">
          <a:extLst>
            <a:ext uri="{FF2B5EF4-FFF2-40B4-BE49-F238E27FC236}">
              <a16:creationId xmlns:a16="http://schemas.microsoft.com/office/drawing/2014/main" id="{6E3E1B3E-DE9D-43C5-B8E3-DAD07C523BB8}"/>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81" name="Text Box 17">
          <a:extLst>
            <a:ext uri="{FF2B5EF4-FFF2-40B4-BE49-F238E27FC236}">
              <a16:creationId xmlns:a16="http://schemas.microsoft.com/office/drawing/2014/main" id="{951DD8A4-6311-45CA-832F-0D856010BA0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30</xdr:row>
      <xdr:rowOff>15875</xdr:rowOff>
    </xdr:from>
    <xdr:ext cx="95250" cy="171450"/>
    <xdr:sp macro="" textlink="">
      <xdr:nvSpPr>
        <xdr:cNvPr id="2482" name="Text Box 18">
          <a:extLst>
            <a:ext uri="{FF2B5EF4-FFF2-40B4-BE49-F238E27FC236}">
              <a16:creationId xmlns:a16="http://schemas.microsoft.com/office/drawing/2014/main" id="{2106EE57-D8D7-4BC7-9F4E-D7EB9995B3D3}"/>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83" name="Text Box 16">
          <a:extLst>
            <a:ext uri="{FF2B5EF4-FFF2-40B4-BE49-F238E27FC236}">
              <a16:creationId xmlns:a16="http://schemas.microsoft.com/office/drawing/2014/main" id="{BB8DCE25-4565-47DA-B207-E61ADEFFAE7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84" name="Text Box 17">
          <a:extLst>
            <a:ext uri="{FF2B5EF4-FFF2-40B4-BE49-F238E27FC236}">
              <a16:creationId xmlns:a16="http://schemas.microsoft.com/office/drawing/2014/main" id="{732FBB98-EF87-4ABD-90E5-3FA3C591AFE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85" name="Text Box 18">
          <a:extLst>
            <a:ext uri="{FF2B5EF4-FFF2-40B4-BE49-F238E27FC236}">
              <a16:creationId xmlns:a16="http://schemas.microsoft.com/office/drawing/2014/main" id="{843FA61D-205E-46C8-966F-E6E23EE3277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86" name="Text Box 19">
          <a:extLst>
            <a:ext uri="{FF2B5EF4-FFF2-40B4-BE49-F238E27FC236}">
              <a16:creationId xmlns:a16="http://schemas.microsoft.com/office/drawing/2014/main" id="{81E4D386-F34C-48C8-85B0-63E3DB72D09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87" name="Text Box 16">
          <a:extLst>
            <a:ext uri="{FF2B5EF4-FFF2-40B4-BE49-F238E27FC236}">
              <a16:creationId xmlns:a16="http://schemas.microsoft.com/office/drawing/2014/main" id="{56DB96B2-57B1-430F-A388-859CEB437A0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30</xdr:row>
      <xdr:rowOff>170392</xdr:rowOff>
    </xdr:from>
    <xdr:ext cx="95250" cy="213632"/>
    <xdr:sp macro="" textlink="">
      <xdr:nvSpPr>
        <xdr:cNvPr id="2488" name="Text Box 15">
          <a:extLst>
            <a:ext uri="{FF2B5EF4-FFF2-40B4-BE49-F238E27FC236}">
              <a16:creationId xmlns:a16="http://schemas.microsoft.com/office/drawing/2014/main" id="{A5C43B50-57BF-40E5-BEA6-0DF84F19BD9B}"/>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504825</xdr:rowOff>
    </xdr:from>
    <xdr:ext cx="95250" cy="448496"/>
    <xdr:sp macro="" textlink="">
      <xdr:nvSpPr>
        <xdr:cNvPr id="2489" name="Text Box 15">
          <a:extLst>
            <a:ext uri="{FF2B5EF4-FFF2-40B4-BE49-F238E27FC236}">
              <a16:creationId xmlns:a16="http://schemas.microsoft.com/office/drawing/2014/main" id="{C5870714-8AFF-4DF1-AE2D-1CDADB418777}"/>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504825</xdr:rowOff>
    </xdr:from>
    <xdr:ext cx="95250" cy="442269"/>
    <xdr:sp macro="" textlink="">
      <xdr:nvSpPr>
        <xdr:cNvPr id="2490" name="Text Box 15">
          <a:extLst>
            <a:ext uri="{FF2B5EF4-FFF2-40B4-BE49-F238E27FC236}">
              <a16:creationId xmlns:a16="http://schemas.microsoft.com/office/drawing/2014/main" id="{DA7D4984-EC2F-4E02-A013-E8D824D82045}"/>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30</xdr:row>
      <xdr:rowOff>504825</xdr:rowOff>
    </xdr:from>
    <xdr:ext cx="95250" cy="442269"/>
    <xdr:sp macro="" textlink="">
      <xdr:nvSpPr>
        <xdr:cNvPr id="2491" name="Text Box 15">
          <a:extLst>
            <a:ext uri="{FF2B5EF4-FFF2-40B4-BE49-F238E27FC236}">
              <a16:creationId xmlns:a16="http://schemas.microsoft.com/office/drawing/2014/main" id="{AE166C7F-ECFE-436F-8F60-8252A778EAEF}"/>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504825</xdr:rowOff>
    </xdr:from>
    <xdr:ext cx="95250" cy="213632"/>
    <xdr:sp macro="" textlink="">
      <xdr:nvSpPr>
        <xdr:cNvPr id="2492" name="Text Box 15">
          <a:extLst>
            <a:ext uri="{FF2B5EF4-FFF2-40B4-BE49-F238E27FC236}">
              <a16:creationId xmlns:a16="http://schemas.microsoft.com/office/drawing/2014/main" id="{1B8CE965-CC9C-41E1-98BD-5634D658B6A7}"/>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504825</xdr:rowOff>
    </xdr:from>
    <xdr:ext cx="95250" cy="444331"/>
    <xdr:sp macro="" textlink="">
      <xdr:nvSpPr>
        <xdr:cNvPr id="2493" name="Text Box 15">
          <a:extLst>
            <a:ext uri="{FF2B5EF4-FFF2-40B4-BE49-F238E27FC236}">
              <a16:creationId xmlns:a16="http://schemas.microsoft.com/office/drawing/2014/main" id="{07E77F61-B75B-4FF6-82F7-92A5F44009F9}"/>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30</xdr:row>
      <xdr:rowOff>170392</xdr:rowOff>
    </xdr:from>
    <xdr:ext cx="95250" cy="213632"/>
    <xdr:sp macro="" textlink="">
      <xdr:nvSpPr>
        <xdr:cNvPr id="2494" name="Text Box 15">
          <a:extLst>
            <a:ext uri="{FF2B5EF4-FFF2-40B4-BE49-F238E27FC236}">
              <a16:creationId xmlns:a16="http://schemas.microsoft.com/office/drawing/2014/main" id="{E39FE762-1C94-4C85-93F9-7FCE952D3C05}"/>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495" name="Text Box 16">
          <a:extLst>
            <a:ext uri="{FF2B5EF4-FFF2-40B4-BE49-F238E27FC236}">
              <a16:creationId xmlns:a16="http://schemas.microsoft.com/office/drawing/2014/main" id="{CB32388B-AB4F-4FE9-80D7-EBE16F8FE25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496" name="Text Box 17">
          <a:extLst>
            <a:ext uri="{FF2B5EF4-FFF2-40B4-BE49-F238E27FC236}">
              <a16:creationId xmlns:a16="http://schemas.microsoft.com/office/drawing/2014/main" id="{C844F8E4-7FDA-4A97-8012-1712067AC9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497" name="Text Box 18">
          <a:extLst>
            <a:ext uri="{FF2B5EF4-FFF2-40B4-BE49-F238E27FC236}">
              <a16:creationId xmlns:a16="http://schemas.microsoft.com/office/drawing/2014/main" id="{0A5CACF8-D678-44EF-8C8F-CCEC90F119C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498" name="Text Box 19">
          <a:extLst>
            <a:ext uri="{FF2B5EF4-FFF2-40B4-BE49-F238E27FC236}">
              <a16:creationId xmlns:a16="http://schemas.microsoft.com/office/drawing/2014/main" id="{5EC4C3B8-1184-4218-9700-E10D2D30566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499" name="Text Box 16">
          <a:extLst>
            <a:ext uri="{FF2B5EF4-FFF2-40B4-BE49-F238E27FC236}">
              <a16:creationId xmlns:a16="http://schemas.microsoft.com/office/drawing/2014/main" id="{C52E215B-01DB-498F-8CE1-318A66FD629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00" name="Text Box 17">
          <a:extLst>
            <a:ext uri="{FF2B5EF4-FFF2-40B4-BE49-F238E27FC236}">
              <a16:creationId xmlns:a16="http://schemas.microsoft.com/office/drawing/2014/main" id="{DD98C94F-4C60-42F5-A7CA-50C64107C07C}"/>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01" name="Text Box 18">
          <a:extLst>
            <a:ext uri="{FF2B5EF4-FFF2-40B4-BE49-F238E27FC236}">
              <a16:creationId xmlns:a16="http://schemas.microsoft.com/office/drawing/2014/main" id="{DD2CE829-5C64-4B98-B64E-ADD6A8CBFAF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02" name="Text Box 19">
          <a:extLst>
            <a:ext uri="{FF2B5EF4-FFF2-40B4-BE49-F238E27FC236}">
              <a16:creationId xmlns:a16="http://schemas.microsoft.com/office/drawing/2014/main" id="{A0C5FC52-BA64-4252-82A4-BD3065AECFE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171450"/>
    <xdr:sp macro="" textlink="">
      <xdr:nvSpPr>
        <xdr:cNvPr id="2503" name="Text Box 16">
          <a:extLst>
            <a:ext uri="{FF2B5EF4-FFF2-40B4-BE49-F238E27FC236}">
              <a16:creationId xmlns:a16="http://schemas.microsoft.com/office/drawing/2014/main" id="{603FCF3A-C87B-49BE-B356-DBDD72D100AE}"/>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171450"/>
    <xdr:sp macro="" textlink="">
      <xdr:nvSpPr>
        <xdr:cNvPr id="2504" name="Text Box 17">
          <a:extLst>
            <a:ext uri="{FF2B5EF4-FFF2-40B4-BE49-F238E27FC236}">
              <a16:creationId xmlns:a16="http://schemas.microsoft.com/office/drawing/2014/main" id="{BFD1A47A-C9CB-4A52-BA89-F50B51B1A8DF}"/>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171450"/>
    <xdr:sp macro="" textlink="">
      <xdr:nvSpPr>
        <xdr:cNvPr id="2505" name="Text Box 18">
          <a:extLst>
            <a:ext uri="{FF2B5EF4-FFF2-40B4-BE49-F238E27FC236}">
              <a16:creationId xmlns:a16="http://schemas.microsoft.com/office/drawing/2014/main" id="{BAB159F1-F2D4-481E-BD44-51FE395285BB}"/>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171450"/>
    <xdr:sp macro="" textlink="">
      <xdr:nvSpPr>
        <xdr:cNvPr id="2506" name="Text Box 19">
          <a:extLst>
            <a:ext uri="{FF2B5EF4-FFF2-40B4-BE49-F238E27FC236}">
              <a16:creationId xmlns:a16="http://schemas.microsoft.com/office/drawing/2014/main" id="{49F9227A-E613-45ED-9397-8B7E543C48CC}"/>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32</xdr:row>
      <xdr:rowOff>504825</xdr:rowOff>
    </xdr:from>
    <xdr:ext cx="95250" cy="444014"/>
    <xdr:sp macro="" textlink="">
      <xdr:nvSpPr>
        <xdr:cNvPr id="2507" name="Text Box 15">
          <a:extLst>
            <a:ext uri="{FF2B5EF4-FFF2-40B4-BE49-F238E27FC236}">
              <a16:creationId xmlns:a16="http://schemas.microsoft.com/office/drawing/2014/main" id="{B4FA79C5-DFAE-4161-B392-116B5636769B}"/>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08" name="Text Box 16">
          <a:extLst>
            <a:ext uri="{FF2B5EF4-FFF2-40B4-BE49-F238E27FC236}">
              <a16:creationId xmlns:a16="http://schemas.microsoft.com/office/drawing/2014/main" id="{F1A8DC32-E9C8-4C74-A563-C5CE3CE2AA6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09" name="Text Box 17">
          <a:extLst>
            <a:ext uri="{FF2B5EF4-FFF2-40B4-BE49-F238E27FC236}">
              <a16:creationId xmlns:a16="http://schemas.microsoft.com/office/drawing/2014/main" id="{5B15CD9C-888D-44D2-AAE7-D73F1CBBD71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10" name="Text Box 18">
          <a:extLst>
            <a:ext uri="{FF2B5EF4-FFF2-40B4-BE49-F238E27FC236}">
              <a16:creationId xmlns:a16="http://schemas.microsoft.com/office/drawing/2014/main" id="{EA7F89A5-18B5-4D41-9C77-036528D211DA}"/>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11" name="Text Box 19">
          <a:extLst>
            <a:ext uri="{FF2B5EF4-FFF2-40B4-BE49-F238E27FC236}">
              <a16:creationId xmlns:a16="http://schemas.microsoft.com/office/drawing/2014/main" id="{6AEEFD6D-4B4C-45B7-9CCB-ED53F8C5592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12" name="Text Box 16">
          <a:extLst>
            <a:ext uri="{FF2B5EF4-FFF2-40B4-BE49-F238E27FC236}">
              <a16:creationId xmlns:a16="http://schemas.microsoft.com/office/drawing/2014/main" id="{7245D792-B351-4400-B479-06AD630B217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13" name="Text Box 17">
          <a:extLst>
            <a:ext uri="{FF2B5EF4-FFF2-40B4-BE49-F238E27FC236}">
              <a16:creationId xmlns:a16="http://schemas.microsoft.com/office/drawing/2014/main" id="{43787AAB-3CB6-4A01-A2E2-B3E84DA69E9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14" name="Text Box 18">
          <a:extLst>
            <a:ext uri="{FF2B5EF4-FFF2-40B4-BE49-F238E27FC236}">
              <a16:creationId xmlns:a16="http://schemas.microsoft.com/office/drawing/2014/main" id="{2CED88C3-B5E4-42E7-B900-4C0AF40F891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15" name="Text Box 16">
          <a:extLst>
            <a:ext uri="{FF2B5EF4-FFF2-40B4-BE49-F238E27FC236}">
              <a16:creationId xmlns:a16="http://schemas.microsoft.com/office/drawing/2014/main" id="{FB8CA26B-18E7-4FE9-B62C-120CB5D0A8E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16" name="Text Box 17">
          <a:extLst>
            <a:ext uri="{FF2B5EF4-FFF2-40B4-BE49-F238E27FC236}">
              <a16:creationId xmlns:a16="http://schemas.microsoft.com/office/drawing/2014/main" id="{38E0F28D-D819-4012-BD62-CB65F07EEF2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17" name="Text Box 18">
          <a:extLst>
            <a:ext uri="{FF2B5EF4-FFF2-40B4-BE49-F238E27FC236}">
              <a16:creationId xmlns:a16="http://schemas.microsoft.com/office/drawing/2014/main" id="{1224D6B9-D7DF-4FBC-972D-0678A36CECA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18" name="Text Box 19">
          <a:extLst>
            <a:ext uri="{FF2B5EF4-FFF2-40B4-BE49-F238E27FC236}">
              <a16:creationId xmlns:a16="http://schemas.microsoft.com/office/drawing/2014/main" id="{CE396AD1-8B3E-4FBE-A1FD-C9EC6996F59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19" name="Text Box 16">
          <a:extLst>
            <a:ext uri="{FF2B5EF4-FFF2-40B4-BE49-F238E27FC236}">
              <a16:creationId xmlns:a16="http://schemas.microsoft.com/office/drawing/2014/main" id="{29A0F4D9-4BDE-4861-8319-2A3EF920531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20" name="Text Box 17">
          <a:extLst>
            <a:ext uri="{FF2B5EF4-FFF2-40B4-BE49-F238E27FC236}">
              <a16:creationId xmlns:a16="http://schemas.microsoft.com/office/drawing/2014/main" id="{F2CD0E18-21A7-4A9E-B690-C383987C5EB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21" name="Text Box 18">
          <a:extLst>
            <a:ext uri="{FF2B5EF4-FFF2-40B4-BE49-F238E27FC236}">
              <a16:creationId xmlns:a16="http://schemas.microsoft.com/office/drawing/2014/main" id="{01D2512B-DEF4-4601-8543-E5497181377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22" name="Text Box 19">
          <a:extLst>
            <a:ext uri="{FF2B5EF4-FFF2-40B4-BE49-F238E27FC236}">
              <a16:creationId xmlns:a16="http://schemas.microsoft.com/office/drawing/2014/main" id="{1D6D1AAD-A13B-484B-9A29-7A132F016FBF}"/>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504825</xdr:rowOff>
    </xdr:from>
    <xdr:ext cx="95250" cy="456743"/>
    <xdr:sp macro="" textlink="">
      <xdr:nvSpPr>
        <xdr:cNvPr id="2523" name="Text Box 15">
          <a:extLst>
            <a:ext uri="{FF2B5EF4-FFF2-40B4-BE49-F238E27FC236}">
              <a16:creationId xmlns:a16="http://schemas.microsoft.com/office/drawing/2014/main" id="{C7E72653-E706-4B3A-816E-425D4F521BE5}"/>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504825</xdr:rowOff>
    </xdr:from>
    <xdr:ext cx="95250" cy="442269"/>
    <xdr:sp macro="" textlink="">
      <xdr:nvSpPr>
        <xdr:cNvPr id="2524" name="Text Box 15">
          <a:extLst>
            <a:ext uri="{FF2B5EF4-FFF2-40B4-BE49-F238E27FC236}">
              <a16:creationId xmlns:a16="http://schemas.microsoft.com/office/drawing/2014/main" id="{C96B1422-6B03-41E7-8A7E-948C1B4DE1AE}"/>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30</xdr:row>
      <xdr:rowOff>504825</xdr:rowOff>
    </xdr:from>
    <xdr:ext cx="95250" cy="442269"/>
    <xdr:sp macro="" textlink="">
      <xdr:nvSpPr>
        <xdr:cNvPr id="2525" name="Text Box 15">
          <a:extLst>
            <a:ext uri="{FF2B5EF4-FFF2-40B4-BE49-F238E27FC236}">
              <a16:creationId xmlns:a16="http://schemas.microsoft.com/office/drawing/2014/main" id="{251620E6-C47B-4387-AA2F-F2130F59C167}"/>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504825</xdr:rowOff>
    </xdr:from>
    <xdr:ext cx="95250" cy="213632"/>
    <xdr:sp macro="" textlink="">
      <xdr:nvSpPr>
        <xdr:cNvPr id="2526" name="Text Box 15">
          <a:extLst>
            <a:ext uri="{FF2B5EF4-FFF2-40B4-BE49-F238E27FC236}">
              <a16:creationId xmlns:a16="http://schemas.microsoft.com/office/drawing/2014/main" id="{7B9E8176-FCC7-402F-A986-B01FAFCD045D}"/>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504825</xdr:rowOff>
    </xdr:from>
    <xdr:ext cx="95250" cy="444331"/>
    <xdr:sp macro="" textlink="">
      <xdr:nvSpPr>
        <xdr:cNvPr id="2527" name="Text Box 15">
          <a:extLst>
            <a:ext uri="{FF2B5EF4-FFF2-40B4-BE49-F238E27FC236}">
              <a16:creationId xmlns:a16="http://schemas.microsoft.com/office/drawing/2014/main" id="{FB590EE7-0B97-4873-A798-9B879E8ED0FC}"/>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504825</xdr:rowOff>
    </xdr:from>
    <xdr:ext cx="95250" cy="213632"/>
    <xdr:sp macro="" textlink="">
      <xdr:nvSpPr>
        <xdr:cNvPr id="2528" name="Text Box 15">
          <a:extLst>
            <a:ext uri="{FF2B5EF4-FFF2-40B4-BE49-F238E27FC236}">
              <a16:creationId xmlns:a16="http://schemas.microsoft.com/office/drawing/2014/main" id="{E3921091-0CC2-4934-9D61-216F4467A646}"/>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29" name="Text Box 16">
          <a:extLst>
            <a:ext uri="{FF2B5EF4-FFF2-40B4-BE49-F238E27FC236}">
              <a16:creationId xmlns:a16="http://schemas.microsoft.com/office/drawing/2014/main" id="{0BA0BDA2-1538-4D9E-8D86-0E5E92C71ECA}"/>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30" name="Text Box 17">
          <a:extLst>
            <a:ext uri="{FF2B5EF4-FFF2-40B4-BE49-F238E27FC236}">
              <a16:creationId xmlns:a16="http://schemas.microsoft.com/office/drawing/2014/main" id="{7B630F03-DE23-4B4B-ACE9-90111C4C0B8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31" name="Text Box 18">
          <a:extLst>
            <a:ext uri="{FF2B5EF4-FFF2-40B4-BE49-F238E27FC236}">
              <a16:creationId xmlns:a16="http://schemas.microsoft.com/office/drawing/2014/main" id="{4BC4F2CD-6F6A-4F4B-9048-04D842402DE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32" name="Text Box 19">
          <a:extLst>
            <a:ext uri="{FF2B5EF4-FFF2-40B4-BE49-F238E27FC236}">
              <a16:creationId xmlns:a16="http://schemas.microsoft.com/office/drawing/2014/main" id="{6CC6EA94-AC01-4637-8EBB-036F107B00B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33" name="Text Box 16">
          <a:extLst>
            <a:ext uri="{FF2B5EF4-FFF2-40B4-BE49-F238E27FC236}">
              <a16:creationId xmlns:a16="http://schemas.microsoft.com/office/drawing/2014/main" id="{C21841FA-4445-4EF7-BF78-D398D9EF21D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34" name="Text Box 17">
          <a:extLst>
            <a:ext uri="{FF2B5EF4-FFF2-40B4-BE49-F238E27FC236}">
              <a16:creationId xmlns:a16="http://schemas.microsoft.com/office/drawing/2014/main" id="{0B6C5F2A-9726-47B2-A1AB-0A235806554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35" name="Text Box 18">
          <a:extLst>
            <a:ext uri="{FF2B5EF4-FFF2-40B4-BE49-F238E27FC236}">
              <a16:creationId xmlns:a16="http://schemas.microsoft.com/office/drawing/2014/main" id="{B1D49112-2955-4166-ABA1-87F7193A1D4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36" name="Text Box 19">
          <a:extLst>
            <a:ext uri="{FF2B5EF4-FFF2-40B4-BE49-F238E27FC236}">
              <a16:creationId xmlns:a16="http://schemas.microsoft.com/office/drawing/2014/main" id="{7226DC22-69EE-4210-9CB6-9662499922E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171450"/>
    <xdr:sp macro="" textlink="">
      <xdr:nvSpPr>
        <xdr:cNvPr id="2537" name="Text Box 16">
          <a:extLst>
            <a:ext uri="{FF2B5EF4-FFF2-40B4-BE49-F238E27FC236}">
              <a16:creationId xmlns:a16="http://schemas.microsoft.com/office/drawing/2014/main" id="{F3525FFE-9F32-458B-94DC-68D2D64D901F}"/>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171450"/>
    <xdr:sp macro="" textlink="">
      <xdr:nvSpPr>
        <xdr:cNvPr id="2538" name="Text Box 17">
          <a:extLst>
            <a:ext uri="{FF2B5EF4-FFF2-40B4-BE49-F238E27FC236}">
              <a16:creationId xmlns:a16="http://schemas.microsoft.com/office/drawing/2014/main" id="{31F4F03E-ECC0-4EFA-A74B-C70F56E5E39A}"/>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171450"/>
    <xdr:sp macro="" textlink="">
      <xdr:nvSpPr>
        <xdr:cNvPr id="2539" name="Text Box 18">
          <a:extLst>
            <a:ext uri="{FF2B5EF4-FFF2-40B4-BE49-F238E27FC236}">
              <a16:creationId xmlns:a16="http://schemas.microsoft.com/office/drawing/2014/main" id="{EAE5CD6D-B043-48C8-8F1D-BC908CB18A0B}"/>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171450"/>
    <xdr:sp macro="" textlink="">
      <xdr:nvSpPr>
        <xdr:cNvPr id="2540" name="Text Box 19">
          <a:extLst>
            <a:ext uri="{FF2B5EF4-FFF2-40B4-BE49-F238E27FC236}">
              <a16:creationId xmlns:a16="http://schemas.microsoft.com/office/drawing/2014/main" id="{0263D295-BD52-4F1E-970D-817D6B41816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32</xdr:row>
      <xdr:rowOff>504825</xdr:rowOff>
    </xdr:from>
    <xdr:ext cx="95250" cy="444014"/>
    <xdr:sp macro="" textlink="">
      <xdr:nvSpPr>
        <xdr:cNvPr id="2541" name="Text Box 15">
          <a:extLst>
            <a:ext uri="{FF2B5EF4-FFF2-40B4-BE49-F238E27FC236}">
              <a16:creationId xmlns:a16="http://schemas.microsoft.com/office/drawing/2014/main" id="{203005CB-6056-41EA-8D69-A603C33C3D29}"/>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42" name="Text Box 16">
          <a:extLst>
            <a:ext uri="{FF2B5EF4-FFF2-40B4-BE49-F238E27FC236}">
              <a16:creationId xmlns:a16="http://schemas.microsoft.com/office/drawing/2014/main" id="{717725CC-348F-4EF3-A8CC-6F33B0CAD3F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43" name="Text Box 17">
          <a:extLst>
            <a:ext uri="{FF2B5EF4-FFF2-40B4-BE49-F238E27FC236}">
              <a16:creationId xmlns:a16="http://schemas.microsoft.com/office/drawing/2014/main" id="{6F877150-0E5A-4365-930E-DD2B5754D51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44" name="Text Box 18">
          <a:extLst>
            <a:ext uri="{FF2B5EF4-FFF2-40B4-BE49-F238E27FC236}">
              <a16:creationId xmlns:a16="http://schemas.microsoft.com/office/drawing/2014/main" id="{37793312-DD72-4362-ABBB-5CC29AC76B7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45" name="Text Box 19">
          <a:extLst>
            <a:ext uri="{FF2B5EF4-FFF2-40B4-BE49-F238E27FC236}">
              <a16:creationId xmlns:a16="http://schemas.microsoft.com/office/drawing/2014/main" id="{7ED67DF0-9071-4B4F-AC0C-0BF2C397417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32</xdr:row>
      <xdr:rowOff>504825</xdr:rowOff>
    </xdr:from>
    <xdr:ext cx="95250" cy="442269"/>
    <xdr:sp macro="" textlink="">
      <xdr:nvSpPr>
        <xdr:cNvPr id="2546" name="Text Box 15">
          <a:extLst>
            <a:ext uri="{FF2B5EF4-FFF2-40B4-BE49-F238E27FC236}">
              <a16:creationId xmlns:a16="http://schemas.microsoft.com/office/drawing/2014/main" id="{5EAF6086-2D43-4DA6-BCB5-5126A57265B1}"/>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47" name="Text Box 16">
          <a:extLst>
            <a:ext uri="{FF2B5EF4-FFF2-40B4-BE49-F238E27FC236}">
              <a16:creationId xmlns:a16="http://schemas.microsoft.com/office/drawing/2014/main" id="{3056E5BD-6FF1-465A-8D5D-5F5EA0F4C46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48" name="Text Box 17">
          <a:extLst>
            <a:ext uri="{FF2B5EF4-FFF2-40B4-BE49-F238E27FC236}">
              <a16:creationId xmlns:a16="http://schemas.microsoft.com/office/drawing/2014/main" id="{1596BAF1-0D95-4573-9C49-E620B6EC0F2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49" name="Text Box 18">
          <a:extLst>
            <a:ext uri="{FF2B5EF4-FFF2-40B4-BE49-F238E27FC236}">
              <a16:creationId xmlns:a16="http://schemas.microsoft.com/office/drawing/2014/main" id="{DCE28907-C58F-4101-A729-2E46EA785EB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50" name="Text Box 16">
          <a:extLst>
            <a:ext uri="{FF2B5EF4-FFF2-40B4-BE49-F238E27FC236}">
              <a16:creationId xmlns:a16="http://schemas.microsoft.com/office/drawing/2014/main" id="{DCADF11F-E12C-4FDF-8BC6-F505FDE6456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51" name="Text Box 17">
          <a:extLst>
            <a:ext uri="{FF2B5EF4-FFF2-40B4-BE49-F238E27FC236}">
              <a16:creationId xmlns:a16="http://schemas.microsoft.com/office/drawing/2014/main" id="{A8018998-9FB3-46E5-9798-72048ED5271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52" name="Text Box 18">
          <a:extLst>
            <a:ext uri="{FF2B5EF4-FFF2-40B4-BE49-F238E27FC236}">
              <a16:creationId xmlns:a16="http://schemas.microsoft.com/office/drawing/2014/main" id="{F3A276F6-9855-48EC-B764-26C22E54AA6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53" name="Text Box 19">
          <a:extLst>
            <a:ext uri="{FF2B5EF4-FFF2-40B4-BE49-F238E27FC236}">
              <a16:creationId xmlns:a16="http://schemas.microsoft.com/office/drawing/2014/main" id="{4113B32F-1780-455E-9ED1-42236328B37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54" name="Text Box 16">
          <a:extLst>
            <a:ext uri="{FF2B5EF4-FFF2-40B4-BE49-F238E27FC236}">
              <a16:creationId xmlns:a16="http://schemas.microsoft.com/office/drawing/2014/main" id="{4CE6E1C8-C7FC-497D-AEB7-0CFAF4A0369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55" name="Text Box 17">
          <a:extLst>
            <a:ext uri="{FF2B5EF4-FFF2-40B4-BE49-F238E27FC236}">
              <a16:creationId xmlns:a16="http://schemas.microsoft.com/office/drawing/2014/main" id="{A3F00E51-BB4C-453D-8756-5EDBD5EC396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56" name="Text Box 18">
          <a:extLst>
            <a:ext uri="{FF2B5EF4-FFF2-40B4-BE49-F238E27FC236}">
              <a16:creationId xmlns:a16="http://schemas.microsoft.com/office/drawing/2014/main" id="{0E3251EC-7C22-4B50-867B-91FA1FA3E6E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34</xdr:row>
      <xdr:rowOff>170392</xdr:rowOff>
    </xdr:from>
    <xdr:ext cx="95250" cy="213632"/>
    <xdr:sp macro="" textlink="">
      <xdr:nvSpPr>
        <xdr:cNvPr id="2557" name="Text Box 15">
          <a:extLst>
            <a:ext uri="{FF2B5EF4-FFF2-40B4-BE49-F238E27FC236}">
              <a16:creationId xmlns:a16="http://schemas.microsoft.com/office/drawing/2014/main" id="{54807338-1CBD-46D0-8EE1-A06FD193CA0E}"/>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58" name="Text Box 16">
          <a:extLst>
            <a:ext uri="{FF2B5EF4-FFF2-40B4-BE49-F238E27FC236}">
              <a16:creationId xmlns:a16="http://schemas.microsoft.com/office/drawing/2014/main" id="{F1BC5F28-78F5-454F-937D-5C0EB3D9463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59" name="Text Box 17">
          <a:extLst>
            <a:ext uri="{FF2B5EF4-FFF2-40B4-BE49-F238E27FC236}">
              <a16:creationId xmlns:a16="http://schemas.microsoft.com/office/drawing/2014/main" id="{06ABDF4A-83C2-4FA5-950F-0BC670F584A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60" name="Text Box 18">
          <a:extLst>
            <a:ext uri="{FF2B5EF4-FFF2-40B4-BE49-F238E27FC236}">
              <a16:creationId xmlns:a16="http://schemas.microsoft.com/office/drawing/2014/main" id="{FB0F9477-890F-416B-9E8C-D0B3ACCDB1B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61" name="Text Box 19">
          <a:extLst>
            <a:ext uri="{FF2B5EF4-FFF2-40B4-BE49-F238E27FC236}">
              <a16:creationId xmlns:a16="http://schemas.microsoft.com/office/drawing/2014/main" id="{9821E9F6-1EC4-48B1-A97C-4EFCE610F3A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62" name="Text Box 16">
          <a:extLst>
            <a:ext uri="{FF2B5EF4-FFF2-40B4-BE49-F238E27FC236}">
              <a16:creationId xmlns:a16="http://schemas.microsoft.com/office/drawing/2014/main" id="{88CD1AC6-6F10-4A34-8740-1B2771C1041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63" name="Text Box 17">
          <a:extLst>
            <a:ext uri="{FF2B5EF4-FFF2-40B4-BE49-F238E27FC236}">
              <a16:creationId xmlns:a16="http://schemas.microsoft.com/office/drawing/2014/main" id="{37EDD550-426B-4378-B098-4A47B7D46CA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64" name="Text Box 18">
          <a:extLst>
            <a:ext uri="{FF2B5EF4-FFF2-40B4-BE49-F238E27FC236}">
              <a16:creationId xmlns:a16="http://schemas.microsoft.com/office/drawing/2014/main" id="{E0966647-F5C5-4F7A-944F-72EF4DBA61B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65" name="Text Box 19">
          <a:extLst>
            <a:ext uri="{FF2B5EF4-FFF2-40B4-BE49-F238E27FC236}">
              <a16:creationId xmlns:a16="http://schemas.microsoft.com/office/drawing/2014/main" id="{5B5CF1B8-9773-479D-975C-A5E1F40FFF08}"/>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31</xdr:row>
      <xdr:rowOff>0</xdr:rowOff>
    </xdr:from>
    <xdr:ext cx="95250" cy="171450"/>
    <xdr:sp macro="" textlink="">
      <xdr:nvSpPr>
        <xdr:cNvPr id="2566" name="Text Box 16">
          <a:extLst>
            <a:ext uri="{FF2B5EF4-FFF2-40B4-BE49-F238E27FC236}">
              <a16:creationId xmlns:a16="http://schemas.microsoft.com/office/drawing/2014/main" id="{5E815E23-EF8D-49FF-AB4F-2A0F5A63A963}"/>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31</xdr:row>
      <xdr:rowOff>0</xdr:rowOff>
    </xdr:from>
    <xdr:ext cx="95250" cy="171450"/>
    <xdr:sp macro="" textlink="">
      <xdr:nvSpPr>
        <xdr:cNvPr id="2567" name="Text Box 17">
          <a:extLst>
            <a:ext uri="{FF2B5EF4-FFF2-40B4-BE49-F238E27FC236}">
              <a16:creationId xmlns:a16="http://schemas.microsoft.com/office/drawing/2014/main" id="{FC041369-F051-4989-853E-408F3DE4DFD6}"/>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31</xdr:row>
      <xdr:rowOff>0</xdr:rowOff>
    </xdr:from>
    <xdr:ext cx="95250" cy="171450"/>
    <xdr:sp macro="" textlink="">
      <xdr:nvSpPr>
        <xdr:cNvPr id="2568" name="Text Box 18">
          <a:extLst>
            <a:ext uri="{FF2B5EF4-FFF2-40B4-BE49-F238E27FC236}">
              <a16:creationId xmlns:a16="http://schemas.microsoft.com/office/drawing/2014/main" id="{1A73A1F7-DE67-402C-ABBD-36E966002271}"/>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31</xdr:row>
      <xdr:rowOff>0</xdr:rowOff>
    </xdr:from>
    <xdr:ext cx="95250" cy="171450"/>
    <xdr:sp macro="" textlink="">
      <xdr:nvSpPr>
        <xdr:cNvPr id="2569" name="Text Box 19">
          <a:extLst>
            <a:ext uri="{FF2B5EF4-FFF2-40B4-BE49-F238E27FC236}">
              <a16:creationId xmlns:a16="http://schemas.microsoft.com/office/drawing/2014/main" id="{8B53DC2C-BC1C-4D0F-AB98-D8F96AE7AF40}"/>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32</xdr:row>
      <xdr:rowOff>504825</xdr:rowOff>
    </xdr:from>
    <xdr:ext cx="95250" cy="444014"/>
    <xdr:sp macro="" textlink="">
      <xdr:nvSpPr>
        <xdr:cNvPr id="2570" name="Text Box 15">
          <a:extLst>
            <a:ext uri="{FF2B5EF4-FFF2-40B4-BE49-F238E27FC236}">
              <a16:creationId xmlns:a16="http://schemas.microsoft.com/office/drawing/2014/main" id="{6741ED9B-5D25-4971-A054-DA02BEC442D5}"/>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71" name="Text Box 16">
          <a:extLst>
            <a:ext uri="{FF2B5EF4-FFF2-40B4-BE49-F238E27FC236}">
              <a16:creationId xmlns:a16="http://schemas.microsoft.com/office/drawing/2014/main" id="{1E891369-11C2-4FAD-9866-ACDCE45A25A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72" name="Text Box 17">
          <a:extLst>
            <a:ext uri="{FF2B5EF4-FFF2-40B4-BE49-F238E27FC236}">
              <a16:creationId xmlns:a16="http://schemas.microsoft.com/office/drawing/2014/main" id="{F35D75C6-48CF-4534-B58B-89323EE604C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73" name="Text Box 18">
          <a:extLst>
            <a:ext uri="{FF2B5EF4-FFF2-40B4-BE49-F238E27FC236}">
              <a16:creationId xmlns:a16="http://schemas.microsoft.com/office/drawing/2014/main" id="{E423429A-0CDD-40FC-A820-DEE61352B47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74" name="Text Box 19">
          <a:extLst>
            <a:ext uri="{FF2B5EF4-FFF2-40B4-BE49-F238E27FC236}">
              <a16:creationId xmlns:a16="http://schemas.microsoft.com/office/drawing/2014/main" id="{60F18563-1568-494A-950D-807082D48F2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75" name="Text Box 16">
          <a:extLst>
            <a:ext uri="{FF2B5EF4-FFF2-40B4-BE49-F238E27FC236}">
              <a16:creationId xmlns:a16="http://schemas.microsoft.com/office/drawing/2014/main" id="{42BC96EE-DF7D-4BF1-B701-BBC970896BE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76" name="Text Box 17">
          <a:extLst>
            <a:ext uri="{FF2B5EF4-FFF2-40B4-BE49-F238E27FC236}">
              <a16:creationId xmlns:a16="http://schemas.microsoft.com/office/drawing/2014/main" id="{ED46B314-B1BB-43B8-9A58-E391E515901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34</xdr:row>
      <xdr:rowOff>15875</xdr:rowOff>
    </xdr:from>
    <xdr:ext cx="95250" cy="171450"/>
    <xdr:sp macro="" textlink="">
      <xdr:nvSpPr>
        <xdr:cNvPr id="2577" name="Text Box 18">
          <a:extLst>
            <a:ext uri="{FF2B5EF4-FFF2-40B4-BE49-F238E27FC236}">
              <a16:creationId xmlns:a16="http://schemas.microsoft.com/office/drawing/2014/main" id="{32AA57FB-C435-4177-A678-153557CC7DB2}"/>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78" name="Text Box 16">
          <a:extLst>
            <a:ext uri="{FF2B5EF4-FFF2-40B4-BE49-F238E27FC236}">
              <a16:creationId xmlns:a16="http://schemas.microsoft.com/office/drawing/2014/main" id="{AB25890E-A212-41FD-AAF7-6FEBF35B034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79" name="Text Box 17">
          <a:extLst>
            <a:ext uri="{FF2B5EF4-FFF2-40B4-BE49-F238E27FC236}">
              <a16:creationId xmlns:a16="http://schemas.microsoft.com/office/drawing/2014/main" id="{DC13ECFD-046F-4E2F-8F7E-6C01D64E28F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80" name="Text Box 18">
          <a:extLst>
            <a:ext uri="{FF2B5EF4-FFF2-40B4-BE49-F238E27FC236}">
              <a16:creationId xmlns:a16="http://schemas.microsoft.com/office/drawing/2014/main" id="{54F3B35F-87EC-4C25-B440-4E4C3E42E45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81" name="Text Box 19">
          <a:extLst>
            <a:ext uri="{FF2B5EF4-FFF2-40B4-BE49-F238E27FC236}">
              <a16:creationId xmlns:a16="http://schemas.microsoft.com/office/drawing/2014/main" id="{948B0B9E-4FA0-4901-91A3-CB2ABE097C7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82" name="Text Box 16">
          <a:extLst>
            <a:ext uri="{FF2B5EF4-FFF2-40B4-BE49-F238E27FC236}">
              <a16:creationId xmlns:a16="http://schemas.microsoft.com/office/drawing/2014/main" id="{030F1200-DC30-4781-ABE0-424EE49582D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34</xdr:row>
      <xdr:rowOff>170392</xdr:rowOff>
    </xdr:from>
    <xdr:ext cx="95250" cy="213632"/>
    <xdr:sp macro="" textlink="">
      <xdr:nvSpPr>
        <xdr:cNvPr id="2583" name="Text Box 15">
          <a:extLst>
            <a:ext uri="{FF2B5EF4-FFF2-40B4-BE49-F238E27FC236}">
              <a16:creationId xmlns:a16="http://schemas.microsoft.com/office/drawing/2014/main" id="{91078C4B-ADA1-4BE4-A7CE-61FCADF86537}"/>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504825</xdr:rowOff>
    </xdr:from>
    <xdr:ext cx="95250" cy="448496"/>
    <xdr:sp macro="" textlink="">
      <xdr:nvSpPr>
        <xdr:cNvPr id="2584" name="Text Box 15">
          <a:extLst>
            <a:ext uri="{FF2B5EF4-FFF2-40B4-BE49-F238E27FC236}">
              <a16:creationId xmlns:a16="http://schemas.microsoft.com/office/drawing/2014/main" id="{36B681BF-51A7-46F8-BCFF-A8AD75421429}"/>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504825</xdr:rowOff>
    </xdr:from>
    <xdr:ext cx="95250" cy="442269"/>
    <xdr:sp macro="" textlink="">
      <xdr:nvSpPr>
        <xdr:cNvPr id="2585" name="Text Box 15">
          <a:extLst>
            <a:ext uri="{FF2B5EF4-FFF2-40B4-BE49-F238E27FC236}">
              <a16:creationId xmlns:a16="http://schemas.microsoft.com/office/drawing/2014/main" id="{A4AC8EA8-ECEC-48F3-9926-7DD8ED61BEB2}"/>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504825</xdr:rowOff>
    </xdr:from>
    <xdr:ext cx="95250" cy="442269"/>
    <xdr:sp macro="" textlink="">
      <xdr:nvSpPr>
        <xdr:cNvPr id="2586" name="Text Box 15">
          <a:extLst>
            <a:ext uri="{FF2B5EF4-FFF2-40B4-BE49-F238E27FC236}">
              <a16:creationId xmlns:a16="http://schemas.microsoft.com/office/drawing/2014/main" id="{D39E45EB-7C21-44DE-B6D0-05B36CF974FE}"/>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504825</xdr:rowOff>
    </xdr:from>
    <xdr:ext cx="95250" cy="213632"/>
    <xdr:sp macro="" textlink="">
      <xdr:nvSpPr>
        <xdr:cNvPr id="2587" name="Text Box 15">
          <a:extLst>
            <a:ext uri="{FF2B5EF4-FFF2-40B4-BE49-F238E27FC236}">
              <a16:creationId xmlns:a16="http://schemas.microsoft.com/office/drawing/2014/main" id="{D4676525-7C55-41A8-AC66-EAB82E4FCFDC}"/>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504825</xdr:rowOff>
    </xdr:from>
    <xdr:ext cx="95250" cy="444331"/>
    <xdr:sp macro="" textlink="">
      <xdr:nvSpPr>
        <xdr:cNvPr id="2588" name="Text Box 15">
          <a:extLst>
            <a:ext uri="{FF2B5EF4-FFF2-40B4-BE49-F238E27FC236}">
              <a16:creationId xmlns:a16="http://schemas.microsoft.com/office/drawing/2014/main" id="{1C931037-F664-4247-B49F-7F1B8A9BE66F}"/>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34</xdr:row>
      <xdr:rowOff>170392</xdr:rowOff>
    </xdr:from>
    <xdr:ext cx="95250" cy="213632"/>
    <xdr:sp macro="" textlink="">
      <xdr:nvSpPr>
        <xdr:cNvPr id="2589" name="Text Box 15">
          <a:extLst>
            <a:ext uri="{FF2B5EF4-FFF2-40B4-BE49-F238E27FC236}">
              <a16:creationId xmlns:a16="http://schemas.microsoft.com/office/drawing/2014/main" id="{0DE3CF75-FF18-4A27-AFDE-60437A32840E}"/>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590" name="Text Box 16">
          <a:extLst>
            <a:ext uri="{FF2B5EF4-FFF2-40B4-BE49-F238E27FC236}">
              <a16:creationId xmlns:a16="http://schemas.microsoft.com/office/drawing/2014/main" id="{380C496B-1C02-4BE5-A9E0-B53155068F7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591" name="Text Box 17">
          <a:extLst>
            <a:ext uri="{FF2B5EF4-FFF2-40B4-BE49-F238E27FC236}">
              <a16:creationId xmlns:a16="http://schemas.microsoft.com/office/drawing/2014/main" id="{62B8386C-4EC5-4673-A9FD-BE0AE2B4CBF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592" name="Text Box 18">
          <a:extLst>
            <a:ext uri="{FF2B5EF4-FFF2-40B4-BE49-F238E27FC236}">
              <a16:creationId xmlns:a16="http://schemas.microsoft.com/office/drawing/2014/main" id="{C16A8FBD-7C97-4F0C-954C-EB5F9378DF0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593" name="Text Box 19">
          <a:extLst>
            <a:ext uri="{FF2B5EF4-FFF2-40B4-BE49-F238E27FC236}">
              <a16:creationId xmlns:a16="http://schemas.microsoft.com/office/drawing/2014/main" id="{DFDBEA3D-9A8B-4819-8A80-27513942429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594" name="Text Box 16">
          <a:extLst>
            <a:ext uri="{FF2B5EF4-FFF2-40B4-BE49-F238E27FC236}">
              <a16:creationId xmlns:a16="http://schemas.microsoft.com/office/drawing/2014/main" id="{F4A4CA38-E01F-45A3-88AB-229BCD788EA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595" name="Text Box 17">
          <a:extLst>
            <a:ext uri="{FF2B5EF4-FFF2-40B4-BE49-F238E27FC236}">
              <a16:creationId xmlns:a16="http://schemas.microsoft.com/office/drawing/2014/main" id="{09D734CD-A1A3-4120-B80F-11F23918FB4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596" name="Text Box 18">
          <a:extLst>
            <a:ext uri="{FF2B5EF4-FFF2-40B4-BE49-F238E27FC236}">
              <a16:creationId xmlns:a16="http://schemas.microsoft.com/office/drawing/2014/main" id="{42E13009-C004-4F5B-A9F2-4971F9A6412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597" name="Text Box 19">
          <a:extLst>
            <a:ext uri="{FF2B5EF4-FFF2-40B4-BE49-F238E27FC236}">
              <a16:creationId xmlns:a16="http://schemas.microsoft.com/office/drawing/2014/main" id="{59CB5CEF-57DF-46A8-AFD7-B4B171C91DA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38</xdr:row>
      <xdr:rowOff>0</xdr:rowOff>
    </xdr:from>
    <xdr:ext cx="95250" cy="171450"/>
    <xdr:sp macro="" textlink="">
      <xdr:nvSpPr>
        <xdr:cNvPr id="2598" name="Text Box 16">
          <a:extLst>
            <a:ext uri="{FF2B5EF4-FFF2-40B4-BE49-F238E27FC236}">
              <a16:creationId xmlns:a16="http://schemas.microsoft.com/office/drawing/2014/main" id="{C4680E58-42C9-4811-BC24-BE22295E6E54}"/>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38</xdr:row>
      <xdr:rowOff>0</xdr:rowOff>
    </xdr:from>
    <xdr:ext cx="95250" cy="171450"/>
    <xdr:sp macro="" textlink="">
      <xdr:nvSpPr>
        <xdr:cNvPr id="2599" name="Text Box 17">
          <a:extLst>
            <a:ext uri="{FF2B5EF4-FFF2-40B4-BE49-F238E27FC236}">
              <a16:creationId xmlns:a16="http://schemas.microsoft.com/office/drawing/2014/main" id="{CB15D5CB-D03D-4E8A-ADF8-AD2406305929}"/>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38</xdr:row>
      <xdr:rowOff>0</xdr:rowOff>
    </xdr:from>
    <xdr:ext cx="95250" cy="171450"/>
    <xdr:sp macro="" textlink="">
      <xdr:nvSpPr>
        <xdr:cNvPr id="2600" name="Text Box 18">
          <a:extLst>
            <a:ext uri="{FF2B5EF4-FFF2-40B4-BE49-F238E27FC236}">
              <a16:creationId xmlns:a16="http://schemas.microsoft.com/office/drawing/2014/main" id="{DB7BBFBA-7DFA-429D-9FF8-79DFBEC70284}"/>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38</xdr:row>
      <xdr:rowOff>0</xdr:rowOff>
    </xdr:from>
    <xdr:ext cx="95250" cy="171450"/>
    <xdr:sp macro="" textlink="">
      <xdr:nvSpPr>
        <xdr:cNvPr id="2601" name="Text Box 19">
          <a:extLst>
            <a:ext uri="{FF2B5EF4-FFF2-40B4-BE49-F238E27FC236}">
              <a16:creationId xmlns:a16="http://schemas.microsoft.com/office/drawing/2014/main" id="{4B0059FC-4475-4E38-AACA-255456D6147C}"/>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36</xdr:row>
      <xdr:rowOff>504825</xdr:rowOff>
    </xdr:from>
    <xdr:ext cx="95250" cy="444014"/>
    <xdr:sp macro="" textlink="">
      <xdr:nvSpPr>
        <xdr:cNvPr id="2602" name="Text Box 15">
          <a:extLst>
            <a:ext uri="{FF2B5EF4-FFF2-40B4-BE49-F238E27FC236}">
              <a16:creationId xmlns:a16="http://schemas.microsoft.com/office/drawing/2014/main" id="{30097EE6-F33E-47D2-881A-282A02357866}"/>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03" name="Text Box 16">
          <a:extLst>
            <a:ext uri="{FF2B5EF4-FFF2-40B4-BE49-F238E27FC236}">
              <a16:creationId xmlns:a16="http://schemas.microsoft.com/office/drawing/2014/main" id="{6BF3B705-1BFB-48C3-90C9-5E9D3C0B3C7A}"/>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04" name="Text Box 17">
          <a:extLst>
            <a:ext uri="{FF2B5EF4-FFF2-40B4-BE49-F238E27FC236}">
              <a16:creationId xmlns:a16="http://schemas.microsoft.com/office/drawing/2014/main" id="{E7A39C8A-E00C-4C13-979E-9A5BA46E80E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05" name="Text Box 18">
          <a:extLst>
            <a:ext uri="{FF2B5EF4-FFF2-40B4-BE49-F238E27FC236}">
              <a16:creationId xmlns:a16="http://schemas.microsoft.com/office/drawing/2014/main" id="{BEDA146E-0298-4AC7-88D9-1B0813B88FA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06" name="Text Box 19">
          <a:extLst>
            <a:ext uri="{FF2B5EF4-FFF2-40B4-BE49-F238E27FC236}">
              <a16:creationId xmlns:a16="http://schemas.microsoft.com/office/drawing/2014/main" id="{8213E026-2F1A-4962-9CCD-92EACDB067C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607" name="Text Box 16">
          <a:extLst>
            <a:ext uri="{FF2B5EF4-FFF2-40B4-BE49-F238E27FC236}">
              <a16:creationId xmlns:a16="http://schemas.microsoft.com/office/drawing/2014/main" id="{A58B29D9-CEFB-4049-A135-A18B0A5E80A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608" name="Text Box 17">
          <a:extLst>
            <a:ext uri="{FF2B5EF4-FFF2-40B4-BE49-F238E27FC236}">
              <a16:creationId xmlns:a16="http://schemas.microsoft.com/office/drawing/2014/main" id="{AD8AE094-DDF1-445C-B778-6B0C16934F6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609" name="Text Box 18">
          <a:extLst>
            <a:ext uri="{FF2B5EF4-FFF2-40B4-BE49-F238E27FC236}">
              <a16:creationId xmlns:a16="http://schemas.microsoft.com/office/drawing/2014/main" id="{145620FB-B4E9-4A6E-A459-3E198D2B81D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10" name="Text Box 16">
          <a:extLst>
            <a:ext uri="{FF2B5EF4-FFF2-40B4-BE49-F238E27FC236}">
              <a16:creationId xmlns:a16="http://schemas.microsoft.com/office/drawing/2014/main" id="{DA72BD8B-F494-4917-A8A6-99FA2F567F2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11" name="Text Box 17">
          <a:extLst>
            <a:ext uri="{FF2B5EF4-FFF2-40B4-BE49-F238E27FC236}">
              <a16:creationId xmlns:a16="http://schemas.microsoft.com/office/drawing/2014/main" id="{FB400F92-DBC7-4543-AF01-B633825BC39F}"/>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12" name="Text Box 18">
          <a:extLst>
            <a:ext uri="{FF2B5EF4-FFF2-40B4-BE49-F238E27FC236}">
              <a16:creationId xmlns:a16="http://schemas.microsoft.com/office/drawing/2014/main" id="{D5FE6735-67D1-47D0-825A-05589B74A1E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13" name="Text Box 19">
          <a:extLst>
            <a:ext uri="{FF2B5EF4-FFF2-40B4-BE49-F238E27FC236}">
              <a16:creationId xmlns:a16="http://schemas.microsoft.com/office/drawing/2014/main" id="{767F8C43-3B5D-4322-835B-9117E86A24C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14" name="Text Box 16">
          <a:extLst>
            <a:ext uri="{FF2B5EF4-FFF2-40B4-BE49-F238E27FC236}">
              <a16:creationId xmlns:a16="http://schemas.microsoft.com/office/drawing/2014/main" id="{A14AADDB-62E7-43A0-91C5-CF139D6A5A3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15" name="Text Box 17">
          <a:extLst>
            <a:ext uri="{FF2B5EF4-FFF2-40B4-BE49-F238E27FC236}">
              <a16:creationId xmlns:a16="http://schemas.microsoft.com/office/drawing/2014/main" id="{A9F6C0E3-0FC8-45B2-801D-FD125654F67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16" name="Text Box 18">
          <a:extLst>
            <a:ext uri="{FF2B5EF4-FFF2-40B4-BE49-F238E27FC236}">
              <a16:creationId xmlns:a16="http://schemas.microsoft.com/office/drawing/2014/main" id="{9C7CCAC2-5DB5-4462-969F-515466EBA67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17" name="Text Box 19">
          <a:extLst>
            <a:ext uri="{FF2B5EF4-FFF2-40B4-BE49-F238E27FC236}">
              <a16:creationId xmlns:a16="http://schemas.microsoft.com/office/drawing/2014/main" id="{745DAE4C-BE10-4E30-8CF7-642B90187FB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504825</xdr:rowOff>
    </xdr:from>
    <xdr:ext cx="95250" cy="456743"/>
    <xdr:sp macro="" textlink="">
      <xdr:nvSpPr>
        <xdr:cNvPr id="2618" name="Text Box 15">
          <a:extLst>
            <a:ext uri="{FF2B5EF4-FFF2-40B4-BE49-F238E27FC236}">
              <a16:creationId xmlns:a16="http://schemas.microsoft.com/office/drawing/2014/main" id="{97D475FB-73FF-4ABF-AA01-9DF8A5329937}"/>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504825</xdr:rowOff>
    </xdr:from>
    <xdr:ext cx="95250" cy="442269"/>
    <xdr:sp macro="" textlink="">
      <xdr:nvSpPr>
        <xdr:cNvPr id="2619" name="Text Box 15">
          <a:extLst>
            <a:ext uri="{FF2B5EF4-FFF2-40B4-BE49-F238E27FC236}">
              <a16:creationId xmlns:a16="http://schemas.microsoft.com/office/drawing/2014/main" id="{18234D30-A47E-4C65-ACA5-BECE23F168E1}"/>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504825</xdr:rowOff>
    </xdr:from>
    <xdr:ext cx="95250" cy="442269"/>
    <xdr:sp macro="" textlink="">
      <xdr:nvSpPr>
        <xdr:cNvPr id="2620" name="Text Box 15">
          <a:extLst>
            <a:ext uri="{FF2B5EF4-FFF2-40B4-BE49-F238E27FC236}">
              <a16:creationId xmlns:a16="http://schemas.microsoft.com/office/drawing/2014/main" id="{7D281450-CA39-4FF3-81C3-8256BC7AF0C8}"/>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504825</xdr:rowOff>
    </xdr:from>
    <xdr:ext cx="95250" cy="213632"/>
    <xdr:sp macro="" textlink="">
      <xdr:nvSpPr>
        <xdr:cNvPr id="2621" name="Text Box 15">
          <a:extLst>
            <a:ext uri="{FF2B5EF4-FFF2-40B4-BE49-F238E27FC236}">
              <a16:creationId xmlns:a16="http://schemas.microsoft.com/office/drawing/2014/main" id="{78B166BF-1F24-481E-9FBC-D9E8F21D8955}"/>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504825</xdr:rowOff>
    </xdr:from>
    <xdr:ext cx="95250" cy="444331"/>
    <xdr:sp macro="" textlink="">
      <xdr:nvSpPr>
        <xdr:cNvPr id="2622" name="Text Box 15">
          <a:extLst>
            <a:ext uri="{FF2B5EF4-FFF2-40B4-BE49-F238E27FC236}">
              <a16:creationId xmlns:a16="http://schemas.microsoft.com/office/drawing/2014/main" id="{9E444D67-D966-4DCD-9716-59EF6394E99C}"/>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504825</xdr:rowOff>
    </xdr:from>
    <xdr:ext cx="95250" cy="213632"/>
    <xdr:sp macro="" textlink="">
      <xdr:nvSpPr>
        <xdr:cNvPr id="2623" name="Text Box 15">
          <a:extLst>
            <a:ext uri="{FF2B5EF4-FFF2-40B4-BE49-F238E27FC236}">
              <a16:creationId xmlns:a16="http://schemas.microsoft.com/office/drawing/2014/main" id="{0568D20B-8046-4943-801F-E16ACB5B9A14}"/>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24" name="Text Box 16">
          <a:extLst>
            <a:ext uri="{FF2B5EF4-FFF2-40B4-BE49-F238E27FC236}">
              <a16:creationId xmlns:a16="http://schemas.microsoft.com/office/drawing/2014/main" id="{729D03FA-A19A-473C-A1C5-4CEA29CC7C4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25" name="Text Box 17">
          <a:extLst>
            <a:ext uri="{FF2B5EF4-FFF2-40B4-BE49-F238E27FC236}">
              <a16:creationId xmlns:a16="http://schemas.microsoft.com/office/drawing/2014/main" id="{1F90CB33-C941-4162-A358-95E4A613093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26" name="Text Box 18">
          <a:extLst>
            <a:ext uri="{FF2B5EF4-FFF2-40B4-BE49-F238E27FC236}">
              <a16:creationId xmlns:a16="http://schemas.microsoft.com/office/drawing/2014/main" id="{AED43804-2821-48C5-8C3D-818D602588B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27" name="Text Box 19">
          <a:extLst>
            <a:ext uri="{FF2B5EF4-FFF2-40B4-BE49-F238E27FC236}">
              <a16:creationId xmlns:a16="http://schemas.microsoft.com/office/drawing/2014/main" id="{7293F6F9-2373-461E-B84D-818D0867134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628" name="Text Box 16">
          <a:extLst>
            <a:ext uri="{FF2B5EF4-FFF2-40B4-BE49-F238E27FC236}">
              <a16:creationId xmlns:a16="http://schemas.microsoft.com/office/drawing/2014/main" id="{73E0C653-8F66-49D9-A6FE-D41FF00356C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629" name="Text Box 17">
          <a:extLst>
            <a:ext uri="{FF2B5EF4-FFF2-40B4-BE49-F238E27FC236}">
              <a16:creationId xmlns:a16="http://schemas.microsoft.com/office/drawing/2014/main" id="{9B354AC8-92C6-4788-A9C3-BB1CA4DD854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630" name="Text Box 18">
          <a:extLst>
            <a:ext uri="{FF2B5EF4-FFF2-40B4-BE49-F238E27FC236}">
              <a16:creationId xmlns:a16="http://schemas.microsoft.com/office/drawing/2014/main" id="{3EE182D8-91DD-4060-8E85-BC1520368BD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631" name="Text Box 19">
          <a:extLst>
            <a:ext uri="{FF2B5EF4-FFF2-40B4-BE49-F238E27FC236}">
              <a16:creationId xmlns:a16="http://schemas.microsoft.com/office/drawing/2014/main" id="{8A86D8F8-2FF0-409D-A733-122F81059D3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38</xdr:row>
      <xdr:rowOff>0</xdr:rowOff>
    </xdr:from>
    <xdr:ext cx="95250" cy="171450"/>
    <xdr:sp macro="" textlink="">
      <xdr:nvSpPr>
        <xdr:cNvPr id="2632" name="Text Box 16">
          <a:extLst>
            <a:ext uri="{FF2B5EF4-FFF2-40B4-BE49-F238E27FC236}">
              <a16:creationId xmlns:a16="http://schemas.microsoft.com/office/drawing/2014/main" id="{BBC3B9A7-6C7B-4CE4-BD71-2CF119B8F689}"/>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38</xdr:row>
      <xdr:rowOff>0</xdr:rowOff>
    </xdr:from>
    <xdr:ext cx="95250" cy="171450"/>
    <xdr:sp macro="" textlink="">
      <xdr:nvSpPr>
        <xdr:cNvPr id="2633" name="Text Box 17">
          <a:extLst>
            <a:ext uri="{FF2B5EF4-FFF2-40B4-BE49-F238E27FC236}">
              <a16:creationId xmlns:a16="http://schemas.microsoft.com/office/drawing/2014/main" id="{F921DFB6-D014-4CCF-A1C7-8161475B8B3F}"/>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38</xdr:row>
      <xdr:rowOff>0</xdr:rowOff>
    </xdr:from>
    <xdr:ext cx="95250" cy="171450"/>
    <xdr:sp macro="" textlink="">
      <xdr:nvSpPr>
        <xdr:cNvPr id="2634" name="Text Box 18">
          <a:extLst>
            <a:ext uri="{FF2B5EF4-FFF2-40B4-BE49-F238E27FC236}">
              <a16:creationId xmlns:a16="http://schemas.microsoft.com/office/drawing/2014/main" id="{4ABCA292-B6B7-4FB4-8A6B-DD75273CCF28}"/>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38</xdr:row>
      <xdr:rowOff>0</xdr:rowOff>
    </xdr:from>
    <xdr:ext cx="95250" cy="171450"/>
    <xdr:sp macro="" textlink="">
      <xdr:nvSpPr>
        <xdr:cNvPr id="2635" name="Text Box 19">
          <a:extLst>
            <a:ext uri="{FF2B5EF4-FFF2-40B4-BE49-F238E27FC236}">
              <a16:creationId xmlns:a16="http://schemas.microsoft.com/office/drawing/2014/main" id="{3638AB30-955B-4300-8F71-B4159950F97A}"/>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36</xdr:row>
      <xdr:rowOff>504825</xdr:rowOff>
    </xdr:from>
    <xdr:ext cx="95250" cy="444014"/>
    <xdr:sp macro="" textlink="">
      <xdr:nvSpPr>
        <xdr:cNvPr id="2636" name="Text Box 15">
          <a:extLst>
            <a:ext uri="{FF2B5EF4-FFF2-40B4-BE49-F238E27FC236}">
              <a16:creationId xmlns:a16="http://schemas.microsoft.com/office/drawing/2014/main" id="{6AEC20F3-9615-437B-8988-D08968DB9B28}"/>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37" name="Text Box 16">
          <a:extLst>
            <a:ext uri="{FF2B5EF4-FFF2-40B4-BE49-F238E27FC236}">
              <a16:creationId xmlns:a16="http://schemas.microsoft.com/office/drawing/2014/main" id="{B5A18003-B809-4F75-A825-B7BEF2146AC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38" name="Text Box 17">
          <a:extLst>
            <a:ext uri="{FF2B5EF4-FFF2-40B4-BE49-F238E27FC236}">
              <a16:creationId xmlns:a16="http://schemas.microsoft.com/office/drawing/2014/main" id="{4C392BFD-A43B-4D5F-80CC-1F0DE91006C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39" name="Text Box 18">
          <a:extLst>
            <a:ext uri="{FF2B5EF4-FFF2-40B4-BE49-F238E27FC236}">
              <a16:creationId xmlns:a16="http://schemas.microsoft.com/office/drawing/2014/main" id="{C4BCB883-FEB5-4D70-9B94-A00EC59E2BD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40" name="Text Box 19">
          <a:extLst>
            <a:ext uri="{FF2B5EF4-FFF2-40B4-BE49-F238E27FC236}">
              <a16:creationId xmlns:a16="http://schemas.microsoft.com/office/drawing/2014/main" id="{8DFE8D78-9BB6-4CC4-A5B7-420585599EF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36</xdr:row>
      <xdr:rowOff>504825</xdr:rowOff>
    </xdr:from>
    <xdr:ext cx="95250" cy="442269"/>
    <xdr:sp macro="" textlink="">
      <xdr:nvSpPr>
        <xdr:cNvPr id="2641" name="Text Box 15">
          <a:extLst>
            <a:ext uri="{FF2B5EF4-FFF2-40B4-BE49-F238E27FC236}">
              <a16:creationId xmlns:a16="http://schemas.microsoft.com/office/drawing/2014/main" id="{963B4BFD-7280-4B87-9C37-AD3CC945F8B4}"/>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642" name="Text Box 16">
          <a:extLst>
            <a:ext uri="{FF2B5EF4-FFF2-40B4-BE49-F238E27FC236}">
              <a16:creationId xmlns:a16="http://schemas.microsoft.com/office/drawing/2014/main" id="{1027AC25-1BE0-48E9-A0A9-A2DA4993FBC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643" name="Text Box 17">
          <a:extLst>
            <a:ext uri="{FF2B5EF4-FFF2-40B4-BE49-F238E27FC236}">
              <a16:creationId xmlns:a16="http://schemas.microsoft.com/office/drawing/2014/main" id="{5C7429F7-A945-40E5-BB05-478D240A4948}"/>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644" name="Text Box 18">
          <a:extLst>
            <a:ext uri="{FF2B5EF4-FFF2-40B4-BE49-F238E27FC236}">
              <a16:creationId xmlns:a16="http://schemas.microsoft.com/office/drawing/2014/main" id="{C6E2AC5A-E62F-434F-A01D-2AC4E4F03BC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45" name="Text Box 16">
          <a:extLst>
            <a:ext uri="{FF2B5EF4-FFF2-40B4-BE49-F238E27FC236}">
              <a16:creationId xmlns:a16="http://schemas.microsoft.com/office/drawing/2014/main" id="{F70BD09B-BE5A-4A58-BE8A-0E8BDCAD40DF}"/>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46" name="Text Box 17">
          <a:extLst>
            <a:ext uri="{FF2B5EF4-FFF2-40B4-BE49-F238E27FC236}">
              <a16:creationId xmlns:a16="http://schemas.microsoft.com/office/drawing/2014/main" id="{8F7FD432-E211-4167-9E65-07035764007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47" name="Text Box 18">
          <a:extLst>
            <a:ext uri="{FF2B5EF4-FFF2-40B4-BE49-F238E27FC236}">
              <a16:creationId xmlns:a16="http://schemas.microsoft.com/office/drawing/2014/main" id="{0FFC003C-25B5-4FB2-8CBF-21D04A7B940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48" name="Text Box 19">
          <a:extLst>
            <a:ext uri="{FF2B5EF4-FFF2-40B4-BE49-F238E27FC236}">
              <a16:creationId xmlns:a16="http://schemas.microsoft.com/office/drawing/2014/main" id="{055D50F0-A9B5-4DB5-8262-FA3733DE951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49" name="Text Box 16">
          <a:extLst>
            <a:ext uri="{FF2B5EF4-FFF2-40B4-BE49-F238E27FC236}">
              <a16:creationId xmlns:a16="http://schemas.microsoft.com/office/drawing/2014/main" id="{C8E7BC7F-A86F-4A74-B912-11C60AC257D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50" name="Text Box 17">
          <a:extLst>
            <a:ext uri="{FF2B5EF4-FFF2-40B4-BE49-F238E27FC236}">
              <a16:creationId xmlns:a16="http://schemas.microsoft.com/office/drawing/2014/main" id="{CF42D97F-3136-4E60-9408-9D3406BFB77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51" name="Text Box 18">
          <a:extLst>
            <a:ext uri="{FF2B5EF4-FFF2-40B4-BE49-F238E27FC236}">
              <a16:creationId xmlns:a16="http://schemas.microsoft.com/office/drawing/2014/main" id="{90C595C0-31E0-4D22-AEB3-65518CD886C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38</xdr:row>
      <xdr:rowOff>170392</xdr:rowOff>
    </xdr:from>
    <xdr:ext cx="95250" cy="213632"/>
    <xdr:sp macro="" textlink="">
      <xdr:nvSpPr>
        <xdr:cNvPr id="2652" name="Text Box 15">
          <a:extLst>
            <a:ext uri="{FF2B5EF4-FFF2-40B4-BE49-F238E27FC236}">
              <a16:creationId xmlns:a16="http://schemas.microsoft.com/office/drawing/2014/main" id="{C91BE9F3-E80D-4192-A787-2E8CC0CF82BB}"/>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53" name="Text Box 16">
          <a:extLst>
            <a:ext uri="{FF2B5EF4-FFF2-40B4-BE49-F238E27FC236}">
              <a16:creationId xmlns:a16="http://schemas.microsoft.com/office/drawing/2014/main" id="{FF076C2A-1EA4-4AEA-9734-AE3E6581B98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54" name="Text Box 17">
          <a:extLst>
            <a:ext uri="{FF2B5EF4-FFF2-40B4-BE49-F238E27FC236}">
              <a16:creationId xmlns:a16="http://schemas.microsoft.com/office/drawing/2014/main" id="{79BA1849-C040-4004-9E8D-CAA86443E43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55" name="Text Box 18">
          <a:extLst>
            <a:ext uri="{FF2B5EF4-FFF2-40B4-BE49-F238E27FC236}">
              <a16:creationId xmlns:a16="http://schemas.microsoft.com/office/drawing/2014/main" id="{F6E5E48D-ED68-41EA-BC91-9A3FF3B7287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56" name="Text Box 19">
          <a:extLst>
            <a:ext uri="{FF2B5EF4-FFF2-40B4-BE49-F238E27FC236}">
              <a16:creationId xmlns:a16="http://schemas.microsoft.com/office/drawing/2014/main" id="{2DDB3E8A-FA2A-4688-82A9-13364550B3F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657" name="Text Box 16">
          <a:extLst>
            <a:ext uri="{FF2B5EF4-FFF2-40B4-BE49-F238E27FC236}">
              <a16:creationId xmlns:a16="http://schemas.microsoft.com/office/drawing/2014/main" id="{F78F7BE2-CAA4-4F72-BD77-3D22006AB3B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658" name="Text Box 17">
          <a:extLst>
            <a:ext uri="{FF2B5EF4-FFF2-40B4-BE49-F238E27FC236}">
              <a16:creationId xmlns:a16="http://schemas.microsoft.com/office/drawing/2014/main" id="{00568E68-BA3B-43F2-98F9-E5CD98D7CB6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659" name="Text Box 18">
          <a:extLst>
            <a:ext uri="{FF2B5EF4-FFF2-40B4-BE49-F238E27FC236}">
              <a16:creationId xmlns:a16="http://schemas.microsoft.com/office/drawing/2014/main" id="{9EE0829D-316C-45AE-B832-8EBCBF5BADD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660" name="Text Box 19">
          <a:extLst>
            <a:ext uri="{FF2B5EF4-FFF2-40B4-BE49-F238E27FC236}">
              <a16:creationId xmlns:a16="http://schemas.microsoft.com/office/drawing/2014/main" id="{5E9C82A6-7B59-4475-8268-25E513D2FE6C}"/>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35</xdr:row>
      <xdr:rowOff>0</xdr:rowOff>
    </xdr:from>
    <xdr:ext cx="95250" cy="171450"/>
    <xdr:sp macro="" textlink="">
      <xdr:nvSpPr>
        <xdr:cNvPr id="2661" name="Text Box 16">
          <a:extLst>
            <a:ext uri="{FF2B5EF4-FFF2-40B4-BE49-F238E27FC236}">
              <a16:creationId xmlns:a16="http://schemas.microsoft.com/office/drawing/2014/main" id="{7C4281AE-2B93-47EB-B788-2D122B716F09}"/>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35</xdr:row>
      <xdr:rowOff>0</xdr:rowOff>
    </xdr:from>
    <xdr:ext cx="95250" cy="171450"/>
    <xdr:sp macro="" textlink="">
      <xdr:nvSpPr>
        <xdr:cNvPr id="2662" name="Text Box 17">
          <a:extLst>
            <a:ext uri="{FF2B5EF4-FFF2-40B4-BE49-F238E27FC236}">
              <a16:creationId xmlns:a16="http://schemas.microsoft.com/office/drawing/2014/main" id="{84AF8213-D524-4CFB-8136-CA202C826625}"/>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35</xdr:row>
      <xdr:rowOff>0</xdr:rowOff>
    </xdr:from>
    <xdr:ext cx="95250" cy="171450"/>
    <xdr:sp macro="" textlink="">
      <xdr:nvSpPr>
        <xdr:cNvPr id="2663" name="Text Box 18">
          <a:extLst>
            <a:ext uri="{FF2B5EF4-FFF2-40B4-BE49-F238E27FC236}">
              <a16:creationId xmlns:a16="http://schemas.microsoft.com/office/drawing/2014/main" id="{09885D82-B59A-4724-8D77-A519E16B9EED}"/>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35</xdr:row>
      <xdr:rowOff>0</xdr:rowOff>
    </xdr:from>
    <xdr:ext cx="95250" cy="171450"/>
    <xdr:sp macro="" textlink="">
      <xdr:nvSpPr>
        <xdr:cNvPr id="2664" name="Text Box 19">
          <a:extLst>
            <a:ext uri="{FF2B5EF4-FFF2-40B4-BE49-F238E27FC236}">
              <a16:creationId xmlns:a16="http://schemas.microsoft.com/office/drawing/2014/main" id="{C1269595-A4F0-456C-A7CD-28379C6E83B9}"/>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36</xdr:row>
      <xdr:rowOff>504825</xdr:rowOff>
    </xdr:from>
    <xdr:ext cx="95250" cy="444014"/>
    <xdr:sp macro="" textlink="">
      <xdr:nvSpPr>
        <xdr:cNvPr id="2665" name="Text Box 15">
          <a:extLst>
            <a:ext uri="{FF2B5EF4-FFF2-40B4-BE49-F238E27FC236}">
              <a16:creationId xmlns:a16="http://schemas.microsoft.com/office/drawing/2014/main" id="{4E22EAD1-4A4F-469B-B8EC-7058063BE054}"/>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66" name="Text Box 16">
          <a:extLst>
            <a:ext uri="{FF2B5EF4-FFF2-40B4-BE49-F238E27FC236}">
              <a16:creationId xmlns:a16="http://schemas.microsoft.com/office/drawing/2014/main" id="{8E8C3CE8-1BEB-4BBD-9BC3-55BD29E33C7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67" name="Text Box 17">
          <a:extLst>
            <a:ext uri="{FF2B5EF4-FFF2-40B4-BE49-F238E27FC236}">
              <a16:creationId xmlns:a16="http://schemas.microsoft.com/office/drawing/2014/main" id="{B4E7DF71-F979-4C98-AC10-7CE8E1FC73E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68" name="Text Box 18">
          <a:extLst>
            <a:ext uri="{FF2B5EF4-FFF2-40B4-BE49-F238E27FC236}">
              <a16:creationId xmlns:a16="http://schemas.microsoft.com/office/drawing/2014/main" id="{5DA9130E-A1D6-4F97-A680-F8A0AA67EE3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69" name="Text Box 19">
          <a:extLst>
            <a:ext uri="{FF2B5EF4-FFF2-40B4-BE49-F238E27FC236}">
              <a16:creationId xmlns:a16="http://schemas.microsoft.com/office/drawing/2014/main" id="{3D8B161F-D7A4-406B-AD30-570ABBFA84D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670" name="Text Box 16">
          <a:extLst>
            <a:ext uri="{FF2B5EF4-FFF2-40B4-BE49-F238E27FC236}">
              <a16:creationId xmlns:a16="http://schemas.microsoft.com/office/drawing/2014/main" id="{6E73EC7F-D365-4E89-B99D-B68A6DF9AAD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671" name="Text Box 17">
          <a:extLst>
            <a:ext uri="{FF2B5EF4-FFF2-40B4-BE49-F238E27FC236}">
              <a16:creationId xmlns:a16="http://schemas.microsoft.com/office/drawing/2014/main" id="{134FFAF2-7A72-4750-84D1-D022A23175A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38</xdr:row>
      <xdr:rowOff>15875</xdr:rowOff>
    </xdr:from>
    <xdr:ext cx="95250" cy="171450"/>
    <xdr:sp macro="" textlink="">
      <xdr:nvSpPr>
        <xdr:cNvPr id="2672" name="Text Box 18">
          <a:extLst>
            <a:ext uri="{FF2B5EF4-FFF2-40B4-BE49-F238E27FC236}">
              <a16:creationId xmlns:a16="http://schemas.microsoft.com/office/drawing/2014/main" id="{612F5939-24B4-4DDC-95D6-9BD26CA2177A}"/>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73" name="Text Box 16">
          <a:extLst>
            <a:ext uri="{FF2B5EF4-FFF2-40B4-BE49-F238E27FC236}">
              <a16:creationId xmlns:a16="http://schemas.microsoft.com/office/drawing/2014/main" id="{FB0A910F-3352-41A6-8F57-4421A5B4D6B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74" name="Text Box 17">
          <a:extLst>
            <a:ext uri="{FF2B5EF4-FFF2-40B4-BE49-F238E27FC236}">
              <a16:creationId xmlns:a16="http://schemas.microsoft.com/office/drawing/2014/main" id="{7F4A7FBD-F71D-4C37-A616-946D6B96BFE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75" name="Text Box 18">
          <a:extLst>
            <a:ext uri="{FF2B5EF4-FFF2-40B4-BE49-F238E27FC236}">
              <a16:creationId xmlns:a16="http://schemas.microsoft.com/office/drawing/2014/main" id="{E5BD7DD5-711D-4890-9D92-AF9107C0CCF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76" name="Text Box 19">
          <a:extLst>
            <a:ext uri="{FF2B5EF4-FFF2-40B4-BE49-F238E27FC236}">
              <a16:creationId xmlns:a16="http://schemas.microsoft.com/office/drawing/2014/main" id="{4EF3D72A-224D-4087-8E1A-F5E721106D7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77" name="Text Box 16">
          <a:extLst>
            <a:ext uri="{FF2B5EF4-FFF2-40B4-BE49-F238E27FC236}">
              <a16:creationId xmlns:a16="http://schemas.microsoft.com/office/drawing/2014/main" id="{C915B8EC-1BAF-4636-A63D-DBF109948AA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38</xdr:row>
      <xdr:rowOff>170392</xdr:rowOff>
    </xdr:from>
    <xdr:ext cx="95250" cy="213632"/>
    <xdr:sp macro="" textlink="">
      <xdr:nvSpPr>
        <xdr:cNvPr id="2678" name="Text Box 15">
          <a:extLst>
            <a:ext uri="{FF2B5EF4-FFF2-40B4-BE49-F238E27FC236}">
              <a16:creationId xmlns:a16="http://schemas.microsoft.com/office/drawing/2014/main" id="{4E5D9C65-1005-4003-9A62-F591F1ED5B73}"/>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504825</xdr:rowOff>
    </xdr:from>
    <xdr:ext cx="95250" cy="448496"/>
    <xdr:sp macro="" textlink="">
      <xdr:nvSpPr>
        <xdr:cNvPr id="2679" name="Text Box 15">
          <a:extLst>
            <a:ext uri="{FF2B5EF4-FFF2-40B4-BE49-F238E27FC236}">
              <a16:creationId xmlns:a16="http://schemas.microsoft.com/office/drawing/2014/main" id="{8511F78D-F366-4419-AFA4-824B9B2E0671}"/>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504825</xdr:rowOff>
    </xdr:from>
    <xdr:ext cx="95250" cy="442269"/>
    <xdr:sp macro="" textlink="">
      <xdr:nvSpPr>
        <xdr:cNvPr id="2680" name="Text Box 15">
          <a:extLst>
            <a:ext uri="{FF2B5EF4-FFF2-40B4-BE49-F238E27FC236}">
              <a16:creationId xmlns:a16="http://schemas.microsoft.com/office/drawing/2014/main" id="{CE87F8C3-207B-4205-BB80-266F76A28C7E}"/>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38</xdr:row>
      <xdr:rowOff>504825</xdr:rowOff>
    </xdr:from>
    <xdr:ext cx="95250" cy="442269"/>
    <xdr:sp macro="" textlink="">
      <xdr:nvSpPr>
        <xdr:cNvPr id="2681" name="Text Box 15">
          <a:extLst>
            <a:ext uri="{FF2B5EF4-FFF2-40B4-BE49-F238E27FC236}">
              <a16:creationId xmlns:a16="http://schemas.microsoft.com/office/drawing/2014/main" id="{4BAC2287-EA25-4C38-BA8E-162B728F8CF9}"/>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504825</xdr:rowOff>
    </xdr:from>
    <xdr:ext cx="95250" cy="213632"/>
    <xdr:sp macro="" textlink="">
      <xdr:nvSpPr>
        <xdr:cNvPr id="2682" name="Text Box 15">
          <a:extLst>
            <a:ext uri="{FF2B5EF4-FFF2-40B4-BE49-F238E27FC236}">
              <a16:creationId xmlns:a16="http://schemas.microsoft.com/office/drawing/2014/main" id="{4F8F6CF0-F228-46DF-9F93-7E21A67C217D}"/>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504825</xdr:rowOff>
    </xdr:from>
    <xdr:ext cx="95250" cy="444331"/>
    <xdr:sp macro="" textlink="">
      <xdr:nvSpPr>
        <xdr:cNvPr id="2683" name="Text Box 15">
          <a:extLst>
            <a:ext uri="{FF2B5EF4-FFF2-40B4-BE49-F238E27FC236}">
              <a16:creationId xmlns:a16="http://schemas.microsoft.com/office/drawing/2014/main" id="{D123ED7F-089C-4F1A-A3F4-D87D0D865BC6}"/>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38</xdr:row>
      <xdr:rowOff>170392</xdr:rowOff>
    </xdr:from>
    <xdr:ext cx="95250" cy="213632"/>
    <xdr:sp macro="" textlink="">
      <xdr:nvSpPr>
        <xdr:cNvPr id="2684" name="Text Box 15">
          <a:extLst>
            <a:ext uri="{FF2B5EF4-FFF2-40B4-BE49-F238E27FC236}">
              <a16:creationId xmlns:a16="http://schemas.microsoft.com/office/drawing/2014/main" id="{C17CA207-69FD-4F42-9757-4FE952AB42D9}"/>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685" name="Text Box 16">
          <a:extLst>
            <a:ext uri="{FF2B5EF4-FFF2-40B4-BE49-F238E27FC236}">
              <a16:creationId xmlns:a16="http://schemas.microsoft.com/office/drawing/2014/main" id="{546D87F2-88D0-427D-9B9C-3B7F4806D28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686" name="Text Box 17">
          <a:extLst>
            <a:ext uri="{FF2B5EF4-FFF2-40B4-BE49-F238E27FC236}">
              <a16:creationId xmlns:a16="http://schemas.microsoft.com/office/drawing/2014/main" id="{44EDB9DD-C6BB-4BDF-9DA8-F1259E5FE2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687" name="Text Box 18">
          <a:extLst>
            <a:ext uri="{FF2B5EF4-FFF2-40B4-BE49-F238E27FC236}">
              <a16:creationId xmlns:a16="http://schemas.microsoft.com/office/drawing/2014/main" id="{F0E38515-820C-407A-810F-F56B14A9194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688" name="Text Box 19">
          <a:extLst>
            <a:ext uri="{FF2B5EF4-FFF2-40B4-BE49-F238E27FC236}">
              <a16:creationId xmlns:a16="http://schemas.microsoft.com/office/drawing/2014/main" id="{99004E3D-414D-43E0-960C-7A480674371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689" name="Text Box 16">
          <a:extLst>
            <a:ext uri="{FF2B5EF4-FFF2-40B4-BE49-F238E27FC236}">
              <a16:creationId xmlns:a16="http://schemas.microsoft.com/office/drawing/2014/main" id="{FD2C4FBF-F963-4ACE-BA0A-0DAFA23F57B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690" name="Text Box 17">
          <a:extLst>
            <a:ext uri="{FF2B5EF4-FFF2-40B4-BE49-F238E27FC236}">
              <a16:creationId xmlns:a16="http://schemas.microsoft.com/office/drawing/2014/main" id="{ECAE160A-9091-4BA7-B7BB-2D877DB7DAF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691" name="Text Box 18">
          <a:extLst>
            <a:ext uri="{FF2B5EF4-FFF2-40B4-BE49-F238E27FC236}">
              <a16:creationId xmlns:a16="http://schemas.microsoft.com/office/drawing/2014/main" id="{8FA432B4-A9AC-4989-8191-CB4DE1F5E9E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692" name="Text Box 19">
          <a:extLst>
            <a:ext uri="{FF2B5EF4-FFF2-40B4-BE49-F238E27FC236}">
              <a16:creationId xmlns:a16="http://schemas.microsoft.com/office/drawing/2014/main" id="{CFC81269-924A-4BAB-99E6-A52110A395A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42</xdr:row>
      <xdr:rowOff>0</xdr:rowOff>
    </xdr:from>
    <xdr:ext cx="95250" cy="171450"/>
    <xdr:sp macro="" textlink="">
      <xdr:nvSpPr>
        <xdr:cNvPr id="2693" name="Text Box 16">
          <a:extLst>
            <a:ext uri="{FF2B5EF4-FFF2-40B4-BE49-F238E27FC236}">
              <a16:creationId xmlns:a16="http://schemas.microsoft.com/office/drawing/2014/main" id="{E6BAB2EC-F6DE-4491-81CD-836E115478D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42</xdr:row>
      <xdr:rowOff>0</xdr:rowOff>
    </xdr:from>
    <xdr:ext cx="95250" cy="171450"/>
    <xdr:sp macro="" textlink="">
      <xdr:nvSpPr>
        <xdr:cNvPr id="2694" name="Text Box 17">
          <a:extLst>
            <a:ext uri="{FF2B5EF4-FFF2-40B4-BE49-F238E27FC236}">
              <a16:creationId xmlns:a16="http://schemas.microsoft.com/office/drawing/2014/main" id="{6DBE44F3-9FFC-49D0-BD66-08D5C526F81D}"/>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42</xdr:row>
      <xdr:rowOff>0</xdr:rowOff>
    </xdr:from>
    <xdr:ext cx="95250" cy="171450"/>
    <xdr:sp macro="" textlink="">
      <xdr:nvSpPr>
        <xdr:cNvPr id="2695" name="Text Box 18">
          <a:extLst>
            <a:ext uri="{FF2B5EF4-FFF2-40B4-BE49-F238E27FC236}">
              <a16:creationId xmlns:a16="http://schemas.microsoft.com/office/drawing/2014/main" id="{BEC3606C-ADBE-48E9-875A-005A3B30F688}"/>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42</xdr:row>
      <xdr:rowOff>0</xdr:rowOff>
    </xdr:from>
    <xdr:ext cx="95250" cy="171450"/>
    <xdr:sp macro="" textlink="">
      <xdr:nvSpPr>
        <xdr:cNvPr id="2696" name="Text Box 19">
          <a:extLst>
            <a:ext uri="{FF2B5EF4-FFF2-40B4-BE49-F238E27FC236}">
              <a16:creationId xmlns:a16="http://schemas.microsoft.com/office/drawing/2014/main" id="{87F5856A-058F-4CC7-90DC-BB7365549B0B}"/>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40</xdr:row>
      <xdr:rowOff>504825</xdr:rowOff>
    </xdr:from>
    <xdr:ext cx="95250" cy="444014"/>
    <xdr:sp macro="" textlink="">
      <xdr:nvSpPr>
        <xdr:cNvPr id="2697" name="Text Box 15">
          <a:extLst>
            <a:ext uri="{FF2B5EF4-FFF2-40B4-BE49-F238E27FC236}">
              <a16:creationId xmlns:a16="http://schemas.microsoft.com/office/drawing/2014/main" id="{4C3E2809-417F-4D59-A643-BA3334BB1F4A}"/>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698" name="Text Box 16">
          <a:extLst>
            <a:ext uri="{FF2B5EF4-FFF2-40B4-BE49-F238E27FC236}">
              <a16:creationId xmlns:a16="http://schemas.microsoft.com/office/drawing/2014/main" id="{AB905C9C-7258-4C96-B363-5B3E82736BE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699" name="Text Box 17">
          <a:extLst>
            <a:ext uri="{FF2B5EF4-FFF2-40B4-BE49-F238E27FC236}">
              <a16:creationId xmlns:a16="http://schemas.microsoft.com/office/drawing/2014/main" id="{90825C06-DFF9-439D-8720-9724E9CAC57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00" name="Text Box 18">
          <a:extLst>
            <a:ext uri="{FF2B5EF4-FFF2-40B4-BE49-F238E27FC236}">
              <a16:creationId xmlns:a16="http://schemas.microsoft.com/office/drawing/2014/main" id="{11FF6F19-E047-4858-8EB7-2202B20D2DE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01" name="Text Box 19">
          <a:extLst>
            <a:ext uri="{FF2B5EF4-FFF2-40B4-BE49-F238E27FC236}">
              <a16:creationId xmlns:a16="http://schemas.microsoft.com/office/drawing/2014/main" id="{F71777B8-1084-476F-A712-8678016228D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702" name="Text Box 16">
          <a:extLst>
            <a:ext uri="{FF2B5EF4-FFF2-40B4-BE49-F238E27FC236}">
              <a16:creationId xmlns:a16="http://schemas.microsoft.com/office/drawing/2014/main" id="{BAA0A486-B659-4B19-8340-501E321DD79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703" name="Text Box 17">
          <a:extLst>
            <a:ext uri="{FF2B5EF4-FFF2-40B4-BE49-F238E27FC236}">
              <a16:creationId xmlns:a16="http://schemas.microsoft.com/office/drawing/2014/main" id="{E0408D2B-51FD-4C10-8CD8-AD8710E46BD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704" name="Text Box 18">
          <a:extLst>
            <a:ext uri="{FF2B5EF4-FFF2-40B4-BE49-F238E27FC236}">
              <a16:creationId xmlns:a16="http://schemas.microsoft.com/office/drawing/2014/main" id="{7A993A80-98ED-4F15-A89A-820297EA76E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05" name="Text Box 16">
          <a:extLst>
            <a:ext uri="{FF2B5EF4-FFF2-40B4-BE49-F238E27FC236}">
              <a16:creationId xmlns:a16="http://schemas.microsoft.com/office/drawing/2014/main" id="{021DBD65-298B-4544-9CD2-DE2B4154D94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06" name="Text Box 17">
          <a:extLst>
            <a:ext uri="{FF2B5EF4-FFF2-40B4-BE49-F238E27FC236}">
              <a16:creationId xmlns:a16="http://schemas.microsoft.com/office/drawing/2014/main" id="{AFA8462C-7A79-405B-807D-6EA2ACCFEAA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07" name="Text Box 18">
          <a:extLst>
            <a:ext uri="{FF2B5EF4-FFF2-40B4-BE49-F238E27FC236}">
              <a16:creationId xmlns:a16="http://schemas.microsoft.com/office/drawing/2014/main" id="{B8EAB939-A63E-4FCD-9953-42588E41414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08" name="Text Box 19">
          <a:extLst>
            <a:ext uri="{FF2B5EF4-FFF2-40B4-BE49-F238E27FC236}">
              <a16:creationId xmlns:a16="http://schemas.microsoft.com/office/drawing/2014/main" id="{7B36C622-9AC1-4219-8444-CF51712DC25F}"/>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09" name="Text Box 16">
          <a:extLst>
            <a:ext uri="{FF2B5EF4-FFF2-40B4-BE49-F238E27FC236}">
              <a16:creationId xmlns:a16="http://schemas.microsoft.com/office/drawing/2014/main" id="{B3727848-8991-4C58-A15B-4024DC3016A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10" name="Text Box 17">
          <a:extLst>
            <a:ext uri="{FF2B5EF4-FFF2-40B4-BE49-F238E27FC236}">
              <a16:creationId xmlns:a16="http://schemas.microsoft.com/office/drawing/2014/main" id="{AEEF6393-00A6-4226-B52F-F33DC43B2E8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11" name="Text Box 18">
          <a:extLst>
            <a:ext uri="{FF2B5EF4-FFF2-40B4-BE49-F238E27FC236}">
              <a16:creationId xmlns:a16="http://schemas.microsoft.com/office/drawing/2014/main" id="{16A1E27D-C104-4D83-9E2A-BC1E2696740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12" name="Text Box 19">
          <a:extLst>
            <a:ext uri="{FF2B5EF4-FFF2-40B4-BE49-F238E27FC236}">
              <a16:creationId xmlns:a16="http://schemas.microsoft.com/office/drawing/2014/main" id="{4B92C1F7-15A3-43D2-ACD4-5EA1A3B0066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504825</xdr:rowOff>
    </xdr:from>
    <xdr:ext cx="95250" cy="456743"/>
    <xdr:sp macro="" textlink="">
      <xdr:nvSpPr>
        <xdr:cNvPr id="2713" name="Text Box 15">
          <a:extLst>
            <a:ext uri="{FF2B5EF4-FFF2-40B4-BE49-F238E27FC236}">
              <a16:creationId xmlns:a16="http://schemas.microsoft.com/office/drawing/2014/main" id="{B7A50176-BCE5-4F2D-9488-EC74E89C62AA}"/>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504825</xdr:rowOff>
    </xdr:from>
    <xdr:ext cx="95250" cy="442269"/>
    <xdr:sp macro="" textlink="">
      <xdr:nvSpPr>
        <xdr:cNvPr id="2714" name="Text Box 15">
          <a:extLst>
            <a:ext uri="{FF2B5EF4-FFF2-40B4-BE49-F238E27FC236}">
              <a16:creationId xmlns:a16="http://schemas.microsoft.com/office/drawing/2014/main" id="{58B64812-3374-4A55-BBBA-F186454E92E7}"/>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38</xdr:row>
      <xdr:rowOff>504825</xdr:rowOff>
    </xdr:from>
    <xdr:ext cx="95250" cy="442269"/>
    <xdr:sp macro="" textlink="">
      <xdr:nvSpPr>
        <xdr:cNvPr id="2715" name="Text Box 15">
          <a:extLst>
            <a:ext uri="{FF2B5EF4-FFF2-40B4-BE49-F238E27FC236}">
              <a16:creationId xmlns:a16="http://schemas.microsoft.com/office/drawing/2014/main" id="{E4CA91C3-7B89-4096-BFD5-A359D080D402}"/>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504825</xdr:rowOff>
    </xdr:from>
    <xdr:ext cx="95250" cy="213632"/>
    <xdr:sp macro="" textlink="">
      <xdr:nvSpPr>
        <xdr:cNvPr id="2716" name="Text Box 15">
          <a:extLst>
            <a:ext uri="{FF2B5EF4-FFF2-40B4-BE49-F238E27FC236}">
              <a16:creationId xmlns:a16="http://schemas.microsoft.com/office/drawing/2014/main" id="{89726DA6-E092-428D-A0A5-FE12313F10D3}"/>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504825</xdr:rowOff>
    </xdr:from>
    <xdr:ext cx="95250" cy="444331"/>
    <xdr:sp macro="" textlink="">
      <xdr:nvSpPr>
        <xdr:cNvPr id="2717" name="Text Box 15">
          <a:extLst>
            <a:ext uri="{FF2B5EF4-FFF2-40B4-BE49-F238E27FC236}">
              <a16:creationId xmlns:a16="http://schemas.microsoft.com/office/drawing/2014/main" id="{B0229B05-7CE4-4A3E-958F-C1422D0C6B96}"/>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504825</xdr:rowOff>
    </xdr:from>
    <xdr:ext cx="95250" cy="213632"/>
    <xdr:sp macro="" textlink="">
      <xdr:nvSpPr>
        <xdr:cNvPr id="2718" name="Text Box 15">
          <a:extLst>
            <a:ext uri="{FF2B5EF4-FFF2-40B4-BE49-F238E27FC236}">
              <a16:creationId xmlns:a16="http://schemas.microsoft.com/office/drawing/2014/main" id="{6B163965-7868-4282-B834-57AC52D8F922}"/>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19" name="Text Box 16">
          <a:extLst>
            <a:ext uri="{FF2B5EF4-FFF2-40B4-BE49-F238E27FC236}">
              <a16:creationId xmlns:a16="http://schemas.microsoft.com/office/drawing/2014/main" id="{DCFD0E3F-9910-4457-9DC8-6D12CBE793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20" name="Text Box 17">
          <a:extLst>
            <a:ext uri="{FF2B5EF4-FFF2-40B4-BE49-F238E27FC236}">
              <a16:creationId xmlns:a16="http://schemas.microsoft.com/office/drawing/2014/main" id="{9364E9B6-B696-4FB9-9365-201824DC5C4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21" name="Text Box 18">
          <a:extLst>
            <a:ext uri="{FF2B5EF4-FFF2-40B4-BE49-F238E27FC236}">
              <a16:creationId xmlns:a16="http://schemas.microsoft.com/office/drawing/2014/main" id="{06776CD8-214D-471A-BC9D-C24D514DE76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22" name="Text Box 19">
          <a:extLst>
            <a:ext uri="{FF2B5EF4-FFF2-40B4-BE49-F238E27FC236}">
              <a16:creationId xmlns:a16="http://schemas.microsoft.com/office/drawing/2014/main" id="{779F28FE-7C99-4E5C-A379-A5490F6E45A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723" name="Text Box 16">
          <a:extLst>
            <a:ext uri="{FF2B5EF4-FFF2-40B4-BE49-F238E27FC236}">
              <a16:creationId xmlns:a16="http://schemas.microsoft.com/office/drawing/2014/main" id="{C93F5A89-7CBA-4AD1-B8BA-A8400657DC4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724" name="Text Box 17">
          <a:extLst>
            <a:ext uri="{FF2B5EF4-FFF2-40B4-BE49-F238E27FC236}">
              <a16:creationId xmlns:a16="http://schemas.microsoft.com/office/drawing/2014/main" id="{7C1CE767-93F3-4351-B02B-54350E653178}"/>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725" name="Text Box 18">
          <a:extLst>
            <a:ext uri="{FF2B5EF4-FFF2-40B4-BE49-F238E27FC236}">
              <a16:creationId xmlns:a16="http://schemas.microsoft.com/office/drawing/2014/main" id="{8E97FAEF-2008-4EA6-8639-338E35E783C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726" name="Text Box 19">
          <a:extLst>
            <a:ext uri="{FF2B5EF4-FFF2-40B4-BE49-F238E27FC236}">
              <a16:creationId xmlns:a16="http://schemas.microsoft.com/office/drawing/2014/main" id="{0CABD05E-EFAB-4307-88F4-5AB8C661A97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42</xdr:row>
      <xdr:rowOff>0</xdr:rowOff>
    </xdr:from>
    <xdr:ext cx="95250" cy="171450"/>
    <xdr:sp macro="" textlink="">
      <xdr:nvSpPr>
        <xdr:cNvPr id="2727" name="Text Box 16">
          <a:extLst>
            <a:ext uri="{FF2B5EF4-FFF2-40B4-BE49-F238E27FC236}">
              <a16:creationId xmlns:a16="http://schemas.microsoft.com/office/drawing/2014/main" id="{179D6724-3369-447F-8F3F-D302BBFC79CD}"/>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42</xdr:row>
      <xdr:rowOff>0</xdr:rowOff>
    </xdr:from>
    <xdr:ext cx="95250" cy="171450"/>
    <xdr:sp macro="" textlink="">
      <xdr:nvSpPr>
        <xdr:cNvPr id="2728" name="Text Box 17">
          <a:extLst>
            <a:ext uri="{FF2B5EF4-FFF2-40B4-BE49-F238E27FC236}">
              <a16:creationId xmlns:a16="http://schemas.microsoft.com/office/drawing/2014/main" id="{5A18391A-2DF2-420E-8C88-0D7C04D9CA24}"/>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42</xdr:row>
      <xdr:rowOff>0</xdr:rowOff>
    </xdr:from>
    <xdr:ext cx="95250" cy="171450"/>
    <xdr:sp macro="" textlink="">
      <xdr:nvSpPr>
        <xdr:cNvPr id="2729" name="Text Box 18">
          <a:extLst>
            <a:ext uri="{FF2B5EF4-FFF2-40B4-BE49-F238E27FC236}">
              <a16:creationId xmlns:a16="http://schemas.microsoft.com/office/drawing/2014/main" id="{0CB145CE-0D63-49AF-A0C1-76BD48CDD2CE}"/>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42</xdr:row>
      <xdr:rowOff>0</xdr:rowOff>
    </xdr:from>
    <xdr:ext cx="95250" cy="171450"/>
    <xdr:sp macro="" textlink="">
      <xdr:nvSpPr>
        <xdr:cNvPr id="2730" name="Text Box 19">
          <a:extLst>
            <a:ext uri="{FF2B5EF4-FFF2-40B4-BE49-F238E27FC236}">
              <a16:creationId xmlns:a16="http://schemas.microsoft.com/office/drawing/2014/main" id="{2979A023-F7E2-4C6D-A344-F49A37A14DBB}"/>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40</xdr:row>
      <xdr:rowOff>504825</xdr:rowOff>
    </xdr:from>
    <xdr:ext cx="95250" cy="444014"/>
    <xdr:sp macro="" textlink="">
      <xdr:nvSpPr>
        <xdr:cNvPr id="2731" name="Text Box 15">
          <a:extLst>
            <a:ext uri="{FF2B5EF4-FFF2-40B4-BE49-F238E27FC236}">
              <a16:creationId xmlns:a16="http://schemas.microsoft.com/office/drawing/2014/main" id="{BC4399CF-2E07-4126-805F-B6EDB3A3C615}"/>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32" name="Text Box 16">
          <a:extLst>
            <a:ext uri="{FF2B5EF4-FFF2-40B4-BE49-F238E27FC236}">
              <a16:creationId xmlns:a16="http://schemas.microsoft.com/office/drawing/2014/main" id="{E926C60A-73C0-4AE2-BE0F-D32CEC221C4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33" name="Text Box 17">
          <a:extLst>
            <a:ext uri="{FF2B5EF4-FFF2-40B4-BE49-F238E27FC236}">
              <a16:creationId xmlns:a16="http://schemas.microsoft.com/office/drawing/2014/main" id="{2DED00CB-B383-47CC-8F22-E2260258EDC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34" name="Text Box 18">
          <a:extLst>
            <a:ext uri="{FF2B5EF4-FFF2-40B4-BE49-F238E27FC236}">
              <a16:creationId xmlns:a16="http://schemas.microsoft.com/office/drawing/2014/main" id="{E7915292-14FD-43E5-81FE-4649D076195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35" name="Text Box 19">
          <a:extLst>
            <a:ext uri="{FF2B5EF4-FFF2-40B4-BE49-F238E27FC236}">
              <a16:creationId xmlns:a16="http://schemas.microsoft.com/office/drawing/2014/main" id="{EABD1965-7E71-4805-BBAD-D869C41BD02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40</xdr:row>
      <xdr:rowOff>504825</xdr:rowOff>
    </xdr:from>
    <xdr:ext cx="95250" cy="442269"/>
    <xdr:sp macro="" textlink="">
      <xdr:nvSpPr>
        <xdr:cNvPr id="2736" name="Text Box 15">
          <a:extLst>
            <a:ext uri="{FF2B5EF4-FFF2-40B4-BE49-F238E27FC236}">
              <a16:creationId xmlns:a16="http://schemas.microsoft.com/office/drawing/2014/main" id="{CFBF7122-7DAD-43FF-9441-AE9084AD6ECC}"/>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737" name="Text Box 16">
          <a:extLst>
            <a:ext uri="{FF2B5EF4-FFF2-40B4-BE49-F238E27FC236}">
              <a16:creationId xmlns:a16="http://schemas.microsoft.com/office/drawing/2014/main" id="{397F0833-83A4-473A-911E-C6811102D15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738" name="Text Box 17">
          <a:extLst>
            <a:ext uri="{FF2B5EF4-FFF2-40B4-BE49-F238E27FC236}">
              <a16:creationId xmlns:a16="http://schemas.microsoft.com/office/drawing/2014/main" id="{DE9C5E95-632A-4C17-9E1C-875FB588D11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739" name="Text Box 18">
          <a:extLst>
            <a:ext uri="{FF2B5EF4-FFF2-40B4-BE49-F238E27FC236}">
              <a16:creationId xmlns:a16="http://schemas.microsoft.com/office/drawing/2014/main" id="{8A018176-1B09-4C26-86A5-76ED844FA09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40" name="Text Box 16">
          <a:extLst>
            <a:ext uri="{FF2B5EF4-FFF2-40B4-BE49-F238E27FC236}">
              <a16:creationId xmlns:a16="http://schemas.microsoft.com/office/drawing/2014/main" id="{79F14742-2316-49A9-B010-31BCC39A15D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41" name="Text Box 17">
          <a:extLst>
            <a:ext uri="{FF2B5EF4-FFF2-40B4-BE49-F238E27FC236}">
              <a16:creationId xmlns:a16="http://schemas.microsoft.com/office/drawing/2014/main" id="{E6F9E6B8-265A-4FEC-B5CA-E8B0B704EF8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42" name="Text Box 18">
          <a:extLst>
            <a:ext uri="{FF2B5EF4-FFF2-40B4-BE49-F238E27FC236}">
              <a16:creationId xmlns:a16="http://schemas.microsoft.com/office/drawing/2014/main" id="{9EF0AE0D-FC25-4079-9F49-9AB2B13799C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43" name="Text Box 19">
          <a:extLst>
            <a:ext uri="{FF2B5EF4-FFF2-40B4-BE49-F238E27FC236}">
              <a16:creationId xmlns:a16="http://schemas.microsoft.com/office/drawing/2014/main" id="{DE31B77C-9941-486E-8062-9A9F7F6D868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44" name="Text Box 16">
          <a:extLst>
            <a:ext uri="{FF2B5EF4-FFF2-40B4-BE49-F238E27FC236}">
              <a16:creationId xmlns:a16="http://schemas.microsoft.com/office/drawing/2014/main" id="{11EAB210-5871-434A-BDAA-318DA57BF0C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45" name="Text Box 17">
          <a:extLst>
            <a:ext uri="{FF2B5EF4-FFF2-40B4-BE49-F238E27FC236}">
              <a16:creationId xmlns:a16="http://schemas.microsoft.com/office/drawing/2014/main" id="{0572CC8D-AF7E-4CFF-ACF1-8C7AAB71032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46" name="Text Box 18">
          <a:extLst>
            <a:ext uri="{FF2B5EF4-FFF2-40B4-BE49-F238E27FC236}">
              <a16:creationId xmlns:a16="http://schemas.microsoft.com/office/drawing/2014/main" id="{558C9B18-431B-402D-AE59-29355F8876E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42</xdr:row>
      <xdr:rowOff>170392</xdr:rowOff>
    </xdr:from>
    <xdr:ext cx="95250" cy="213632"/>
    <xdr:sp macro="" textlink="">
      <xdr:nvSpPr>
        <xdr:cNvPr id="2747" name="Text Box 15">
          <a:extLst>
            <a:ext uri="{FF2B5EF4-FFF2-40B4-BE49-F238E27FC236}">
              <a16:creationId xmlns:a16="http://schemas.microsoft.com/office/drawing/2014/main" id="{3DDB0D32-ACB1-4EF8-B115-E4ADEAB5BE04}"/>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48" name="Text Box 16">
          <a:extLst>
            <a:ext uri="{FF2B5EF4-FFF2-40B4-BE49-F238E27FC236}">
              <a16:creationId xmlns:a16="http://schemas.microsoft.com/office/drawing/2014/main" id="{C1F2A08F-D154-4B97-B567-47C6254D5DE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49" name="Text Box 17">
          <a:extLst>
            <a:ext uri="{FF2B5EF4-FFF2-40B4-BE49-F238E27FC236}">
              <a16:creationId xmlns:a16="http://schemas.microsoft.com/office/drawing/2014/main" id="{7CE92245-13ED-47B2-BCBE-3252AA8CBF2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50" name="Text Box 18">
          <a:extLst>
            <a:ext uri="{FF2B5EF4-FFF2-40B4-BE49-F238E27FC236}">
              <a16:creationId xmlns:a16="http://schemas.microsoft.com/office/drawing/2014/main" id="{E1A29A6E-0F6B-4BEE-8782-D3866151FF4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51" name="Text Box 19">
          <a:extLst>
            <a:ext uri="{FF2B5EF4-FFF2-40B4-BE49-F238E27FC236}">
              <a16:creationId xmlns:a16="http://schemas.microsoft.com/office/drawing/2014/main" id="{AA06832A-E755-4F17-81D2-811B4B4024BA}"/>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752" name="Text Box 16">
          <a:extLst>
            <a:ext uri="{FF2B5EF4-FFF2-40B4-BE49-F238E27FC236}">
              <a16:creationId xmlns:a16="http://schemas.microsoft.com/office/drawing/2014/main" id="{4E89A8BD-E8CE-4AC8-9D1D-EE203AFC9FC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753" name="Text Box 17">
          <a:extLst>
            <a:ext uri="{FF2B5EF4-FFF2-40B4-BE49-F238E27FC236}">
              <a16:creationId xmlns:a16="http://schemas.microsoft.com/office/drawing/2014/main" id="{BA0DF1D9-DAF7-403E-9D80-C3A1C1208BF8}"/>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754" name="Text Box 18">
          <a:extLst>
            <a:ext uri="{FF2B5EF4-FFF2-40B4-BE49-F238E27FC236}">
              <a16:creationId xmlns:a16="http://schemas.microsoft.com/office/drawing/2014/main" id="{9E98B76A-14CF-4034-AEF7-7681ACAC76F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755" name="Text Box 19">
          <a:extLst>
            <a:ext uri="{FF2B5EF4-FFF2-40B4-BE49-F238E27FC236}">
              <a16:creationId xmlns:a16="http://schemas.microsoft.com/office/drawing/2014/main" id="{B2FB2A2D-048B-48DC-A7A7-31CC1FAB6B8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39</xdr:row>
      <xdr:rowOff>0</xdr:rowOff>
    </xdr:from>
    <xdr:ext cx="95250" cy="171450"/>
    <xdr:sp macro="" textlink="">
      <xdr:nvSpPr>
        <xdr:cNvPr id="2756" name="Text Box 16">
          <a:extLst>
            <a:ext uri="{FF2B5EF4-FFF2-40B4-BE49-F238E27FC236}">
              <a16:creationId xmlns:a16="http://schemas.microsoft.com/office/drawing/2014/main" id="{2087220D-22FB-4A8C-AE7E-156D655433FA}"/>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39</xdr:row>
      <xdr:rowOff>0</xdr:rowOff>
    </xdr:from>
    <xdr:ext cx="95250" cy="171450"/>
    <xdr:sp macro="" textlink="">
      <xdr:nvSpPr>
        <xdr:cNvPr id="2757" name="Text Box 17">
          <a:extLst>
            <a:ext uri="{FF2B5EF4-FFF2-40B4-BE49-F238E27FC236}">
              <a16:creationId xmlns:a16="http://schemas.microsoft.com/office/drawing/2014/main" id="{E86E229B-75A1-43B2-9552-6B75AC46E2D8}"/>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39</xdr:row>
      <xdr:rowOff>0</xdr:rowOff>
    </xdr:from>
    <xdr:ext cx="95250" cy="171450"/>
    <xdr:sp macro="" textlink="">
      <xdr:nvSpPr>
        <xdr:cNvPr id="2758" name="Text Box 18">
          <a:extLst>
            <a:ext uri="{FF2B5EF4-FFF2-40B4-BE49-F238E27FC236}">
              <a16:creationId xmlns:a16="http://schemas.microsoft.com/office/drawing/2014/main" id="{8939DE92-E1BD-4666-9981-689FE60FC018}"/>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39</xdr:row>
      <xdr:rowOff>0</xdr:rowOff>
    </xdr:from>
    <xdr:ext cx="95250" cy="171450"/>
    <xdr:sp macro="" textlink="">
      <xdr:nvSpPr>
        <xdr:cNvPr id="2759" name="Text Box 19">
          <a:extLst>
            <a:ext uri="{FF2B5EF4-FFF2-40B4-BE49-F238E27FC236}">
              <a16:creationId xmlns:a16="http://schemas.microsoft.com/office/drawing/2014/main" id="{9692BE4A-2B4C-4565-B8B9-3AC2F8D11695}"/>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40</xdr:row>
      <xdr:rowOff>504825</xdr:rowOff>
    </xdr:from>
    <xdr:ext cx="95250" cy="444014"/>
    <xdr:sp macro="" textlink="">
      <xdr:nvSpPr>
        <xdr:cNvPr id="2760" name="Text Box 15">
          <a:extLst>
            <a:ext uri="{FF2B5EF4-FFF2-40B4-BE49-F238E27FC236}">
              <a16:creationId xmlns:a16="http://schemas.microsoft.com/office/drawing/2014/main" id="{70DD5C0B-2348-4D68-8A98-DA3471E6E072}"/>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61" name="Text Box 16">
          <a:extLst>
            <a:ext uri="{FF2B5EF4-FFF2-40B4-BE49-F238E27FC236}">
              <a16:creationId xmlns:a16="http://schemas.microsoft.com/office/drawing/2014/main" id="{B98D1299-FF38-4D70-9E7D-0054FF36F97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62" name="Text Box 17">
          <a:extLst>
            <a:ext uri="{FF2B5EF4-FFF2-40B4-BE49-F238E27FC236}">
              <a16:creationId xmlns:a16="http://schemas.microsoft.com/office/drawing/2014/main" id="{3B6C27B9-A90D-4FAB-AB9F-0047B84A809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63" name="Text Box 18">
          <a:extLst>
            <a:ext uri="{FF2B5EF4-FFF2-40B4-BE49-F238E27FC236}">
              <a16:creationId xmlns:a16="http://schemas.microsoft.com/office/drawing/2014/main" id="{D505FB3A-BE23-4130-B2AB-6A8EFBB773C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64" name="Text Box 19">
          <a:extLst>
            <a:ext uri="{FF2B5EF4-FFF2-40B4-BE49-F238E27FC236}">
              <a16:creationId xmlns:a16="http://schemas.microsoft.com/office/drawing/2014/main" id="{C762FFA1-D2EC-4C9D-A59F-6D7F74D64D7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765" name="Text Box 16">
          <a:extLst>
            <a:ext uri="{FF2B5EF4-FFF2-40B4-BE49-F238E27FC236}">
              <a16:creationId xmlns:a16="http://schemas.microsoft.com/office/drawing/2014/main" id="{0564CAE7-8F80-4AB2-92B5-2C82A5D2980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766" name="Text Box 17">
          <a:extLst>
            <a:ext uri="{FF2B5EF4-FFF2-40B4-BE49-F238E27FC236}">
              <a16:creationId xmlns:a16="http://schemas.microsoft.com/office/drawing/2014/main" id="{E42CD800-75DD-420B-AD4B-FA5D96D8DCB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42</xdr:row>
      <xdr:rowOff>15875</xdr:rowOff>
    </xdr:from>
    <xdr:ext cx="95250" cy="171450"/>
    <xdr:sp macro="" textlink="">
      <xdr:nvSpPr>
        <xdr:cNvPr id="2767" name="Text Box 18">
          <a:extLst>
            <a:ext uri="{FF2B5EF4-FFF2-40B4-BE49-F238E27FC236}">
              <a16:creationId xmlns:a16="http://schemas.microsoft.com/office/drawing/2014/main" id="{62F335A8-DE6C-4305-A16C-CE511E7F4D4E}"/>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68" name="Text Box 16">
          <a:extLst>
            <a:ext uri="{FF2B5EF4-FFF2-40B4-BE49-F238E27FC236}">
              <a16:creationId xmlns:a16="http://schemas.microsoft.com/office/drawing/2014/main" id="{7E36769B-0180-4B08-AB32-58802DD1C9DF}"/>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69" name="Text Box 17">
          <a:extLst>
            <a:ext uri="{FF2B5EF4-FFF2-40B4-BE49-F238E27FC236}">
              <a16:creationId xmlns:a16="http://schemas.microsoft.com/office/drawing/2014/main" id="{D6FF7CCC-48C8-4AA7-ABD8-95D0F4E1AC5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70" name="Text Box 18">
          <a:extLst>
            <a:ext uri="{FF2B5EF4-FFF2-40B4-BE49-F238E27FC236}">
              <a16:creationId xmlns:a16="http://schemas.microsoft.com/office/drawing/2014/main" id="{6995809B-C568-44F2-B924-BDCB12DCD08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71" name="Text Box 19">
          <a:extLst>
            <a:ext uri="{FF2B5EF4-FFF2-40B4-BE49-F238E27FC236}">
              <a16:creationId xmlns:a16="http://schemas.microsoft.com/office/drawing/2014/main" id="{977B2DB1-253F-4EFD-9C27-8816B6EB858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72" name="Text Box 16">
          <a:extLst>
            <a:ext uri="{FF2B5EF4-FFF2-40B4-BE49-F238E27FC236}">
              <a16:creationId xmlns:a16="http://schemas.microsoft.com/office/drawing/2014/main" id="{744ADC8A-FD11-4418-A9A0-6F5656A7473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42</xdr:row>
      <xdr:rowOff>170392</xdr:rowOff>
    </xdr:from>
    <xdr:ext cx="95250" cy="213632"/>
    <xdr:sp macro="" textlink="">
      <xdr:nvSpPr>
        <xdr:cNvPr id="2773" name="Text Box 15">
          <a:extLst>
            <a:ext uri="{FF2B5EF4-FFF2-40B4-BE49-F238E27FC236}">
              <a16:creationId xmlns:a16="http://schemas.microsoft.com/office/drawing/2014/main" id="{DA6241DC-DB71-4714-875B-8540D4F908E1}"/>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504825</xdr:rowOff>
    </xdr:from>
    <xdr:ext cx="95250" cy="448496"/>
    <xdr:sp macro="" textlink="">
      <xdr:nvSpPr>
        <xdr:cNvPr id="2774" name="Text Box 15">
          <a:extLst>
            <a:ext uri="{FF2B5EF4-FFF2-40B4-BE49-F238E27FC236}">
              <a16:creationId xmlns:a16="http://schemas.microsoft.com/office/drawing/2014/main" id="{B71684B8-C1A0-438E-93FB-B06BFB18272F}"/>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504825</xdr:rowOff>
    </xdr:from>
    <xdr:ext cx="95250" cy="442269"/>
    <xdr:sp macro="" textlink="">
      <xdr:nvSpPr>
        <xdr:cNvPr id="2775" name="Text Box 15">
          <a:extLst>
            <a:ext uri="{FF2B5EF4-FFF2-40B4-BE49-F238E27FC236}">
              <a16:creationId xmlns:a16="http://schemas.microsoft.com/office/drawing/2014/main" id="{1F25F833-F0E8-48ED-AA3D-5E32E2C32341}"/>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42</xdr:row>
      <xdr:rowOff>504825</xdr:rowOff>
    </xdr:from>
    <xdr:ext cx="95250" cy="442269"/>
    <xdr:sp macro="" textlink="">
      <xdr:nvSpPr>
        <xdr:cNvPr id="2776" name="Text Box 15">
          <a:extLst>
            <a:ext uri="{FF2B5EF4-FFF2-40B4-BE49-F238E27FC236}">
              <a16:creationId xmlns:a16="http://schemas.microsoft.com/office/drawing/2014/main" id="{310A7F38-DD00-4A1B-A630-CC123A2F8073}"/>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504825</xdr:rowOff>
    </xdr:from>
    <xdr:ext cx="95250" cy="213632"/>
    <xdr:sp macro="" textlink="">
      <xdr:nvSpPr>
        <xdr:cNvPr id="2777" name="Text Box 15">
          <a:extLst>
            <a:ext uri="{FF2B5EF4-FFF2-40B4-BE49-F238E27FC236}">
              <a16:creationId xmlns:a16="http://schemas.microsoft.com/office/drawing/2014/main" id="{0FB69D71-2747-4F48-9AA7-55E0506200CD}"/>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504825</xdr:rowOff>
    </xdr:from>
    <xdr:ext cx="95250" cy="444331"/>
    <xdr:sp macro="" textlink="">
      <xdr:nvSpPr>
        <xdr:cNvPr id="2778" name="Text Box 15">
          <a:extLst>
            <a:ext uri="{FF2B5EF4-FFF2-40B4-BE49-F238E27FC236}">
              <a16:creationId xmlns:a16="http://schemas.microsoft.com/office/drawing/2014/main" id="{517C63EA-0295-4B64-9171-2C63EFC0A5E9}"/>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42</xdr:row>
      <xdr:rowOff>170392</xdr:rowOff>
    </xdr:from>
    <xdr:ext cx="95250" cy="213632"/>
    <xdr:sp macro="" textlink="">
      <xdr:nvSpPr>
        <xdr:cNvPr id="2779" name="Text Box 15">
          <a:extLst>
            <a:ext uri="{FF2B5EF4-FFF2-40B4-BE49-F238E27FC236}">
              <a16:creationId xmlns:a16="http://schemas.microsoft.com/office/drawing/2014/main" id="{5A313F17-D1FD-44C1-B18F-58D62C2D1D9D}"/>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780" name="Text Box 16">
          <a:extLst>
            <a:ext uri="{FF2B5EF4-FFF2-40B4-BE49-F238E27FC236}">
              <a16:creationId xmlns:a16="http://schemas.microsoft.com/office/drawing/2014/main" id="{4B8F285F-B70A-4E73-BED4-A04E9C3AD6B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781" name="Text Box 17">
          <a:extLst>
            <a:ext uri="{FF2B5EF4-FFF2-40B4-BE49-F238E27FC236}">
              <a16:creationId xmlns:a16="http://schemas.microsoft.com/office/drawing/2014/main" id="{AAE73DD7-D378-4157-81E1-9AF3770E4C9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782" name="Text Box 18">
          <a:extLst>
            <a:ext uri="{FF2B5EF4-FFF2-40B4-BE49-F238E27FC236}">
              <a16:creationId xmlns:a16="http://schemas.microsoft.com/office/drawing/2014/main" id="{BF29F94C-AA33-4B63-8E06-ADD40F383BF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783" name="Text Box 19">
          <a:extLst>
            <a:ext uri="{FF2B5EF4-FFF2-40B4-BE49-F238E27FC236}">
              <a16:creationId xmlns:a16="http://schemas.microsoft.com/office/drawing/2014/main" id="{24127D01-D534-44E2-83A4-0D6E591F4B3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784" name="Text Box 16">
          <a:extLst>
            <a:ext uri="{FF2B5EF4-FFF2-40B4-BE49-F238E27FC236}">
              <a16:creationId xmlns:a16="http://schemas.microsoft.com/office/drawing/2014/main" id="{85732863-E4C7-41C1-BFAE-176F74D0326C}"/>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785" name="Text Box 17">
          <a:extLst>
            <a:ext uri="{FF2B5EF4-FFF2-40B4-BE49-F238E27FC236}">
              <a16:creationId xmlns:a16="http://schemas.microsoft.com/office/drawing/2014/main" id="{72A546AC-3014-418E-9881-CDADD61803EC}"/>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786" name="Text Box 18">
          <a:extLst>
            <a:ext uri="{FF2B5EF4-FFF2-40B4-BE49-F238E27FC236}">
              <a16:creationId xmlns:a16="http://schemas.microsoft.com/office/drawing/2014/main" id="{F083041F-DE9C-44C9-A1D5-DA9277B9C1DC}"/>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787" name="Text Box 19">
          <a:extLst>
            <a:ext uri="{FF2B5EF4-FFF2-40B4-BE49-F238E27FC236}">
              <a16:creationId xmlns:a16="http://schemas.microsoft.com/office/drawing/2014/main" id="{7C53BA28-EC24-4478-89D7-93D85E49EF8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46</xdr:row>
      <xdr:rowOff>0</xdr:rowOff>
    </xdr:from>
    <xdr:ext cx="95250" cy="171450"/>
    <xdr:sp macro="" textlink="">
      <xdr:nvSpPr>
        <xdr:cNvPr id="2788" name="Text Box 16">
          <a:extLst>
            <a:ext uri="{FF2B5EF4-FFF2-40B4-BE49-F238E27FC236}">
              <a16:creationId xmlns:a16="http://schemas.microsoft.com/office/drawing/2014/main" id="{2D84B712-5062-42DB-84C2-F5D603779FF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46</xdr:row>
      <xdr:rowOff>0</xdr:rowOff>
    </xdr:from>
    <xdr:ext cx="95250" cy="171450"/>
    <xdr:sp macro="" textlink="">
      <xdr:nvSpPr>
        <xdr:cNvPr id="2789" name="Text Box 17">
          <a:extLst>
            <a:ext uri="{FF2B5EF4-FFF2-40B4-BE49-F238E27FC236}">
              <a16:creationId xmlns:a16="http://schemas.microsoft.com/office/drawing/2014/main" id="{09411808-584F-4CC2-BEED-F8F44FF2F811}"/>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46</xdr:row>
      <xdr:rowOff>0</xdr:rowOff>
    </xdr:from>
    <xdr:ext cx="95250" cy="171450"/>
    <xdr:sp macro="" textlink="">
      <xdr:nvSpPr>
        <xdr:cNvPr id="2790" name="Text Box 18">
          <a:extLst>
            <a:ext uri="{FF2B5EF4-FFF2-40B4-BE49-F238E27FC236}">
              <a16:creationId xmlns:a16="http://schemas.microsoft.com/office/drawing/2014/main" id="{6426E4C1-4FC0-4BF1-A14F-D8A4CBC29AA8}"/>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46</xdr:row>
      <xdr:rowOff>0</xdr:rowOff>
    </xdr:from>
    <xdr:ext cx="95250" cy="171450"/>
    <xdr:sp macro="" textlink="">
      <xdr:nvSpPr>
        <xdr:cNvPr id="2791" name="Text Box 19">
          <a:extLst>
            <a:ext uri="{FF2B5EF4-FFF2-40B4-BE49-F238E27FC236}">
              <a16:creationId xmlns:a16="http://schemas.microsoft.com/office/drawing/2014/main" id="{67539081-EA85-4DBD-965E-E13864CFC66E}"/>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44</xdr:row>
      <xdr:rowOff>504825</xdr:rowOff>
    </xdr:from>
    <xdr:ext cx="95250" cy="444014"/>
    <xdr:sp macro="" textlink="">
      <xdr:nvSpPr>
        <xdr:cNvPr id="2792" name="Text Box 15">
          <a:extLst>
            <a:ext uri="{FF2B5EF4-FFF2-40B4-BE49-F238E27FC236}">
              <a16:creationId xmlns:a16="http://schemas.microsoft.com/office/drawing/2014/main" id="{F8011CBA-A7E6-4F68-83CF-176196CCD36D}"/>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793" name="Text Box 16">
          <a:extLst>
            <a:ext uri="{FF2B5EF4-FFF2-40B4-BE49-F238E27FC236}">
              <a16:creationId xmlns:a16="http://schemas.microsoft.com/office/drawing/2014/main" id="{42D0E925-BC46-45CB-A096-5DB68DCAD85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794" name="Text Box 17">
          <a:extLst>
            <a:ext uri="{FF2B5EF4-FFF2-40B4-BE49-F238E27FC236}">
              <a16:creationId xmlns:a16="http://schemas.microsoft.com/office/drawing/2014/main" id="{05E2F152-61B4-435F-B1D1-10921321CFA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795" name="Text Box 18">
          <a:extLst>
            <a:ext uri="{FF2B5EF4-FFF2-40B4-BE49-F238E27FC236}">
              <a16:creationId xmlns:a16="http://schemas.microsoft.com/office/drawing/2014/main" id="{4E54D32F-ADC5-4CB0-A38D-A7D51A137FD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796" name="Text Box 19">
          <a:extLst>
            <a:ext uri="{FF2B5EF4-FFF2-40B4-BE49-F238E27FC236}">
              <a16:creationId xmlns:a16="http://schemas.microsoft.com/office/drawing/2014/main" id="{A9B05BC7-3D70-4502-BBBE-C97A367C5D0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797" name="Text Box 16">
          <a:extLst>
            <a:ext uri="{FF2B5EF4-FFF2-40B4-BE49-F238E27FC236}">
              <a16:creationId xmlns:a16="http://schemas.microsoft.com/office/drawing/2014/main" id="{58C8B268-3E72-4F5B-84C8-52BD9CDB7A9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798" name="Text Box 17">
          <a:extLst>
            <a:ext uri="{FF2B5EF4-FFF2-40B4-BE49-F238E27FC236}">
              <a16:creationId xmlns:a16="http://schemas.microsoft.com/office/drawing/2014/main" id="{823EC8AB-6FCE-48C3-B9BB-38EC274F583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799" name="Text Box 18">
          <a:extLst>
            <a:ext uri="{FF2B5EF4-FFF2-40B4-BE49-F238E27FC236}">
              <a16:creationId xmlns:a16="http://schemas.microsoft.com/office/drawing/2014/main" id="{B84A8924-DCFF-4B5B-8E33-18A0222A2CB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00" name="Text Box 16">
          <a:extLst>
            <a:ext uri="{FF2B5EF4-FFF2-40B4-BE49-F238E27FC236}">
              <a16:creationId xmlns:a16="http://schemas.microsoft.com/office/drawing/2014/main" id="{EA700D8D-604D-4B30-B45F-DBFBC47B4F1F}"/>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01" name="Text Box 17">
          <a:extLst>
            <a:ext uri="{FF2B5EF4-FFF2-40B4-BE49-F238E27FC236}">
              <a16:creationId xmlns:a16="http://schemas.microsoft.com/office/drawing/2014/main" id="{CD356793-379D-4B01-AB82-198E30F0DA8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02" name="Text Box 18">
          <a:extLst>
            <a:ext uri="{FF2B5EF4-FFF2-40B4-BE49-F238E27FC236}">
              <a16:creationId xmlns:a16="http://schemas.microsoft.com/office/drawing/2014/main" id="{FC810D8F-0B9F-457A-BCEF-BA907C592C1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03" name="Text Box 19">
          <a:extLst>
            <a:ext uri="{FF2B5EF4-FFF2-40B4-BE49-F238E27FC236}">
              <a16:creationId xmlns:a16="http://schemas.microsoft.com/office/drawing/2014/main" id="{D1E4DC2B-6294-46B1-BEEC-94948B5B814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04" name="Text Box 16">
          <a:extLst>
            <a:ext uri="{FF2B5EF4-FFF2-40B4-BE49-F238E27FC236}">
              <a16:creationId xmlns:a16="http://schemas.microsoft.com/office/drawing/2014/main" id="{567C5A12-6B8D-4224-AFB9-02A519B2B7F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05" name="Text Box 17">
          <a:extLst>
            <a:ext uri="{FF2B5EF4-FFF2-40B4-BE49-F238E27FC236}">
              <a16:creationId xmlns:a16="http://schemas.microsoft.com/office/drawing/2014/main" id="{0C4FEC1E-F7A1-4D70-BF23-7A4FA6D6BE1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06" name="Text Box 18">
          <a:extLst>
            <a:ext uri="{FF2B5EF4-FFF2-40B4-BE49-F238E27FC236}">
              <a16:creationId xmlns:a16="http://schemas.microsoft.com/office/drawing/2014/main" id="{E81E92A4-E4A2-434C-BAC2-6DE9C428EC9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07" name="Text Box 19">
          <a:extLst>
            <a:ext uri="{FF2B5EF4-FFF2-40B4-BE49-F238E27FC236}">
              <a16:creationId xmlns:a16="http://schemas.microsoft.com/office/drawing/2014/main" id="{B2D277C5-8825-4E1F-9BAA-624CE64B4DD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504825</xdr:rowOff>
    </xdr:from>
    <xdr:ext cx="95250" cy="456743"/>
    <xdr:sp macro="" textlink="">
      <xdr:nvSpPr>
        <xdr:cNvPr id="2808" name="Text Box 15">
          <a:extLst>
            <a:ext uri="{FF2B5EF4-FFF2-40B4-BE49-F238E27FC236}">
              <a16:creationId xmlns:a16="http://schemas.microsoft.com/office/drawing/2014/main" id="{AD7FFCE6-9D99-4DE4-A104-B1B331E20486}"/>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504825</xdr:rowOff>
    </xdr:from>
    <xdr:ext cx="95250" cy="442269"/>
    <xdr:sp macro="" textlink="">
      <xdr:nvSpPr>
        <xdr:cNvPr id="2809" name="Text Box 15">
          <a:extLst>
            <a:ext uri="{FF2B5EF4-FFF2-40B4-BE49-F238E27FC236}">
              <a16:creationId xmlns:a16="http://schemas.microsoft.com/office/drawing/2014/main" id="{002CFAFA-2329-430A-A6D8-536569D997FB}"/>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42</xdr:row>
      <xdr:rowOff>504825</xdr:rowOff>
    </xdr:from>
    <xdr:ext cx="95250" cy="442269"/>
    <xdr:sp macro="" textlink="">
      <xdr:nvSpPr>
        <xdr:cNvPr id="2810" name="Text Box 15">
          <a:extLst>
            <a:ext uri="{FF2B5EF4-FFF2-40B4-BE49-F238E27FC236}">
              <a16:creationId xmlns:a16="http://schemas.microsoft.com/office/drawing/2014/main" id="{47136320-8EF1-4190-B429-4990FA3011DC}"/>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504825</xdr:rowOff>
    </xdr:from>
    <xdr:ext cx="95250" cy="213632"/>
    <xdr:sp macro="" textlink="">
      <xdr:nvSpPr>
        <xdr:cNvPr id="2811" name="Text Box 15">
          <a:extLst>
            <a:ext uri="{FF2B5EF4-FFF2-40B4-BE49-F238E27FC236}">
              <a16:creationId xmlns:a16="http://schemas.microsoft.com/office/drawing/2014/main" id="{65A44950-1162-4AD1-A1CA-A7C2395C8EF9}"/>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504825</xdr:rowOff>
    </xdr:from>
    <xdr:ext cx="95250" cy="444331"/>
    <xdr:sp macro="" textlink="">
      <xdr:nvSpPr>
        <xdr:cNvPr id="2812" name="Text Box 15">
          <a:extLst>
            <a:ext uri="{FF2B5EF4-FFF2-40B4-BE49-F238E27FC236}">
              <a16:creationId xmlns:a16="http://schemas.microsoft.com/office/drawing/2014/main" id="{DD1AD90E-FC8B-476B-B564-4FCE63446CDF}"/>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504825</xdr:rowOff>
    </xdr:from>
    <xdr:ext cx="95250" cy="213632"/>
    <xdr:sp macro="" textlink="">
      <xdr:nvSpPr>
        <xdr:cNvPr id="2813" name="Text Box 15">
          <a:extLst>
            <a:ext uri="{FF2B5EF4-FFF2-40B4-BE49-F238E27FC236}">
              <a16:creationId xmlns:a16="http://schemas.microsoft.com/office/drawing/2014/main" id="{599B8BDC-62C0-49C8-BEF4-DC29A4DA7EA7}"/>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814" name="Text Box 16">
          <a:extLst>
            <a:ext uri="{FF2B5EF4-FFF2-40B4-BE49-F238E27FC236}">
              <a16:creationId xmlns:a16="http://schemas.microsoft.com/office/drawing/2014/main" id="{3AF0EBD9-5D6E-40A1-9E74-AAD7F805B6D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815" name="Text Box 17">
          <a:extLst>
            <a:ext uri="{FF2B5EF4-FFF2-40B4-BE49-F238E27FC236}">
              <a16:creationId xmlns:a16="http://schemas.microsoft.com/office/drawing/2014/main" id="{93F75A0C-84C5-4B59-A0E4-5D408327C99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816" name="Text Box 18">
          <a:extLst>
            <a:ext uri="{FF2B5EF4-FFF2-40B4-BE49-F238E27FC236}">
              <a16:creationId xmlns:a16="http://schemas.microsoft.com/office/drawing/2014/main" id="{5D98FF1B-34D6-41D2-B341-27993609441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817" name="Text Box 19">
          <a:extLst>
            <a:ext uri="{FF2B5EF4-FFF2-40B4-BE49-F238E27FC236}">
              <a16:creationId xmlns:a16="http://schemas.microsoft.com/office/drawing/2014/main" id="{153CEADB-C5DC-48D5-BB2E-FD15392ADCB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818" name="Text Box 16">
          <a:extLst>
            <a:ext uri="{FF2B5EF4-FFF2-40B4-BE49-F238E27FC236}">
              <a16:creationId xmlns:a16="http://schemas.microsoft.com/office/drawing/2014/main" id="{491EE480-249F-4C59-99A0-919F44700378}"/>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819" name="Text Box 17">
          <a:extLst>
            <a:ext uri="{FF2B5EF4-FFF2-40B4-BE49-F238E27FC236}">
              <a16:creationId xmlns:a16="http://schemas.microsoft.com/office/drawing/2014/main" id="{D486C07E-C10F-4AFD-9B6A-1E75381E2B7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820" name="Text Box 18">
          <a:extLst>
            <a:ext uri="{FF2B5EF4-FFF2-40B4-BE49-F238E27FC236}">
              <a16:creationId xmlns:a16="http://schemas.microsoft.com/office/drawing/2014/main" id="{F41162CE-314E-40C7-80E9-291C8126E28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821" name="Text Box 19">
          <a:extLst>
            <a:ext uri="{FF2B5EF4-FFF2-40B4-BE49-F238E27FC236}">
              <a16:creationId xmlns:a16="http://schemas.microsoft.com/office/drawing/2014/main" id="{D884D22F-49CA-489A-9802-E097A504C04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46</xdr:row>
      <xdr:rowOff>0</xdr:rowOff>
    </xdr:from>
    <xdr:ext cx="95250" cy="171450"/>
    <xdr:sp macro="" textlink="">
      <xdr:nvSpPr>
        <xdr:cNvPr id="2822" name="Text Box 16">
          <a:extLst>
            <a:ext uri="{FF2B5EF4-FFF2-40B4-BE49-F238E27FC236}">
              <a16:creationId xmlns:a16="http://schemas.microsoft.com/office/drawing/2014/main" id="{B19A58AC-8B8B-4450-99D0-B730A4C42185}"/>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46</xdr:row>
      <xdr:rowOff>0</xdr:rowOff>
    </xdr:from>
    <xdr:ext cx="95250" cy="171450"/>
    <xdr:sp macro="" textlink="">
      <xdr:nvSpPr>
        <xdr:cNvPr id="2823" name="Text Box 17">
          <a:extLst>
            <a:ext uri="{FF2B5EF4-FFF2-40B4-BE49-F238E27FC236}">
              <a16:creationId xmlns:a16="http://schemas.microsoft.com/office/drawing/2014/main" id="{AC03FD42-B211-4316-AB5D-B0632E01AEC3}"/>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46</xdr:row>
      <xdr:rowOff>0</xdr:rowOff>
    </xdr:from>
    <xdr:ext cx="95250" cy="171450"/>
    <xdr:sp macro="" textlink="">
      <xdr:nvSpPr>
        <xdr:cNvPr id="2824" name="Text Box 18">
          <a:extLst>
            <a:ext uri="{FF2B5EF4-FFF2-40B4-BE49-F238E27FC236}">
              <a16:creationId xmlns:a16="http://schemas.microsoft.com/office/drawing/2014/main" id="{4D9858AD-C340-4329-93A2-022F9256E3F2}"/>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46</xdr:row>
      <xdr:rowOff>0</xdr:rowOff>
    </xdr:from>
    <xdr:ext cx="95250" cy="171450"/>
    <xdr:sp macro="" textlink="">
      <xdr:nvSpPr>
        <xdr:cNvPr id="2825" name="Text Box 19">
          <a:extLst>
            <a:ext uri="{FF2B5EF4-FFF2-40B4-BE49-F238E27FC236}">
              <a16:creationId xmlns:a16="http://schemas.microsoft.com/office/drawing/2014/main" id="{C4CA7200-1B61-4462-933D-CD1621936192}"/>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44</xdr:row>
      <xdr:rowOff>504825</xdr:rowOff>
    </xdr:from>
    <xdr:ext cx="95250" cy="444014"/>
    <xdr:sp macro="" textlink="">
      <xdr:nvSpPr>
        <xdr:cNvPr id="2826" name="Text Box 15">
          <a:extLst>
            <a:ext uri="{FF2B5EF4-FFF2-40B4-BE49-F238E27FC236}">
              <a16:creationId xmlns:a16="http://schemas.microsoft.com/office/drawing/2014/main" id="{56480626-D716-4D88-BD57-ACFE22366324}"/>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827" name="Text Box 16">
          <a:extLst>
            <a:ext uri="{FF2B5EF4-FFF2-40B4-BE49-F238E27FC236}">
              <a16:creationId xmlns:a16="http://schemas.microsoft.com/office/drawing/2014/main" id="{A5A56C07-FF21-4E1D-9451-2D86C8D4172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828" name="Text Box 17">
          <a:extLst>
            <a:ext uri="{FF2B5EF4-FFF2-40B4-BE49-F238E27FC236}">
              <a16:creationId xmlns:a16="http://schemas.microsoft.com/office/drawing/2014/main" id="{367F0471-6037-48D3-B836-BE243D19463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829" name="Text Box 18">
          <a:extLst>
            <a:ext uri="{FF2B5EF4-FFF2-40B4-BE49-F238E27FC236}">
              <a16:creationId xmlns:a16="http://schemas.microsoft.com/office/drawing/2014/main" id="{FB648CAE-163D-45EE-862B-61170EA765D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830" name="Text Box 19">
          <a:extLst>
            <a:ext uri="{FF2B5EF4-FFF2-40B4-BE49-F238E27FC236}">
              <a16:creationId xmlns:a16="http://schemas.microsoft.com/office/drawing/2014/main" id="{A93E09D1-6352-4075-BB9D-C80D8E4477E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44</xdr:row>
      <xdr:rowOff>504825</xdr:rowOff>
    </xdr:from>
    <xdr:ext cx="95250" cy="442269"/>
    <xdr:sp macro="" textlink="">
      <xdr:nvSpPr>
        <xdr:cNvPr id="2831" name="Text Box 15">
          <a:extLst>
            <a:ext uri="{FF2B5EF4-FFF2-40B4-BE49-F238E27FC236}">
              <a16:creationId xmlns:a16="http://schemas.microsoft.com/office/drawing/2014/main" id="{F2FA7A70-EEBF-4E04-A377-7C54F745E94E}"/>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832" name="Text Box 16">
          <a:extLst>
            <a:ext uri="{FF2B5EF4-FFF2-40B4-BE49-F238E27FC236}">
              <a16:creationId xmlns:a16="http://schemas.microsoft.com/office/drawing/2014/main" id="{F098900C-F7E3-4A05-B380-50F6C35D780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833" name="Text Box 17">
          <a:extLst>
            <a:ext uri="{FF2B5EF4-FFF2-40B4-BE49-F238E27FC236}">
              <a16:creationId xmlns:a16="http://schemas.microsoft.com/office/drawing/2014/main" id="{C7265244-8945-4CA3-BAC8-A3313FAECA3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834" name="Text Box 18">
          <a:extLst>
            <a:ext uri="{FF2B5EF4-FFF2-40B4-BE49-F238E27FC236}">
              <a16:creationId xmlns:a16="http://schemas.microsoft.com/office/drawing/2014/main" id="{5CE46923-DD54-45DB-891C-A6A37C9C345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35" name="Text Box 16">
          <a:extLst>
            <a:ext uri="{FF2B5EF4-FFF2-40B4-BE49-F238E27FC236}">
              <a16:creationId xmlns:a16="http://schemas.microsoft.com/office/drawing/2014/main" id="{979D00C5-B3F0-43FB-80E3-A0D9ACE09BA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36" name="Text Box 17">
          <a:extLst>
            <a:ext uri="{FF2B5EF4-FFF2-40B4-BE49-F238E27FC236}">
              <a16:creationId xmlns:a16="http://schemas.microsoft.com/office/drawing/2014/main" id="{E96B9E07-2E50-441B-B070-483168642D4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37" name="Text Box 18">
          <a:extLst>
            <a:ext uri="{FF2B5EF4-FFF2-40B4-BE49-F238E27FC236}">
              <a16:creationId xmlns:a16="http://schemas.microsoft.com/office/drawing/2014/main" id="{65F7ECA6-5003-4B58-8F6F-2C659FA786E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38" name="Text Box 19">
          <a:extLst>
            <a:ext uri="{FF2B5EF4-FFF2-40B4-BE49-F238E27FC236}">
              <a16:creationId xmlns:a16="http://schemas.microsoft.com/office/drawing/2014/main" id="{4BA17647-44D7-40F7-B3D3-978E8DECF99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39" name="Text Box 16">
          <a:extLst>
            <a:ext uri="{FF2B5EF4-FFF2-40B4-BE49-F238E27FC236}">
              <a16:creationId xmlns:a16="http://schemas.microsoft.com/office/drawing/2014/main" id="{A50A6B9B-FF86-48E7-9A99-C4A9272B7C8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40" name="Text Box 17">
          <a:extLst>
            <a:ext uri="{FF2B5EF4-FFF2-40B4-BE49-F238E27FC236}">
              <a16:creationId xmlns:a16="http://schemas.microsoft.com/office/drawing/2014/main" id="{1A449208-272D-48C0-ABBA-6221D2EE762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41" name="Text Box 18">
          <a:extLst>
            <a:ext uri="{FF2B5EF4-FFF2-40B4-BE49-F238E27FC236}">
              <a16:creationId xmlns:a16="http://schemas.microsoft.com/office/drawing/2014/main" id="{3EEACE26-C85A-4D22-BF31-31BDF60C3E9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46</xdr:row>
      <xdr:rowOff>170392</xdr:rowOff>
    </xdr:from>
    <xdr:ext cx="95250" cy="213632"/>
    <xdr:sp macro="" textlink="">
      <xdr:nvSpPr>
        <xdr:cNvPr id="2842" name="Text Box 15">
          <a:extLst>
            <a:ext uri="{FF2B5EF4-FFF2-40B4-BE49-F238E27FC236}">
              <a16:creationId xmlns:a16="http://schemas.microsoft.com/office/drawing/2014/main" id="{AEB3F171-C214-4AFC-BDB0-FE2D2B0B0FD9}"/>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843" name="Text Box 16">
          <a:extLst>
            <a:ext uri="{FF2B5EF4-FFF2-40B4-BE49-F238E27FC236}">
              <a16:creationId xmlns:a16="http://schemas.microsoft.com/office/drawing/2014/main" id="{5FB2B342-4A1B-4047-8BFE-2167CF79BE7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844" name="Text Box 17">
          <a:extLst>
            <a:ext uri="{FF2B5EF4-FFF2-40B4-BE49-F238E27FC236}">
              <a16:creationId xmlns:a16="http://schemas.microsoft.com/office/drawing/2014/main" id="{4BCDF5A3-56E9-4397-8C0F-95752003E38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845" name="Text Box 18">
          <a:extLst>
            <a:ext uri="{FF2B5EF4-FFF2-40B4-BE49-F238E27FC236}">
              <a16:creationId xmlns:a16="http://schemas.microsoft.com/office/drawing/2014/main" id="{3E5BB214-7905-4715-88E9-C92E1679C4D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846" name="Text Box 19">
          <a:extLst>
            <a:ext uri="{FF2B5EF4-FFF2-40B4-BE49-F238E27FC236}">
              <a16:creationId xmlns:a16="http://schemas.microsoft.com/office/drawing/2014/main" id="{7A6BBD48-7799-44E3-9627-BE4159E7FCD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847" name="Text Box 16">
          <a:extLst>
            <a:ext uri="{FF2B5EF4-FFF2-40B4-BE49-F238E27FC236}">
              <a16:creationId xmlns:a16="http://schemas.microsoft.com/office/drawing/2014/main" id="{85410CA5-917A-4C2B-A16D-B80324037FB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848" name="Text Box 17">
          <a:extLst>
            <a:ext uri="{FF2B5EF4-FFF2-40B4-BE49-F238E27FC236}">
              <a16:creationId xmlns:a16="http://schemas.microsoft.com/office/drawing/2014/main" id="{853BC0D2-3CC9-47B0-8BDC-C0EEEBEB4C3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849" name="Text Box 18">
          <a:extLst>
            <a:ext uri="{FF2B5EF4-FFF2-40B4-BE49-F238E27FC236}">
              <a16:creationId xmlns:a16="http://schemas.microsoft.com/office/drawing/2014/main" id="{9A347872-D25D-4D24-8D51-9398A1F182E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850" name="Text Box 19">
          <a:extLst>
            <a:ext uri="{FF2B5EF4-FFF2-40B4-BE49-F238E27FC236}">
              <a16:creationId xmlns:a16="http://schemas.microsoft.com/office/drawing/2014/main" id="{31E497B0-9D69-4931-B2FD-264EA51D3D5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43</xdr:row>
      <xdr:rowOff>0</xdr:rowOff>
    </xdr:from>
    <xdr:ext cx="95250" cy="171450"/>
    <xdr:sp macro="" textlink="">
      <xdr:nvSpPr>
        <xdr:cNvPr id="2851" name="Text Box 16">
          <a:extLst>
            <a:ext uri="{FF2B5EF4-FFF2-40B4-BE49-F238E27FC236}">
              <a16:creationId xmlns:a16="http://schemas.microsoft.com/office/drawing/2014/main" id="{B4116085-AAA1-4B74-90D1-4EABEA14F021}"/>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43</xdr:row>
      <xdr:rowOff>0</xdr:rowOff>
    </xdr:from>
    <xdr:ext cx="95250" cy="171450"/>
    <xdr:sp macro="" textlink="">
      <xdr:nvSpPr>
        <xdr:cNvPr id="2852" name="Text Box 17">
          <a:extLst>
            <a:ext uri="{FF2B5EF4-FFF2-40B4-BE49-F238E27FC236}">
              <a16:creationId xmlns:a16="http://schemas.microsoft.com/office/drawing/2014/main" id="{A584C490-3D7B-4139-BC38-254E7F6A95DE}"/>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43</xdr:row>
      <xdr:rowOff>0</xdr:rowOff>
    </xdr:from>
    <xdr:ext cx="95250" cy="171450"/>
    <xdr:sp macro="" textlink="">
      <xdr:nvSpPr>
        <xdr:cNvPr id="2853" name="Text Box 18">
          <a:extLst>
            <a:ext uri="{FF2B5EF4-FFF2-40B4-BE49-F238E27FC236}">
              <a16:creationId xmlns:a16="http://schemas.microsoft.com/office/drawing/2014/main" id="{9572B1DB-4A0C-4942-8720-502617414713}"/>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43</xdr:row>
      <xdr:rowOff>0</xdr:rowOff>
    </xdr:from>
    <xdr:ext cx="95250" cy="171450"/>
    <xdr:sp macro="" textlink="">
      <xdr:nvSpPr>
        <xdr:cNvPr id="2854" name="Text Box 19">
          <a:extLst>
            <a:ext uri="{FF2B5EF4-FFF2-40B4-BE49-F238E27FC236}">
              <a16:creationId xmlns:a16="http://schemas.microsoft.com/office/drawing/2014/main" id="{334311D2-E6D2-4B07-BD61-A25833BF9A04}"/>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44</xdr:row>
      <xdr:rowOff>504825</xdr:rowOff>
    </xdr:from>
    <xdr:ext cx="95250" cy="444014"/>
    <xdr:sp macro="" textlink="">
      <xdr:nvSpPr>
        <xdr:cNvPr id="2855" name="Text Box 15">
          <a:extLst>
            <a:ext uri="{FF2B5EF4-FFF2-40B4-BE49-F238E27FC236}">
              <a16:creationId xmlns:a16="http://schemas.microsoft.com/office/drawing/2014/main" id="{267DE68C-0242-43AB-9B2F-E7C510222F66}"/>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856" name="Text Box 16">
          <a:extLst>
            <a:ext uri="{FF2B5EF4-FFF2-40B4-BE49-F238E27FC236}">
              <a16:creationId xmlns:a16="http://schemas.microsoft.com/office/drawing/2014/main" id="{DE7F601A-947B-4C84-B589-2429AFD3DF6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857" name="Text Box 17">
          <a:extLst>
            <a:ext uri="{FF2B5EF4-FFF2-40B4-BE49-F238E27FC236}">
              <a16:creationId xmlns:a16="http://schemas.microsoft.com/office/drawing/2014/main" id="{FDA95DBA-BD1A-453D-9F6D-91748DE10F2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858" name="Text Box 18">
          <a:extLst>
            <a:ext uri="{FF2B5EF4-FFF2-40B4-BE49-F238E27FC236}">
              <a16:creationId xmlns:a16="http://schemas.microsoft.com/office/drawing/2014/main" id="{F50C2326-C843-414E-84A4-C51B12E40B6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859" name="Text Box 19">
          <a:extLst>
            <a:ext uri="{FF2B5EF4-FFF2-40B4-BE49-F238E27FC236}">
              <a16:creationId xmlns:a16="http://schemas.microsoft.com/office/drawing/2014/main" id="{9C741AAC-B45C-4E01-AE27-22202A341A7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860" name="Text Box 16">
          <a:extLst>
            <a:ext uri="{FF2B5EF4-FFF2-40B4-BE49-F238E27FC236}">
              <a16:creationId xmlns:a16="http://schemas.microsoft.com/office/drawing/2014/main" id="{ED43533A-7D48-4082-B8FF-05ED42F7900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861" name="Text Box 17">
          <a:extLst>
            <a:ext uri="{FF2B5EF4-FFF2-40B4-BE49-F238E27FC236}">
              <a16:creationId xmlns:a16="http://schemas.microsoft.com/office/drawing/2014/main" id="{F432460B-CF5E-4169-9E75-FCD1229C61B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46</xdr:row>
      <xdr:rowOff>15875</xdr:rowOff>
    </xdr:from>
    <xdr:ext cx="95250" cy="171450"/>
    <xdr:sp macro="" textlink="">
      <xdr:nvSpPr>
        <xdr:cNvPr id="2862" name="Text Box 18">
          <a:extLst>
            <a:ext uri="{FF2B5EF4-FFF2-40B4-BE49-F238E27FC236}">
              <a16:creationId xmlns:a16="http://schemas.microsoft.com/office/drawing/2014/main" id="{08DBFA39-E708-453D-B0B6-4DB44FE6F45D}"/>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63" name="Text Box 16">
          <a:extLst>
            <a:ext uri="{FF2B5EF4-FFF2-40B4-BE49-F238E27FC236}">
              <a16:creationId xmlns:a16="http://schemas.microsoft.com/office/drawing/2014/main" id="{1969233D-4CFD-4B2A-BAEF-2968F2A6166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64" name="Text Box 17">
          <a:extLst>
            <a:ext uri="{FF2B5EF4-FFF2-40B4-BE49-F238E27FC236}">
              <a16:creationId xmlns:a16="http://schemas.microsoft.com/office/drawing/2014/main" id="{9510CC1A-CA6F-497B-97CA-27E7EE9FBF1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65" name="Text Box 18">
          <a:extLst>
            <a:ext uri="{FF2B5EF4-FFF2-40B4-BE49-F238E27FC236}">
              <a16:creationId xmlns:a16="http://schemas.microsoft.com/office/drawing/2014/main" id="{1362AF0C-B8E8-4A90-B8F8-01B856ACF0C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66" name="Text Box 19">
          <a:extLst>
            <a:ext uri="{FF2B5EF4-FFF2-40B4-BE49-F238E27FC236}">
              <a16:creationId xmlns:a16="http://schemas.microsoft.com/office/drawing/2014/main" id="{6A8A5A1B-2711-4F5C-AD4E-6D19FDC4DC5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67" name="Text Box 16">
          <a:extLst>
            <a:ext uri="{FF2B5EF4-FFF2-40B4-BE49-F238E27FC236}">
              <a16:creationId xmlns:a16="http://schemas.microsoft.com/office/drawing/2014/main" id="{EEF2A8CD-DF5F-4C35-9709-592D0591463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46</xdr:row>
      <xdr:rowOff>170392</xdr:rowOff>
    </xdr:from>
    <xdr:ext cx="95250" cy="213632"/>
    <xdr:sp macro="" textlink="">
      <xdr:nvSpPr>
        <xdr:cNvPr id="2868" name="Text Box 15">
          <a:extLst>
            <a:ext uri="{FF2B5EF4-FFF2-40B4-BE49-F238E27FC236}">
              <a16:creationId xmlns:a16="http://schemas.microsoft.com/office/drawing/2014/main" id="{A28B6FE7-43C8-417D-8ED7-0869B7E19CA6}"/>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504825</xdr:rowOff>
    </xdr:from>
    <xdr:ext cx="95250" cy="448496"/>
    <xdr:sp macro="" textlink="">
      <xdr:nvSpPr>
        <xdr:cNvPr id="2869" name="Text Box 15">
          <a:extLst>
            <a:ext uri="{FF2B5EF4-FFF2-40B4-BE49-F238E27FC236}">
              <a16:creationId xmlns:a16="http://schemas.microsoft.com/office/drawing/2014/main" id="{30A09579-AC9E-4EC1-A2DE-7E678D0FD38A}"/>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504825</xdr:rowOff>
    </xdr:from>
    <xdr:ext cx="95250" cy="442269"/>
    <xdr:sp macro="" textlink="">
      <xdr:nvSpPr>
        <xdr:cNvPr id="2870" name="Text Box 15">
          <a:extLst>
            <a:ext uri="{FF2B5EF4-FFF2-40B4-BE49-F238E27FC236}">
              <a16:creationId xmlns:a16="http://schemas.microsoft.com/office/drawing/2014/main" id="{8943C15E-2906-4ADA-B686-7FBF7F6897AF}"/>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46</xdr:row>
      <xdr:rowOff>504825</xdr:rowOff>
    </xdr:from>
    <xdr:ext cx="95250" cy="442269"/>
    <xdr:sp macro="" textlink="">
      <xdr:nvSpPr>
        <xdr:cNvPr id="2871" name="Text Box 15">
          <a:extLst>
            <a:ext uri="{FF2B5EF4-FFF2-40B4-BE49-F238E27FC236}">
              <a16:creationId xmlns:a16="http://schemas.microsoft.com/office/drawing/2014/main" id="{EAE471F7-68D9-47BC-A7AD-A50697D7BC6E}"/>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504825</xdr:rowOff>
    </xdr:from>
    <xdr:ext cx="95250" cy="213632"/>
    <xdr:sp macro="" textlink="">
      <xdr:nvSpPr>
        <xdr:cNvPr id="2872" name="Text Box 15">
          <a:extLst>
            <a:ext uri="{FF2B5EF4-FFF2-40B4-BE49-F238E27FC236}">
              <a16:creationId xmlns:a16="http://schemas.microsoft.com/office/drawing/2014/main" id="{C7D6E62A-5F56-4371-810E-2F5D4A0945A2}"/>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504825</xdr:rowOff>
    </xdr:from>
    <xdr:ext cx="95250" cy="444331"/>
    <xdr:sp macro="" textlink="">
      <xdr:nvSpPr>
        <xdr:cNvPr id="2873" name="Text Box 15">
          <a:extLst>
            <a:ext uri="{FF2B5EF4-FFF2-40B4-BE49-F238E27FC236}">
              <a16:creationId xmlns:a16="http://schemas.microsoft.com/office/drawing/2014/main" id="{AAB36B82-5557-4A71-B554-539EF83606E1}"/>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46</xdr:row>
      <xdr:rowOff>170392</xdr:rowOff>
    </xdr:from>
    <xdr:ext cx="95250" cy="213632"/>
    <xdr:sp macro="" textlink="">
      <xdr:nvSpPr>
        <xdr:cNvPr id="2874" name="Text Box 15">
          <a:extLst>
            <a:ext uri="{FF2B5EF4-FFF2-40B4-BE49-F238E27FC236}">
              <a16:creationId xmlns:a16="http://schemas.microsoft.com/office/drawing/2014/main" id="{E6C116F8-E0D7-4886-AD56-B013C463555D}"/>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875" name="Text Box 16">
          <a:extLst>
            <a:ext uri="{FF2B5EF4-FFF2-40B4-BE49-F238E27FC236}">
              <a16:creationId xmlns:a16="http://schemas.microsoft.com/office/drawing/2014/main" id="{82F1A8D8-1FDE-41EE-A84F-CA4A4E502DE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876" name="Text Box 17">
          <a:extLst>
            <a:ext uri="{FF2B5EF4-FFF2-40B4-BE49-F238E27FC236}">
              <a16:creationId xmlns:a16="http://schemas.microsoft.com/office/drawing/2014/main" id="{60AAABE1-2D38-40C6-A1EA-CCD21435E45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877" name="Text Box 18">
          <a:extLst>
            <a:ext uri="{FF2B5EF4-FFF2-40B4-BE49-F238E27FC236}">
              <a16:creationId xmlns:a16="http://schemas.microsoft.com/office/drawing/2014/main" id="{F7EB504D-6520-48DC-A620-3D17120C446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878" name="Text Box 19">
          <a:extLst>
            <a:ext uri="{FF2B5EF4-FFF2-40B4-BE49-F238E27FC236}">
              <a16:creationId xmlns:a16="http://schemas.microsoft.com/office/drawing/2014/main" id="{7C89BCBE-B5A4-448A-A36C-CBC41D5E00A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879" name="Text Box 16">
          <a:extLst>
            <a:ext uri="{FF2B5EF4-FFF2-40B4-BE49-F238E27FC236}">
              <a16:creationId xmlns:a16="http://schemas.microsoft.com/office/drawing/2014/main" id="{6D8D1E37-C9B2-4B14-B420-8C44115B82E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880" name="Text Box 17">
          <a:extLst>
            <a:ext uri="{FF2B5EF4-FFF2-40B4-BE49-F238E27FC236}">
              <a16:creationId xmlns:a16="http://schemas.microsoft.com/office/drawing/2014/main" id="{593DED63-282A-4A02-9C97-1A5AE24671C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881" name="Text Box 18">
          <a:extLst>
            <a:ext uri="{FF2B5EF4-FFF2-40B4-BE49-F238E27FC236}">
              <a16:creationId xmlns:a16="http://schemas.microsoft.com/office/drawing/2014/main" id="{6C199D2E-1CDB-485E-8C7B-1D94E1F253A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882" name="Text Box 19">
          <a:extLst>
            <a:ext uri="{FF2B5EF4-FFF2-40B4-BE49-F238E27FC236}">
              <a16:creationId xmlns:a16="http://schemas.microsoft.com/office/drawing/2014/main" id="{B80A95A6-2064-497F-BFF8-31AA7741821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50</xdr:row>
      <xdr:rowOff>0</xdr:rowOff>
    </xdr:from>
    <xdr:ext cx="95250" cy="171450"/>
    <xdr:sp macro="" textlink="">
      <xdr:nvSpPr>
        <xdr:cNvPr id="2883" name="Text Box 16">
          <a:extLst>
            <a:ext uri="{FF2B5EF4-FFF2-40B4-BE49-F238E27FC236}">
              <a16:creationId xmlns:a16="http://schemas.microsoft.com/office/drawing/2014/main" id="{355087B6-109A-4F60-BE2B-33C6D161FD5F}"/>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50</xdr:row>
      <xdr:rowOff>0</xdr:rowOff>
    </xdr:from>
    <xdr:ext cx="95250" cy="171450"/>
    <xdr:sp macro="" textlink="">
      <xdr:nvSpPr>
        <xdr:cNvPr id="2884" name="Text Box 17">
          <a:extLst>
            <a:ext uri="{FF2B5EF4-FFF2-40B4-BE49-F238E27FC236}">
              <a16:creationId xmlns:a16="http://schemas.microsoft.com/office/drawing/2014/main" id="{436D80C8-2C53-499C-83BD-FA88D95DCCA9}"/>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50</xdr:row>
      <xdr:rowOff>0</xdr:rowOff>
    </xdr:from>
    <xdr:ext cx="95250" cy="171450"/>
    <xdr:sp macro="" textlink="">
      <xdr:nvSpPr>
        <xdr:cNvPr id="2885" name="Text Box 18">
          <a:extLst>
            <a:ext uri="{FF2B5EF4-FFF2-40B4-BE49-F238E27FC236}">
              <a16:creationId xmlns:a16="http://schemas.microsoft.com/office/drawing/2014/main" id="{F9DDE7C4-7C1C-45A7-B2F3-545501CC0B45}"/>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50</xdr:row>
      <xdr:rowOff>0</xdr:rowOff>
    </xdr:from>
    <xdr:ext cx="95250" cy="171450"/>
    <xdr:sp macro="" textlink="">
      <xdr:nvSpPr>
        <xdr:cNvPr id="2886" name="Text Box 19">
          <a:extLst>
            <a:ext uri="{FF2B5EF4-FFF2-40B4-BE49-F238E27FC236}">
              <a16:creationId xmlns:a16="http://schemas.microsoft.com/office/drawing/2014/main" id="{D7F3E737-030F-43D1-B732-F7DEBAAD6CFC}"/>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48</xdr:row>
      <xdr:rowOff>504825</xdr:rowOff>
    </xdr:from>
    <xdr:ext cx="95250" cy="444014"/>
    <xdr:sp macro="" textlink="">
      <xdr:nvSpPr>
        <xdr:cNvPr id="2887" name="Text Box 15">
          <a:extLst>
            <a:ext uri="{FF2B5EF4-FFF2-40B4-BE49-F238E27FC236}">
              <a16:creationId xmlns:a16="http://schemas.microsoft.com/office/drawing/2014/main" id="{E7B3A6C4-2193-45C6-A62F-B104E6C6F01E}"/>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888" name="Text Box 16">
          <a:extLst>
            <a:ext uri="{FF2B5EF4-FFF2-40B4-BE49-F238E27FC236}">
              <a16:creationId xmlns:a16="http://schemas.microsoft.com/office/drawing/2014/main" id="{A4D766A2-B8B0-4C93-B377-CEA22C3046F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889" name="Text Box 17">
          <a:extLst>
            <a:ext uri="{FF2B5EF4-FFF2-40B4-BE49-F238E27FC236}">
              <a16:creationId xmlns:a16="http://schemas.microsoft.com/office/drawing/2014/main" id="{D12E5C23-8B8D-4E44-8D5D-8B41025CEC1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890" name="Text Box 18">
          <a:extLst>
            <a:ext uri="{FF2B5EF4-FFF2-40B4-BE49-F238E27FC236}">
              <a16:creationId xmlns:a16="http://schemas.microsoft.com/office/drawing/2014/main" id="{9BF026BF-B7D1-484D-B8F4-D3B05463C82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891" name="Text Box 19">
          <a:extLst>
            <a:ext uri="{FF2B5EF4-FFF2-40B4-BE49-F238E27FC236}">
              <a16:creationId xmlns:a16="http://schemas.microsoft.com/office/drawing/2014/main" id="{FE115078-4315-4DED-8B4F-31DC300581A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892" name="Text Box 16">
          <a:extLst>
            <a:ext uri="{FF2B5EF4-FFF2-40B4-BE49-F238E27FC236}">
              <a16:creationId xmlns:a16="http://schemas.microsoft.com/office/drawing/2014/main" id="{3BDCA37C-3881-4348-B9D4-C613F74F4BF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893" name="Text Box 17">
          <a:extLst>
            <a:ext uri="{FF2B5EF4-FFF2-40B4-BE49-F238E27FC236}">
              <a16:creationId xmlns:a16="http://schemas.microsoft.com/office/drawing/2014/main" id="{DCE26F8F-E863-40E5-A5E4-38607D42C14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894" name="Text Box 18">
          <a:extLst>
            <a:ext uri="{FF2B5EF4-FFF2-40B4-BE49-F238E27FC236}">
              <a16:creationId xmlns:a16="http://schemas.microsoft.com/office/drawing/2014/main" id="{A75876A6-3F2E-4A7C-8D4F-5F931A8CE24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895" name="Text Box 16">
          <a:extLst>
            <a:ext uri="{FF2B5EF4-FFF2-40B4-BE49-F238E27FC236}">
              <a16:creationId xmlns:a16="http://schemas.microsoft.com/office/drawing/2014/main" id="{549D85A5-65AB-454E-81D0-05C635F00A6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896" name="Text Box 17">
          <a:extLst>
            <a:ext uri="{FF2B5EF4-FFF2-40B4-BE49-F238E27FC236}">
              <a16:creationId xmlns:a16="http://schemas.microsoft.com/office/drawing/2014/main" id="{844EB94A-DB07-40CF-8775-09ED44121ED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897" name="Text Box 18">
          <a:extLst>
            <a:ext uri="{FF2B5EF4-FFF2-40B4-BE49-F238E27FC236}">
              <a16:creationId xmlns:a16="http://schemas.microsoft.com/office/drawing/2014/main" id="{46F99CD3-382A-4FC7-8CE3-E57A41B2631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898" name="Text Box 19">
          <a:extLst>
            <a:ext uri="{FF2B5EF4-FFF2-40B4-BE49-F238E27FC236}">
              <a16:creationId xmlns:a16="http://schemas.microsoft.com/office/drawing/2014/main" id="{63B622A7-87ED-4145-B414-7836779D7B8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899" name="Text Box 16">
          <a:extLst>
            <a:ext uri="{FF2B5EF4-FFF2-40B4-BE49-F238E27FC236}">
              <a16:creationId xmlns:a16="http://schemas.microsoft.com/office/drawing/2014/main" id="{03AA7EB5-69FD-4436-8939-3154656108E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900" name="Text Box 17">
          <a:extLst>
            <a:ext uri="{FF2B5EF4-FFF2-40B4-BE49-F238E27FC236}">
              <a16:creationId xmlns:a16="http://schemas.microsoft.com/office/drawing/2014/main" id="{1A96D203-A50C-4CF3-9F89-7D782AE209A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901" name="Text Box 18">
          <a:extLst>
            <a:ext uri="{FF2B5EF4-FFF2-40B4-BE49-F238E27FC236}">
              <a16:creationId xmlns:a16="http://schemas.microsoft.com/office/drawing/2014/main" id="{805FE468-B4AC-41EB-9EE5-BE15E1FAA25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902" name="Text Box 19">
          <a:extLst>
            <a:ext uri="{FF2B5EF4-FFF2-40B4-BE49-F238E27FC236}">
              <a16:creationId xmlns:a16="http://schemas.microsoft.com/office/drawing/2014/main" id="{0CF40BEE-8A62-4837-B327-2A990630DAE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504825</xdr:rowOff>
    </xdr:from>
    <xdr:ext cx="95250" cy="456743"/>
    <xdr:sp macro="" textlink="">
      <xdr:nvSpPr>
        <xdr:cNvPr id="2903" name="Text Box 15">
          <a:extLst>
            <a:ext uri="{FF2B5EF4-FFF2-40B4-BE49-F238E27FC236}">
              <a16:creationId xmlns:a16="http://schemas.microsoft.com/office/drawing/2014/main" id="{A7E1DBB6-1B68-437E-A138-4BB97CD628A3}"/>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504825</xdr:rowOff>
    </xdr:from>
    <xdr:ext cx="95250" cy="442269"/>
    <xdr:sp macro="" textlink="">
      <xdr:nvSpPr>
        <xdr:cNvPr id="2904" name="Text Box 15">
          <a:extLst>
            <a:ext uri="{FF2B5EF4-FFF2-40B4-BE49-F238E27FC236}">
              <a16:creationId xmlns:a16="http://schemas.microsoft.com/office/drawing/2014/main" id="{E1787B72-318D-4284-8E3A-D2F629D349E3}"/>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46</xdr:row>
      <xdr:rowOff>504825</xdr:rowOff>
    </xdr:from>
    <xdr:ext cx="95250" cy="442269"/>
    <xdr:sp macro="" textlink="">
      <xdr:nvSpPr>
        <xdr:cNvPr id="2905" name="Text Box 15">
          <a:extLst>
            <a:ext uri="{FF2B5EF4-FFF2-40B4-BE49-F238E27FC236}">
              <a16:creationId xmlns:a16="http://schemas.microsoft.com/office/drawing/2014/main" id="{100E7B44-27B5-4E60-949B-1020C8B934C7}"/>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504825</xdr:rowOff>
    </xdr:from>
    <xdr:ext cx="95250" cy="213632"/>
    <xdr:sp macro="" textlink="">
      <xdr:nvSpPr>
        <xdr:cNvPr id="2906" name="Text Box 15">
          <a:extLst>
            <a:ext uri="{FF2B5EF4-FFF2-40B4-BE49-F238E27FC236}">
              <a16:creationId xmlns:a16="http://schemas.microsoft.com/office/drawing/2014/main" id="{D614B1BC-0B15-424A-8DD3-681815D567B0}"/>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504825</xdr:rowOff>
    </xdr:from>
    <xdr:ext cx="95250" cy="444331"/>
    <xdr:sp macro="" textlink="">
      <xdr:nvSpPr>
        <xdr:cNvPr id="2907" name="Text Box 15">
          <a:extLst>
            <a:ext uri="{FF2B5EF4-FFF2-40B4-BE49-F238E27FC236}">
              <a16:creationId xmlns:a16="http://schemas.microsoft.com/office/drawing/2014/main" id="{35E83B59-1524-4299-A2C3-B9FFB2D9AA17}"/>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504825</xdr:rowOff>
    </xdr:from>
    <xdr:ext cx="95250" cy="213632"/>
    <xdr:sp macro="" textlink="">
      <xdr:nvSpPr>
        <xdr:cNvPr id="2908" name="Text Box 15">
          <a:extLst>
            <a:ext uri="{FF2B5EF4-FFF2-40B4-BE49-F238E27FC236}">
              <a16:creationId xmlns:a16="http://schemas.microsoft.com/office/drawing/2014/main" id="{98109618-AEE1-4615-BC8D-B34D539EFA8D}"/>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909" name="Text Box 16">
          <a:extLst>
            <a:ext uri="{FF2B5EF4-FFF2-40B4-BE49-F238E27FC236}">
              <a16:creationId xmlns:a16="http://schemas.microsoft.com/office/drawing/2014/main" id="{04DE14BA-E3C1-43B9-AFC1-0DEA4CB556C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910" name="Text Box 17">
          <a:extLst>
            <a:ext uri="{FF2B5EF4-FFF2-40B4-BE49-F238E27FC236}">
              <a16:creationId xmlns:a16="http://schemas.microsoft.com/office/drawing/2014/main" id="{6FA93F4E-0725-43CA-B6DC-4F3C5BC7CFF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911" name="Text Box 18">
          <a:extLst>
            <a:ext uri="{FF2B5EF4-FFF2-40B4-BE49-F238E27FC236}">
              <a16:creationId xmlns:a16="http://schemas.microsoft.com/office/drawing/2014/main" id="{09A7A94B-B92E-4E05-ADB3-5FE0446EBAD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912" name="Text Box 19">
          <a:extLst>
            <a:ext uri="{FF2B5EF4-FFF2-40B4-BE49-F238E27FC236}">
              <a16:creationId xmlns:a16="http://schemas.microsoft.com/office/drawing/2014/main" id="{ACF6ACE0-5DCA-48AE-A54A-72385D84D20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913" name="Text Box 16">
          <a:extLst>
            <a:ext uri="{FF2B5EF4-FFF2-40B4-BE49-F238E27FC236}">
              <a16:creationId xmlns:a16="http://schemas.microsoft.com/office/drawing/2014/main" id="{58AE6785-69C0-4EAA-81B4-3CDAFA7F89E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914" name="Text Box 17">
          <a:extLst>
            <a:ext uri="{FF2B5EF4-FFF2-40B4-BE49-F238E27FC236}">
              <a16:creationId xmlns:a16="http://schemas.microsoft.com/office/drawing/2014/main" id="{48B96770-64E7-4520-A425-6AE394BC24E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915" name="Text Box 18">
          <a:extLst>
            <a:ext uri="{FF2B5EF4-FFF2-40B4-BE49-F238E27FC236}">
              <a16:creationId xmlns:a16="http://schemas.microsoft.com/office/drawing/2014/main" id="{8BF8F4C8-AE49-46A4-B7F4-7F4B3C42E98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916" name="Text Box 19">
          <a:extLst>
            <a:ext uri="{FF2B5EF4-FFF2-40B4-BE49-F238E27FC236}">
              <a16:creationId xmlns:a16="http://schemas.microsoft.com/office/drawing/2014/main" id="{94B3BC05-4A8A-49E5-8135-1A32CD9AEE6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50</xdr:row>
      <xdr:rowOff>0</xdr:rowOff>
    </xdr:from>
    <xdr:ext cx="95250" cy="171450"/>
    <xdr:sp macro="" textlink="">
      <xdr:nvSpPr>
        <xdr:cNvPr id="2917" name="Text Box 16">
          <a:extLst>
            <a:ext uri="{FF2B5EF4-FFF2-40B4-BE49-F238E27FC236}">
              <a16:creationId xmlns:a16="http://schemas.microsoft.com/office/drawing/2014/main" id="{67F824B9-5F75-4B3F-B1FD-8A77D3F711F1}"/>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50</xdr:row>
      <xdr:rowOff>0</xdr:rowOff>
    </xdr:from>
    <xdr:ext cx="95250" cy="171450"/>
    <xdr:sp macro="" textlink="">
      <xdr:nvSpPr>
        <xdr:cNvPr id="2918" name="Text Box 17">
          <a:extLst>
            <a:ext uri="{FF2B5EF4-FFF2-40B4-BE49-F238E27FC236}">
              <a16:creationId xmlns:a16="http://schemas.microsoft.com/office/drawing/2014/main" id="{272F8738-8643-44D4-921E-E9B1E6FD60AD}"/>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50</xdr:row>
      <xdr:rowOff>0</xdr:rowOff>
    </xdr:from>
    <xdr:ext cx="95250" cy="171450"/>
    <xdr:sp macro="" textlink="">
      <xdr:nvSpPr>
        <xdr:cNvPr id="2919" name="Text Box 18">
          <a:extLst>
            <a:ext uri="{FF2B5EF4-FFF2-40B4-BE49-F238E27FC236}">
              <a16:creationId xmlns:a16="http://schemas.microsoft.com/office/drawing/2014/main" id="{381D72F7-809F-467C-AA2F-0CFB2631C98D}"/>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50</xdr:row>
      <xdr:rowOff>0</xdr:rowOff>
    </xdr:from>
    <xdr:ext cx="95250" cy="171450"/>
    <xdr:sp macro="" textlink="">
      <xdr:nvSpPr>
        <xdr:cNvPr id="2920" name="Text Box 19">
          <a:extLst>
            <a:ext uri="{FF2B5EF4-FFF2-40B4-BE49-F238E27FC236}">
              <a16:creationId xmlns:a16="http://schemas.microsoft.com/office/drawing/2014/main" id="{046EB2B8-55D8-4EB5-B281-9C304123EFC2}"/>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48</xdr:row>
      <xdr:rowOff>504825</xdr:rowOff>
    </xdr:from>
    <xdr:ext cx="95250" cy="444014"/>
    <xdr:sp macro="" textlink="">
      <xdr:nvSpPr>
        <xdr:cNvPr id="2921" name="Text Box 15">
          <a:extLst>
            <a:ext uri="{FF2B5EF4-FFF2-40B4-BE49-F238E27FC236}">
              <a16:creationId xmlns:a16="http://schemas.microsoft.com/office/drawing/2014/main" id="{227214CC-F27A-4BA9-A57F-E935CCF4B227}"/>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922" name="Text Box 16">
          <a:extLst>
            <a:ext uri="{FF2B5EF4-FFF2-40B4-BE49-F238E27FC236}">
              <a16:creationId xmlns:a16="http://schemas.microsoft.com/office/drawing/2014/main" id="{D58BD7DA-3227-4473-ADC6-411E81A6DF0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923" name="Text Box 17">
          <a:extLst>
            <a:ext uri="{FF2B5EF4-FFF2-40B4-BE49-F238E27FC236}">
              <a16:creationId xmlns:a16="http://schemas.microsoft.com/office/drawing/2014/main" id="{CF45E282-4D7C-4A6D-A41F-60610CC78C2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924" name="Text Box 18">
          <a:extLst>
            <a:ext uri="{FF2B5EF4-FFF2-40B4-BE49-F238E27FC236}">
              <a16:creationId xmlns:a16="http://schemas.microsoft.com/office/drawing/2014/main" id="{78AE4BD2-E0FF-43B5-8B33-BB1FC8D2368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925" name="Text Box 19">
          <a:extLst>
            <a:ext uri="{FF2B5EF4-FFF2-40B4-BE49-F238E27FC236}">
              <a16:creationId xmlns:a16="http://schemas.microsoft.com/office/drawing/2014/main" id="{7B814EE2-7EC0-44CF-BD52-EC0BDCFCD83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48</xdr:row>
      <xdr:rowOff>504825</xdr:rowOff>
    </xdr:from>
    <xdr:ext cx="95250" cy="442269"/>
    <xdr:sp macro="" textlink="">
      <xdr:nvSpPr>
        <xdr:cNvPr id="2926" name="Text Box 15">
          <a:extLst>
            <a:ext uri="{FF2B5EF4-FFF2-40B4-BE49-F238E27FC236}">
              <a16:creationId xmlns:a16="http://schemas.microsoft.com/office/drawing/2014/main" id="{676812D6-C480-4477-9E04-428E065E1410}"/>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927" name="Text Box 16">
          <a:extLst>
            <a:ext uri="{FF2B5EF4-FFF2-40B4-BE49-F238E27FC236}">
              <a16:creationId xmlns:a16="http://schemas.microsoft.com/office/drawing/2014/main" id="{4EF94131-4223-4EC0-9761-B11D990E004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928" name="Text Box 17">
          <a:extLst>
            <a:ext uri="{FF2B5EF4-FFF2-40B4-BE49-F238E27FC236}">
              <a16:creationId xmlns:a16="http://schemas.microsoft.com/office/drawing/2014/main" id="{5C5376FC-5DB8-4948-9ABF-5D8C635C41E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929" name="Text Box 18">
          <a:extLst>
            <a:ext uri="{FF2B5EF4-FFF2-40B4-BE49-F238E27FC236}">
              <a16:creationId xmlns:a16="http://schemas.microsoft.com/office/drawing/2014/main" id="{1D68E21C-795F-48BF-B6D8-14F23D4761B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930" name="Text Box 16">
          <a:extLst>
            <a:ext uri="{FF2B5EF4-FFF2-40B4-BE49-F238E27FC236}">
              <a16:creationId xmlns:a16="http://schemas.microsoft.com/office/drawing/2014/main" id="{336C3459-39C6-4E18-9BE9-0F68E9E75FC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931" name="Text Box 17">
          <a:extLst>
            <a:ext uri="{FF2B5EF4-FFF2-40B4-BE49-F238E27FC236}">
              <a16:creationId xmlns:a16="http://schemas.microsoft.com/office/drawing/2014/main" id="{FB88CE70-F363-48F7-ADDB-32A96EB3F7E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932" name="Text Box 18">
          <a:extLst>
            <a:ext uri="{FF2B5EF4-FFF2-40B4-BE49-F238E27FC236}">
              <a16:creationId xmlns:a16="http://schemas.microsoft.com/office/drawing/2014/main" id="{EC18276B-AE59-461D-8B1D-1E26BCB453C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933" name="Text Box 19">
          <a:extLst>
            <a:ext uri="{FF2B5EF4-FFF2-40B4-BE49-F238E27FC236}">
              <a16:creationId xmlns:a16="http://schemas.microsoft.com/office/drawing/2014/main" id="{BF6DBA01-624A-4E5A-9D93-5E46020AF1B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934" name="Text Box 16">
          <a:extLst>
            <a:ext uri="{FF2B5EF4-FFF2-40B4-BE49-F238E27FC236}">
              <a16:creationId xmlns:a16="http://schemas.microsoft.com/office/drawing/2014/main" id="{8F2560B2-1CBF-4913-ABDF-43BF6703608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935" name="Text Box 17">
          <a:extLst>
            <a:ext uri="{FF2B5EF4-FFF2-40B4-BE49-F238E27FC236}">
              <a16:creationId xmlns:a16="http://schemas.microsoft.com/office/drawing/2014/main" id="{CC5F051D-1AEB-4EFA-ADE6-7DFA3817FB9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936" name="Text Box 18">
          <a:extLst>
            <a:ext uri="{FF2B5EF4-FFF2-40B4-BE49-F238E27FC236}">
              <a16:creationId xmlns:a16="http://schemas.microsoft.com/office/drawing/2014/main" id="{F315D6B2-C6B3-4C2C-8F87-20A4B1E5ED2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50</xdr:row>
      <xdr:rowOff>170392</xdr:rowOff>
    </xdr:from>
    <xdr:ext cx="95250" cy="213632"/>
    <xdr:sp macro="" textlink="">
      <xdr:nvSpPr>
        <xdr:cNvPr id="2937" name="Text Box 15">
          <a:extLst>
            <a:ext uri="{FF2B5EF4-FFF2-40B4-BE49-F238E27FC236}">
              <a16:creationId xmlns:a16="http://schemas.microsoft.com/office/drawing/2014/main" id="{634624F5-9B26-41E0-A00A-7F2C3781D022}"/>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938" name="Text Box 16">
          <a:extLst>
            <a:ext uri="{FF2B5EF4-FFF2-40B4-BE49-F238E27FC236}">
              <a16:creationId xmlns:a16="http://schemas.microsoft.com/office/drawing/2014/main" id="{5BBD4612-B88B-4EAB-81E7-AF5EEB51104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939" name="Text Box 17">
          <a:extLst>
            <a:ext uri="{FF2B5EF4-FFF2-40B4-BE49-F238E27FC236}">
              <a16:creationId xmlns:a16="http://schemas.microsoft.com/office/drawing/2014/main" id="{7E3960A6-DCA9-4407-9A20-88AABC5805B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940" name="Text Box 18">
          <a:extLst>
            <a:ext uri="{FF2B5EF4-FFF2-40B4-BE49-F238E27FC236}">
              <a16:creationId xmlns:a16="http://schemas.microsoft.com/office/drawing/2014/main" id="{7E076465-5A8D-44CA-9574-B177CA42D1F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941" name="Text Box 19">
          <a:extLst>
            <a:ext uri="{FF2B5EF4-FFF2-40B4-BE49-F238E27FC236}">
              <a16:creationId xmlns:a16="http://schemas.microsoft.com/office/drawing/2014/main" id="{B025F840-0B64-48AE-B3DE-EFAA8292590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942" name="Text Box 16">
          <a:extLst>
            <a:ext uri="{FF2B5EF4-FFF2-40B4-BE49-F238E27FC236}">
              <a16:creationId xmlns:a16="http://schemas.microsoft.com/office/drawing/2014/main" id="{DB632E64-3A20-4FC2-9E56-01AF7446B75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943" name="Text Box 17">
          <a:extLst>
            <a:ext uri="{FF2B5EF4-FFF2-40B4-BE49-F238E27FC236}">
              <a16:creationId xmlns:a16="http://schemas.microsoft.com/office/drawing/2014/main" id="{276C4847-B3A9-456B-90DA-408C074614D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944" name="Text Box 18">
          <a:extLst>
            <a:ext uri="{FF2B5EF4-FFF2-40B4-BE49-F238E27FC236}">
              <a16:creationId xmlns:a16="http://schemas.microsoft.com/office/drawing/2014/main" id="{D2936E26-FB33-42A7-A7AA-01BC67C1D34C}"/>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945" name="Text Box 19">
          <a:extLst>
            <a:ext uri="{FF2B5EF4-FFF2-40B4-BE49-F238E27FC236}">
              <a16:creationId xmlns:a16="http://schemas.microsoft.com/office/drawing/2014/main" id="{BAA1E7DC-41EF-4A3A-B758-BD84DB525C9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47</xdr:row>
      <xdr:rowOff>0</xdr:rowOff>
    </xdr:from>
    <xdr:ext cx="95250" cy="171450"/>
    <xdr:sp macro="" textlink="">
      <xdr:nvSpPr>
        <xdr:cNvPr id="2946" name="Text Box 16">
          <a:extLst>
            <a:ext uri="{FF2B5EF4-FFF2-40B4-BE49-F238E27FC236}">
              <a16:creationId xmlns:a16="http://schemas.microsoft.com/office/drawing/2014/main" id="{F979539E-FE04-4CE2-AA73-0DD118E709C8}"/>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47</xdr:row>
      <xdr:rowOff>0</xdr:rowOff>
    </xdr:from>
    <xdr:ext cx="95250" cy="171450"/>
    <xdr:sp macro="" textlink="">
      <xdr:nvSpPr>
        <xdr:cNvPr id="2947" name="Text Box 17">
          <a:extLst>
            <a:ext uri="{FF2B5EF4-FFF2-40B4-BE49-F238E27FC236}">
              <a16:creationId xmlns:a16="http://schemas.microsoft.com/office/drawing/2014/main" id="{E462EFEC-D047-4A55-8357-CC6D7924FDBB}"/>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47</xdr:row>
      <xdr:rowOff>0</xdr:rowOff>
    </xdr:from>
    <xdr:ext cx="95250" cy="171450"/>
    <xdr:sp macro="" textlink="">
      <xdr:nvSpPr>
        <xdr:cNvPr id="2948" name="Text Box 18">
          <a:extLst>
            <a:ext uri="{FF2B5EF4-FFF2-40B4-BE49-F238E27FC236}">
              <a16:creationId xmlns:a16="http://schemas.microsoft.com/office/drawing/2014/main" id="{F1FE173E-9914-4FF7-8812-EF848EED25F9}"/>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47</xdr:row>
      <xdr:rowOff>0</xdr:rowOff>
    </xdr:from>
    <xdr:ext cx="95250" cy="171450"/>
    <xdr:sp macro="" textlink="">
      <xdr:nvSpPr>
        <xdr:cNvPr id="2949" name="Text Box 19">
          <a:extLst>
            <a:ext uri="{FF2B5EF4-FFF2-40B4-BE49-F238E27FC236}">
              <a16:creationId xmlns:a16="http://schemas.microsoft.com/office/drawing/2014/main" id="{58ED2B67-695F-4538-A79B-137890F5F324}"/>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48</xdr:row>
      <xdr:rowOff>504825</xdr:rowOff>
    </xdr:from>
    <xdr:ext cx="95250" cy="444014"/>
    <xdr:sp macro="" textlink="">
      <xdr:nvSpPr>
        <xdr:cNvPr id="2950" name="Text Box 15">
          <a:extLst>
            <a:ext uri="{FF2B5EF4-FFF2-40B4-BE49-F238E27FC236}">
              <a16:creationId xmlns:a16="http://schemas.microsoft.com/office/drawing/2014/main" id="{3FEBD2F1-3277-4DFB-B732-B0A6175864D0}"/>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951" name="Text Box 16">
          <a:extLst>
            <a:ext uri="{FF2B5EF4-FFF2-40B4-BE49-F238E27FC236}">
              <a16:creationId xmlns:a16="http://schemas.microsoft.com/office/drawing/2014/main" id="{2CF9E852-6E9C-4951-A240-64A726C90CF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952" name="Text Box 17">
          <a:extLst>
            <a:ext uri="{FF2B5EF4-FFF2-40B4-BE49-F238E27FC236}">
              <a16:creationId xmlns:a16="http://schemas.microsoft.com/office/drawing/2014/main" id="{F2E4B913-E0F8-40A7-AD8D-DFB0FCFAB65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953" name="Text Box 18">
          <a:extLst>
            <a:ext uri="{FF2B5EF4-FFF2-40B4-BE49-F238E27FC236}">
              <a16:creationId xmlns:a16="http://schemas.microsoft.com/office/drawing/2014/main" id="{418E8CBD-51F4-4102-AA11-DAF60F918E3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954" name="Text Box 19">
          <a:extLst>
            <a:ext uri="{FF2B5EF4-FFF2-40B4-BE49-F238E27FC236}">
              <a16:creationId xmlns:a16="http://schemas.microsoft.com/office/drawing/2014/main" id="{95F0429C-9962-4192-B5D8-27DC315C1F0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955" name="Text Box 16">
          <a:extLst>
            <a:ext uri="{FF2B5EF4-FFF2-40B4-BE49-F238E27FC236}">
              <a16:creationId xmlns:a16="http://schemas.microsoft.com/office/drawing/2014/main" id="{C728D22D-21F3-4EEA-9DF7-F4A9792252F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956" name="Text Box 17">
          <a:extLst>
            <a:ext uri="{FF2B5EF4-FFF2-40B4-BE49-F238E27FC236}">
              <a16:creationId xmlns:a16="http://schemas.microsoft.com/office/drawing/2014/main" id="{B3939FAC-73BD-465B-B3F6-A6BE772DADA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50</xdr:row>
      <xdr:rowOff>15875</xdr:rowOff>
    </xdr:from>
    <xdr:ext cx="95250" cy="171450"/>
    <xdr:sp macro="" textlink="">
      <xdr:nvSpPr>
        <xdr:cNvPr id="2957" name="Text Box 18">
          <a:extLst>
            <a:ext uri="{FF2B5EF4-FFF2-40B4-BE49-F238E27FC236}">
              <a16:creationId xmlns:a16="http://schemas.microsoft.com/office/drawing/2014/main" id="{D2CAECAE-636D-4FDB-8B3F-699212CB66F6}"/>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958" name="Text Box 16">
          <a:extLst>
            <a:ext uri="{FF2B5EF4-FFF2-40B4-BE49-F238E27FC236}">
              <a16:creationId xmlns:a16="http://schemas.microsoft.com/office/drawing/2014/main" id="{2FA2AFF9-6817-4494-9CC7-7FDB156F616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959" name="Text Box 17">
          <a:extLst>
            <a:ext uri="{FF2B5EF4-FFF2-40B4-BE49-F238E27FC236}">
              <a16:creationId xmlns:a16="http://schemas.microsoft.com/office/drawing/2014/main" id="{88F6ACF5-2983-48EA-A903-B5C97C34F54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960" name="Text Box 18">
          <a:extLst>
            <a:ext uri="{FF2B5EF4-FFF2-40B4-BE49-F238E27FC236}">
              <a16:creationId xmlns:a16="http://schemas.microsoft.com/office/drawing/2014/main" id="{8EC0BF63-DD21-4534-9528-4A2B0054249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961" name="Text Box 19">
          <a:extLst>
            <a:ext uri="{FF2B5EF4-FFF2-40B4-BE49-F238E27FC236}">
              <a16:creationId xmlns:a16="http://schemas.microsoft.com/office/drawing/2014/main" id="{8995CDD0-8568-4D07-B78B-4DFCE5BA2CA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962" name="Text Box 16">
          <a:extLst>
            <a:ext uri="{FF2B5EF4-FFF2-40B4-BE49-F238E27FC236}">
              <a16:creationId xmlns:a16="http://schemas.microsoft.com/office/drawing/2014/main" id="{1B6376E2-BA43-4377-B250-3E8F4D5F6BB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50</xdr:row>
      <xdr:rowOff>170392</xdr:rowOff>
    </xdr:from>
    <xdr:ext cx="95250" cy="213632"/>
    <xdr:sp macro="" textlink="">
      <xdr:nvSpPr>
        <xdr:cNvPr id="2963" name="Text Box 15">
          <a:extLst>
            <a:ext uri="{FF2B5EF4-FFF2-40B4-BE49-F238E27FC236}">
              <a16:creationId xmlns:a16="http://schemas.microsoft.com/office/drawing/2014/main" id="{5B110AAA-A87D-4AF0-8609-015C6E14A0EB}"/>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504825</xdr:rowOff>
    </xdr:from>
    <xdr:ext cx="95250" cy="448496"/>
    <xdr:sp macro="" textlink="">
      <xdr:nvSpPr>
        <xdr:cNvPr id="2964" name="Text Box 15">
          <a:extLst>
            <a:ext uri="{FF2B5EF4-FFF2-40B4-BE49-F238E27FC236}">
              <a16:creationId xmlns:a16="http://schemas.microsoft.com/office/drawing/2014/main" id="{80352AF5-C9BA-4CA6-96F6-615428D7FBD6}"/>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504825</xdr:rowOff>
    </xdr:from>
    <xdr:ext cx="95250" cy="442269"/>
    <xdr:sp macro="" textlink="">
      <xdr:nvSpPr>
        <xdr:cNvPr id="2965" name="Text Box 15">
          <a:extLst>
            <a:ext uri="{FF2B5EF4-FFF2-40B4-BE49-F238E27FC236}">
              <a16:creationId xmlns:a16="http://schemas.microsoft.com/office/drawing/2014/main" id="{1104E515-912E-42C5-90AE-6FAD490B9391}"/>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50</xdr:row>
      <xdr:rowOff>504825</xdr:rowOff>
    </xdr:from>
    <xdr:ext cx="95250" cy="442269"/>
    <xdr:sp macro="" textlink="">
      <xdr:nvSpPr>
        <xdr:cNvPr id="2966" name="Text Box 15">
          <a:extLst>
            <a:ext uri="{FF2B5EF4-FFF2-40B4-BE49-F238E27FC236}">
              <a16:creationId xmlns:a16="http://schemas.microsoft.com/office/drawing/2014/main" id="{5E35C0C3-2B7D-42D7-A8BF-C5CCC302E89F}"/>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504825</xdr:rowOff>
    </xdr:from>
    <xdr:ext cx="95250" cy="213632"/>
    <xdr:sp macro="" textlink="">
      <xdr:nvSpPr>
        <xdr:cNvPr id="2967" name="Text Box 15">
          <a:extLst>
            <a:ext uri="{FF2B5EF4-FFF2-40B4-BE49-F238E27FC236}">
              <a16:creationId xmlns:a16="http://schemas.microsoft.com/office/drawing/2014/main" id="{0BF746C5-F503-4960-874F-C17676E68FBA}"/>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504825</xdr:rowOff>
    </xdr:from>
    <xdr:ext cx="95250" cy="444331"/>
    <xdr:sp macro="" textlink="">
      <xdr:nvSpPr>
        <xdr:cNvPr id="2968" name="Text Box 15">
          <a:extLst>
            <a:ext uri="{FF2B5EF4-FFF2-40B4-BE49-F238E27FC236}">
              <a16:creationId xmlns:a16="http://schemas.microsoft.com/office/drawing/2014/main" id="{0DEC6D84-927F-4133-9ED5-B1CB165A88F6}"/>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50</xdr:row>
      <xdr:rowOff>170392</xdr:rowOff>
    </xdr:from>
    <xdr:ext cx="95250" cy="213632"/>
    <xdr:sp macro="" textlink="">
      <xdr:nvSpPr>
        <xdr:cNvPr id="2969" name="Text Box 15">
          <a:extLst>
            <a:ext uri="{FF2B5EF4-FFF2-40B4-BE49-F238E27FC236}">
              <a16:creationId xmlns:a16="http://schemas.microsoft.com/office/drawing/2014/main" id="{F2A8C0B2-CE2D-49E3-B06C-0A66546A7714}"/>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2970" name="Text Box 16">
          <a:extLst>
            <a:ext uri="{FF2B5EF4-FFF2-40B4-BE49-F238E27FC236}">
              <a16:creationId xmlns:a16="http://schemas.microsoft.com/office/drawing/2014/main" id="{400366F1-88A7-4594-A149-0C959756B29A}"/>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2971" name="Text Box 17">
          <a:extLst>
            <a:ext uri="{FF2B5EF4-FFF2-40B4-BE49-F238E27FC236}">
              <a16:creationId xmlns:a16="http://schemas.microsoft.com/office/drawing/2014/main" id="{4EBBDE50-9A26-4E77-AE08-F8F35E62651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2972" name="Text Box 18">
          <a:extLst>
            <a:ext uri="{FF2B5EF4-FFF2-40B4-BE49-F238E27FC236}">
              <a16:creationId xmlns:a16="http://schemas.microsoft.com/office/drawing/2014/main" id="{9C0C4E09-8316-4812-B26B-190293042AB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2973" name="Text Box 19">
          <a:extLst>
            <a:ext uri="{FF2B5EF4-FFF2-40B4-BE49-F238E27FC236}">
              <a16:creationId xmlns:a16="http://schemas.microsoft.com/office/drawing/2014/main" id="{B532A9DA-084C-4DE3-85F1-A0E64967E75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2974" name="Text Box 16">
          <a:extLst>
            <a:ext uri="{FF2B5EF4-FFF2-40B4-BE49-F238E27FC236}">
              <a16:creationId xmlns:a16="http://schemas.microsoft.com/office/drawing/2014/main" id="{FF1A0341-6663-45DE-AC5F-281217BA5AC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2975" name="Text Box 17">
          <a:extLst>
            <a:ext uri="{FF2B5EF4-FFF2-40B4-BE49-F238E27FC236}">
              <a16:creationId xmlns:a16="http://schemas.microsoft.com/office/drawing/2014/main" id="{C886BAB3-0194-4D56-88D3-DE61BCAE189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2976" name="Text Box 18">
          <a:extLst>
            <a:ext uri="{FF2B5EF4-FFF2-40B4-BE49-F238E27FC236}">
              <a16:creationId xmlns:a16="http://schemas.microsoft.com/office/drawing/2014/main" id="{BF0616CA-6DF2-48A6-83FE-3F98BD682BA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2977" name="Text Box 19">
          <a:extLst>
            <a:ext uri="{FF2B5EF4-FFF2-40B4-BE49-F238E27FC236}">
              <a16:creationId xmlns:a16="http://schemas.microsoft.com/office/drawing/2014/main" id="{8050A9A6-A4C0-48EE-9C70-96F95FFF126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54</xdr:row>
      <xdr:rowOff>0</xdr:rowOff>
    </xdr:from>
    <xdr:ext cx="95250" cy="171450"/>
    <xdr:sp macro="" textlink="">
      <xdr:nvSpPr>
        <xdr:cNvPr id="2978" name="Text Box 16">
          <a:extLst>
            <a:ext uri="{FF2B5EF4-FFF2-40B4-BE49-F238E27FC236}">
              <a16:creationId xmlns:a16="http://schemas.microsoft.com/office/drawing/2014/main" id="{28D541BA-7F11-46E9-9553-6389DB82A46A}"/>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54</xdr:row>
      <xdr:rowOff>0</xdr:rowOff>
    </xdr:from>
    <xdr:ext cx="95250" cy="171450"/>
    <xdr:sp macro="" textlink="">
      <xdr:nvSpPr>
        <xdr:cNvPr id="2979" name="Text Box 17">
          <a:extLst>
            <a:ext uri="{FF2B5EF4-FFF2-40B4-BE49-F238E27FC236}">
              <a16:creationId xmlns:a16="http://schemas.microsoft.com/office/drawing/2014/main" id="{6C12212D-ABF8-4F90-A86A-4433C33362DA}"/>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54</xdr:row>
      <xdr:rowOff>0</xdr:rowOff>
    </xdr:from>
    <xdr:ext cx="95250" cy="171450"/>
    <xdr:sp macro="" textlink="">
      <xdr:nvSpPr>
        <xdr:cNvPr id="2980" name="Text Box 18">
          <a:extLst>
            <a:ext uri="{FF2B5EF4-FFF2-40B4-BE49-F238E27FC236}">
              <a16:creationId xmlns:a16="http://schemas.microsoft.com/office/drawing/2014/main" id="{560591F7-86D2-4FE1-AFC9-ECCE163FD816}"/>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54</xdr:row>
      <xdr:rowOff>0</xdr:rowOff>
    </xdr:from>
    <xdr:ext cx="95250" cy="171450"/>
    <xdr:sp macro="" textlink="">
      <xdr:nvSpPr>
        <xdr:cNvPr id="2981" name="Text Box 19">
          <a:extLst>
            <a:ext uri="{FF2B5EF4-FFF2-40B4-BE49-F238E27FC236}">
              <a16:creationId xmlns:a16="http://schemas.microsoft.com/office/drawing/2014/main" id="{140BC50E-F687-433C-9332-69D444D4341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xdr:row>
      <xdr:rowOff>504825</xdr:rowOff>
    </xdr:from>
    <xdr:ext cx="95250" cy="444014"/>
    <xdr:sp macro="" textlink="">
      <xdr:nvSpPr>
        <xdr:cNvPr id="2982" name="Text Box 15">
          <a:extLst>
            <a:ext uri="{FF2B5EF4-FFF2-40B4-BE49-F238E27FC236}">
              <a16:creationId xmlns:a16="http://schemas.microsoft.com/office/drawing/2014/main" id="{5C2B736C-A8A8-47E3-AC2E-639A0A86D1D6}"/>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2983" name="Text Box 16">
          <a:extLst>
            <a:ext uri="{FF2B5EF4-FFF2-40B4-BE49-F238E27FC236}">
              <a16:creationId xmlns:a16="http://schemas.microsoft.com/office/drawing/2014/main" id="{CC6BDF43-DA91-4295-A4FA-D3B77EF01A2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2984" name="Text Box 17">
          <a:extLst>
            <a:ext uri="{FF2B5EF4-FFF2-40B4-BE49-F238E27FC236}">
              <a16:creationId xmlns:a16="http://schemas.microsoft.com/office/drawing/2014/main" id="{A1E18F71-0183-4EDF-ABF8-1EFDD95F36E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2985" name="Text Box 18">
          <a:extLst>
            <a:ext uri="{FF2B5EF4-FFF2-40B4-BE49-F238E27FC236}">
              <a16:creationId xmlns:a16="http://schemas.microsoft.com/office/drawing/2014/main" id="{098DB56E-11BE-4B54-801F-24133F93600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2986" name="Text Box 19">
          <a:extLst>
            <a:ext uri="{FF2B5EF4-FFF2-40B4-BE49-F238E27FC236}">
              <a16:creationId xmlns:a16="http://schemas.microsoft.com/office/drawing/2014/main" id="{0E4E6892-CAE0-43FC-9F3B-04913739E76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2987" name="Text Box 16">
          <a:extLst>
            <a:ext uri="{FF2B5EF4-FFF2-40B4-BE49-F238E27FC236}">
              <a16:creationId xmlns:a16="http://schemas.microsoft.com/office/drawing/2014/main" id="{11B15715-A1DC-42F8-9B10-27D473D44FC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2988" name="Text Box 17">
          <a:extLst>
            <a:ext uri="{FF2B5EF4-FFF2-40B4-BE49-F238E27FC236}">
              <a16:creationId xmlns:a16="http://schemas.microsoft.com/office/drawing/2014/main" id="{6FD5FCCA-04BB-44E8-807C-401AA623700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2989" name="Text Box 18">
          <a:extLst>
            <a:ext uri="{FF2B5EF4-FFF2-40B4-BE49-F238E27FC236}">
              <a16:creationId xmlns:a16="http://schemas.microsoft.com/office/drawing/2014/main" id="{7E8928C0-F2B1-41E1-9DA7-43F6BBE7572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2990" name="Text Box 16">
          <a:extLst>
            <a:ext uri="{FF2B5EF4-FFF2-40B4-BE49-F238E27FC236}">
              <a16:creationId xmlns:a16="http://schemas.microsoft.com/office/drawing/2014/main" id="{DF1D22A2-24AA-4294-921F-8FF3BFFB8D4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2991" name="Text Box 17">
          <a:extLst>
            <a:ext uri="{FF2B5EF4-FFF2-40B4-BE49-F238E27FC236}">
              <a16:creationId xmlns:a16="http://schemas.microsoft.com/office/drawing/2014/main" id="{41E03964-C70C-41AC-89E2-8F1243324BF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2992" name="Text Box 18">
          <a:extLst>
            <a:ext uri="{FF2B5EF4-FFF2-40B4-BE49-F238E27FC236}">
              <a16:creationId xmlns:a16="http://schemas.microsoft.com/office/drawing/2014/main" id="{1CFA35F0-81BF-4A0A-BFEA-ECF156EB34B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2993" name="Text Box 19">
          <a:extLst>
            <a:ext uri="{FF2B5EF4-FFF2-40B4-BE49-F238E27FC236}">
              <a16:creationId xmlns:a16="http://schemas.microsoft.com/office/drawing/2014/main" id="{71D9EBCD-B886-403A-AB57-B8E04593931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2994" name="Text Box 16">
          <a:extLst>
            <a:ext uri="{FF2B5EF4-FFF2-40B4-BE49-F238E27FC236}">
              <a16:creationId xmlns:a16="http://schemas.microsoft.com/office/drawing/2014/main" id="{2FEC13D7-979B-4317-BF25-13E6C9942C8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2995" name="Text Box 17">
          <a:extLst>
            <a:ext uri="{FF2B5EF4-FFF2-40B4-BE49-F238E27FC236}">
              <a16:creationId xmlns:a16="http://schemas.microsoft.com/office/drawing/2014/main" id="{AC516F47-3365-43BC-945F-A325D12DD42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2996" name="Text Box 18">
          <a:extLst>
            <a:ext uri="{FF2B5EF4-FFF2-40B4-BE49-F238E27FC236}">
              <a16:creationId xmlns:a16="http://schemas.microsoft.com/office/drawing/2014/main" id="{37E55FAE-F99D-422C-94BB-F7EC4D0B4DD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2997" name="Text Box 19">
          <a:extLst>
            <a:ext uri="{FF2B5EF4-FFF2-40B4-BE49-F238E27FC236}">
              <a16:creationId xmlns:a16="http://schemas.microsoft.com/office/drawing/2014/main" id="{0F3B9798-BF04-4C2F-9270-5F346E73B34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504825</xdr:rowOff>
    </xdr:from>
    <xdr:ext cx="95250" cy="456743"/>
    <xdr:sp macro="" textlink="">
      <xdr:nvSpPr>
        <xdr:cNvPr id="2998" name="Text Box 15">
          <a:extLst>
            <a:ext uri="{FF2B5EF4-FFF2-40B4-BE49-F238E27FC236}">
              <a16:creationId xmlns:a16="http://schemas.microsoft.com/office/drawing/2014/main" id="{9A614F17-A5DF-4900-B094-B70D7A6C1338}"/>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504825</xdr:rowOff>
    </xdr:from>
    <xdr:ext cx="95250" cy="442269"/>
    <xdr:sp macro="" textlink="">
      <xdr:nvSpPr>
        <xdr:cNvPr id="2999" name="Text Box 15">
          <a:extLst>
            <a:ext uri="{FF2B5EF4-FFF2-40B4-BE49-F238E27FC236}">
              <a16:creationId xmlns:a16="http://schemas.microsoft.com/office/drawing/2014/main" id="{C80C5E1F-780A-4877-AED6-50D09930702C}"/>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50</xdr:row>
      <xdr:rowOff>504825</xdr:rowOff>
    </xdr:from>
    <xdr:ext cx="95250" cy="442269"/>
    <xdr:sp macro="" textlink="">
      <xdr:nvSpPr>
        <xdr:cNvPr id="3000" name="Text Box 15">
          <a:extLst>
            <a:ext uri="{FF2B5EF4-FFF2-40B4-BE49-F238E27FC236}">
              <a16:creationId xmlns:a16="http://schemas.microsoft.com/office/drawing/2014/main" id="{F50FE8BD-6230-4529-B72F-41EDA35DB96A}"/>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504825</xdr:rowOff>
    </xdr:from>
    <xdr:ext cx="95250" cy="213632"/>
    <xdr:sp macro="" textlink="">
      <xdr:nvSpPr>
        <xdr:cNvPr id="3001" name="Text Box 15">
          <a:extLst>
            <a:ext uri="{FF2B5EF4-FFF2-40B4-BE49-F238E27FC236}">
              <a16:creationId xmlns:a16="http://schemas.microsoft.com/office/drawing/2014/main" id="{A4F79130-1A25-49F2-BD0C-3F312F368243}"/>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504825</xdr:rowOff>
    </xdr:from>
    <xdr:ext cx="95250" cy="444331"/>
    <xdr:sp macro="" textlink="">
      <xdr:nvSpPr>
        <xdr:cNvPr id="3002" name="Text Box 15">
          <a:extLst>
            <a:ext uri="{FF2B5EF4-FFF2-40B4-BE49-F238E27FC236}">
              <a16:creationId xmlns:a16="http://schemas.microsoft.com/office/drawing/2014/main" id="{697CF567-D87E-44D0-8E16-B9CF85201C64}"/>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504825</xdr:rowOff>
    </xdr:from>
    <xdr:ext cx="95250" cy="213632"/>
    <xdr:sp macro="" textlink="">
      <xdr:nvSpPr>
        <xdr:cNvPr id="3003" name="Text Box 15">
          <a:extLst>
            <a:ext uri="{FF2B5EF4-FFF2-40B4-BE49-F238E27FC236}">
              <a16:creationId xmlns:a16="http://schemas.microsoft.com/office/drawing/2014/main" id="{7968CB9C-DCEB-45A7-8853-292CF0B3A14D}"/>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3004" name="Text Box 16">
          <a:extLst>
            <a:ext uri="{FF2B5EF4-FFF2-40B4-BE49-F238E27FC236}">
              <a16:creationId xmlns:a16="http://schemas.microsoft.com/office/drawing/2014/main" id="{0762CB3C-9ECF-498B-B854-DB5643ED511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3005" name="Text Box 17">
          <a:extLst>
            <a:ext uri="{FF2B5EF4-FFF2-40B4-BE49-F238E27FC236}">
              <a16:creationId xmlns:a16="http://schemas.microsoft.com/office/drawing/2014/main" id="{4F400534-A5D5-418B-98D0-E093509BA0A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3006" name="Text Box 18">
          <a:extLst>
            <a:ext uri="{FF2B5EF4-FFF2-40B4-BE49-F238E27FC236}">
              <a16:creationId xmlns:a16="http://schemas.microsoft.com/office/drawing/2014/main" id="{EF91639C-9746-4721-A7B8-7D38965EB0BA}"/>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3007" name="Text Box 19">
          <a:extLst>
            <a:ext uri="{FF2B5EF4-FFF2-40B4-BE49-F238E27FC236}">
              <a16:creationId xmlns:a16="http://schemas.microsoft.com/office/drawing/2014/main" id="{3ABE5C5F-1145-400B-A5CE-8B85E85FB8E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3008" name="Text Box 16">
          <a:extLst>
            <a:ext uri="{FF2B5EF4-FFF2-40B4-BE49-F238E27FC236}">
              <a16:creationId xmlns:a16="http://schemas.microsoft.com/office/drawing/2014/main" id="{23E5379B-17E3-4BC9-A59D-C0FE3C08070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3009" name="Text Box 17">
          <a:extLst>
            <a:ext uri="{FF2B5EF4-FFF2-40B4-BE49-F238E27FC236}">
              <a16:creationId xmlns:a16="http://schemas.microsoft.com/office/drawing/2014/main" id="{2D8F3CAB-3485-4062-A60D-F6F66421B27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3010" name="Text Box 18">
          <a:extLst>
            <a:ext uri="{FF2B5EF4-FFF2-40B4-BE49-F238E27FC236}">
              <a16:creationId xmlns:a16="http://schemas.microsoft.com/office/drawing/2014/main" id="{3D30241E-57E4-44DE-AF4E-6ECC3AD094B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3011" name="Text Box 19">
          <a:extLst>
            <a:ext uri="{FF2B5EF4-FFF2-40B4-BE49-F238E27FC236}">
              <a16:creationId xmlns:a16="http://schemas.microsoft.com/office/drawing/2014/main" id="{A4E34B09-709D-4ED6-97A7-37D38372892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54</xdr:row>
      <xdr:rowOff>0</xdr:rowOff>
    </xdr:from>
    <xdr:ext cx="95250" cy="171450"/>
    <xdr:sp macro="" textlink="">
      <xdr:nvSpPr>
        <xdr:cNvPr id="3012" name="Text Box 16">
          <a:extLst>
            <a:ext uri="{FF2B5EF4-FFF2-40B4-BE49-F238E27FC236}">
              <a16:creationId xmlns:a16="http://schemas.microsoft.com/office/drawing/2014/main" id="{A1224CF5-F2C5-41F7-83FF-D07227014B65}"/>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54</xdr:row>
      <xdr:rowOff>0</xdr:rowOff>
    </xdr:from>
    <xdr:ext cx="95250" cy="171450"/>
    <xdr:sp macro="" textlink="">
      <xdr:nvSpPr>
        <xdr:cNvPr id="3013" name="Text Box 17">
          <a:extLst>
            <a:ext uri="{FF2B5EF4-FFF2-40B4-BE49-F238E27FC236}">
              <a16:creationId xmlns:a16="http://schemas.microsoft.com/office/drawing/2014/main" id="{12F7F64F-6D4D-4188-ABF6-A7DE9106C397}"/>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54</xdr:row>
      <xdr:rowOff>0</xdr:rowOff>
    </xdr:from>
    <xdr:ext cx="95250" cy="171450"/>
    <xdr:sp macro="" textlink="">
      <xdr:nvSpPr>
        <xdr:cNvPr id="3014" name="Text Box 18">
          <a:extLst>
            <a:ext uri="{FF2B5EF4-FFF2-40B4-BE49-F238E27FC236}">
              <a16:creationId xmlns:a16="http://schemas.microsoft.com/office/drawing/2014/main" id="{2B901185-58DF-4992-BC97-963E2C2FF6EB}"/>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54</xdr:row>
      <xdr:rowOff>0</xdr:rowOff>
    </xdr:from>
    <xdr:ext cx="95250" cy="171450"/>
    <xdr:sp macro="" textlink="">
      <xdr:nvSpPr>
        <xdr:cNvPr id="3015" name="Text Box 19">
          <a:extLst>
            <a:ext uri="{FF2B5EF4-FFF2-40B4-BE49-F238E27FC236}">
              <a16:creationId xmlns:a16="http://schemas.microsoft.com/office/drawing/2014/main" id="{41A31211-69F7-4CD1-8CAE-EDD77568023B}"/>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xdr:row>
      <xdr:rowOff>504825</xdr:rowOff>
    </xdr:from>
    <xdr:ext cx="95250" cy="444014"/>
    <xdr:sp macro="" textlink="">
      <xdr:nvSpPr>
        <xdr:cNvPr id="3016" name="Text Box 15">
          <a:extLst>
            <a:ext uri="{FF2B5EF4-FFF2-40B4-BE49-F238E27FC236}">
              <a16:creationId xmlns:a16="http://schemas.microsoft.com/office/drawing/2014/main" id="{17522059-0081-41B2-87E6-E615317A4FA0}"/>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3017" name="Text Box 16">
          <a:extLst>
            <a:ext uri="{FF2B5EF4-FFF2-40B4-BE49-F238E27FC236}">
              <a16:creationId xmlns:a16="http://schemas.microsoft.com/office/drawing/2014/main" id="{95A22F5F-6E61-4ECF-A2E0-0BCFE19CB14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3018" name="Text Box 17">
          <a:extLst>
            <a:ext uri="{FF2B5EF4-FFF2-40B4-BE49-F238E27FC236}">
              <a16:creationId xmlns:a16="http://schemas.microsoft.com/office/drawing/2014/main" id="{639349FF-75EF-4E4E-B8F0-4B909A06FCCA}"/>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3019" name="Text Box 18">
          <a:extLst>
            <a:ext uri="{FF2B5EF4-FFF2-40B4-BE49-F238E27FC236}">
              <a16:creationId xmlns:a16="http://schemas.microsoft.com/office/drawing/2014/main" id="{72987BC2-3C70-443F-AADB-57363F1C828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3020" name="Text Box 19">
          <a:extLst>
            <a:ext uri="{FF2B5EF4-FFF2-40B4-BE49-F238E27FC236}">
              <a16:creationId xmlns:a16="http://schemas.microsoft.com/office/drawing/2014/main" id="{06AD0EDC-458E-4B95-95C5-E43BD76BDB8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52</xdr:row>
      <xdr:rowOff>504825</xdr:rowOff>
    </xdr:from>
    <xdr:ext cx="95250" cy="442269"/>
    <xdr:sp macro="" textlink="">
      <xdr:nvSpPr>
        <xdr:cNvPr id="3021" name="Text Box 15">
          <a:extLst>
            <a:ext uri="{FF2B5EF4-FFF2-40B4-BE49-F238E27FC236}">
              <a16:creationId xmlns:a16="http://schemas.microsoft.com/office/drawing/2014/main" id="{46778F98-717C-4625-83C6-31005FD10E21}"/>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3022" name="Text Box 16">
          <a:extLst>
            <a:ext uri="{FF2B5EF4-FFF2-40B4-BE49-F238E27FC236}">
              <a16:creationId xmlns:a16="http://schemas.microsoft.com/office/drawing/2014/main" id="{9ABB91B8-DEF1-485B-B7C7-C8D22291714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3023" name="Text Box 17">
          <a:extLst>
            <a:ext uri="{FF2B5EF4-FFF2-40B4-BE49-F238E27FC236}">
              <a16:creationId xmlns:a16="http://schemas.microsoft.com/office/drawing/2014/main" id="{278C79FA-D1EB-45F3-AB82-B2F22220E22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3024" name="Text Box 18">
          <a:extLst>
            <a:ext uri="{FF2B5EF4-FFF2-40B4-BE49-F238E27FC236}">
              <a16:creationId xmlns:a16="http://schemas.microsoft.com/office/drawing/2014/main" id="{D6875343-B561-40BD-B78F-CD8AB98F843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3025" name="Text Box 16">
          <a:extLst>
            <a:ext uri="{FF2B5EF4-FFF2-40B4-BE49-F238E27FC236}">
              <a16:creationId xmlns:a16="http://schemas.microsoft.com/office/drawing/2014/main" id="{FFEDE923-A860-46CD-80EF-7BCC9398FA8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3026" name="Text Box 17">
          <a:extLst>
            <a:ext uri="{FF2B5EF4-FFF2-40B4-BE49-F238E27FC236}">
              <a16:creationId xmlns:a16="http://schemas.microsoft.com/office/drawing/2014/main" id="{FFDF5DDC-EE8E-4468-A996-6E2E56A7CB7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3027" name="Text Box 18">
          <a:extLst>
            <a:ext uri="{FF2B5EF4-FFF2-40B4-BE49-F238E27FC236}">
              <a16:creationId xmlns:a16="http://schemas.microsoft.com/office/drawing/2014/main" id="{D3D5968A-BD65-4DF7-8FBA-7038AEC903B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3028" name="Text Box 19">
          <a:extLst>
            <a:ext uri="{FF2B5EF4-FFF2-40B4-BE49-F238E27FC236}">
              <a16:creationId xmlns:a16="http://schemas.microsoft.com/office/drawing/2014/main" id="{8891384E-9941-49AF-8F29-EAA7E3D9DAF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3029" name="Text Box 16">
          <a:extLst>
            <a:ext uri="{FF2B5EF4-FFF2-40B4-BE49-F238E27FC236}">
              <a16:creationId xmlns:a16="http://schemas.microsoft.com/office/drawing/2014/main" id="{AB0D4E16-E3E5-442A-9ED1-B0820B5A0E0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3030" name="Text Box 17">
          <a:extLst>
            <a:ext uri="{FF2B5EF4-FFF2-40B4-BE49-F238E27FC236}">
              <a16:creationId xmlns:a16="http://schemas.microsoft.com/office/drawing/2014/main" id="{84494B91-30D1-49B1-A44C-7B74A9399AC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3031" name="Text Box 18">
          <a:extLst>
            <a:ext uri="{FF2B5EF4-FFF2-40B4-BE49-F238E27FC236}">
              <a16:creationId xmlns:a16="http://schemas.microsoft.com/office/drawing/2014/main" id="{EAB14198-E9F0-463D-8132-696B041018F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54</xdr:row>
      <xdr:rowOff>170392</xdr:rowOff>
    </xdr:from>
    <xdr:ext cx="95250" cy="213632"/>
    <xdr:sp macro="" textlink="">
      <xdr:nvSpPr>
        <xdr:cNvPr id="3032" name="Text Box 15">
          <a:extLst>
            <a:ext uri="{FF2B5EF4-FFF2-40B4-BE49-F238E27FC236}">
              <a16:creationId xmlns:a16="http://schemas.microsoft.com/office/drawing/2014/main" id="{BECAD7BE-5B0C-4429-AAF3-86A50AF8FA24}"/>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3033" name="Text Box 16">
          <a:extLst>
            <a:ext uri="{FF2B5EF4-FFF2-40B4-BE49-F238E27FC236}">
              <a16:creationId xmlns:a16="http://schemas.microsoft.com/office/drawing/2014/main" id="{A798BCDE-AAF4-4C77-923A-2B5E0CBC76BA}"/>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3034" name="Text Box 17">
          <a:extLst>
            <a:ext uri="{FF2B5EF4-FFF2-40B4-BE49-F238E27FC236}">
              <a16:creationId xmlns:a16="http://schemas.microsoft.com/office/drawing/2014/main" id="{B36848E8-64C6-410B-89EC-7442F2D04FD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3035" name="Text Box 18">
          <a:extLst>
            <a:ext uri="{FF2B5EF4-FFF2-40B4-BE49-F238E27FC236}">
              <a16:creationId xmlns:a16="http://schemas.microsoft.com/office/drawing/2014/main" id="{BC5BB572-72E1-4F5D-A3B2-3B5DBCD0CDB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3036" name="Text Box 19">
          <a:extLst>
            <a:ext uri="{FF2B5EF4-FFF2-40B4-BE49-F238E27FC236}">
              <a16:creationId xmlns:a16="http://schemas.microsoft.com/office/drawing/2014/main" id="{B7841915-491E-4C17-BA49-716758ED55D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3037" name="Text Box 16">
          <a:extLst>
            <a:ext uri="{FF2B5EF4-FFF2-40B4-BE49-F238E27FC236}">
              <a16:creationId xmlns:a16="http://schemas.microsoft.com/office/drawing/2014/main" id="{360428EE-AFDD-4697-A7FE-6C8BDDF7CED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3038" name="Text Box 17">
          <a:extLst>
            <a:ext uri="{FF2B5EF4-FFF2-40B4-BE49-F238E27FC236}">
              <a16:creationId xmlns:a16="http://schemas.microsoft.com/office/drawing/2014/main" id="{1B0EC03E-41ED-4D47-B54C-939D7493DFE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3039" name="Text Box 18">
          <a:extLst>
            <a:ext uri="{FF2B5EF4-FFF2-40B4-BE49-F238E27FC236}">
              <a16:creationId xmlns:a16="http://schemas.microsoft.com/office/drawing/2014/main" id="{C50D9D37-A235-4A35-B71B-253638C4671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3040" name="Text Box 19">
          <a:extLst>
            <a:ext uri="{FF2B5EF4-FFF2-40B4-BE49-F238E27FC236}">
              <a16:creationId xmlns:a16="http://schemas.microsoft.com/office/drawing/2014/main" id="{0A331B10-9053-4817-B09E-B5BF95F15DB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51</xdr:row>
      <xdr:rowOff>0</xdr:rowOff>
    </xdr:from>
    <xdr:ext cx="95250" cy="171450"/>
    <xdr:sp macro="" textlink="">
      <xdr:nvSpPr>
        <xdr:cNvPr id="3041" name="Text Box 16">
          <a:extLst>
            <a:ext uri="{FF2B5EF4-FFF2-40B4-BE49-F238E27FC236}">
              <a16:creationId xmlns:a16="http://schemas.microsoft.com/office/drawing/2014/main" id="{7BC43391-872F-44F4-9F29-808AC1F3BEDF}"/>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51</xdr:row>
      <xdr:rowOff>0</xdr:rowOff>
    </xdr:from>
    <xdr:ext cx="95250" cy="171450"/>
    <xdr:sp macro="" textlink="">
      <xdr:nvSpPr>
        <xdr:cNvPr id="3042" name="Text Box 17">
          <a:extLst>
            <a:ext uri="{FF2B5EF4-FFF2-40B4-BE49-F238E27FC236}">
              <a16:creationId xmlns:a16="http://schemas.microsoft.com/office/drawing/2014/main" id="{60F4D6E0-DD6B-4B1A-B3CA-954B82924D2E}"/>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51</xdr:row>
      <xdr:rowOff>0</xdr:rowOff>
    </xdr:from>
    <xdr:ext cx="95250" cy="171450"/>
    <xdr:sp macro="" textlink="">
      <xdr:nvSpPr>
        <xdr:cNvPr id="3043" name="Text Box 18">
          <a:extLst>
            <a:ext uri="{FF2B5EF4-FFF2-40B4-BE49-F238E27FC236}">
              <a16:creationId xmlns:a16="http://schemas.microsoft.com/office/drawing/2014/main" id="{A4F5FE43-AE83-462D-922E-1E5C9DC7742E}"/>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51</xdr:row>
      <xdr:rowOff>0</xdr:rowOff>
    </xdr:from>
    <xdr:ext cx="95250" cy="171450"/>
    <xdr:sp macro="" textlink="">
      <xdr:nvSpPr>
        <xdr:cNvPr id="3044" name="Text Box 19">
          <a:extLst>
            <a:ext uri="{FF2B5EF4-FFF2-40B4-BE49-F238E27FC236}">
              <a16:creationId xmlns:a16="http://schemas.microsoft.com/office/drawing/2014/main" id="{E2D21CFB-8607-4E7C-9BD6-17015D56ACAE}"/>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xdr:row>
      <xdr:rowOff>504825</xdr:rowOff>
    </xdr:from>
    <xdr:ext cx="95250" cy="444014"/>
    <xdr:sp macro="" textlink="">
      <xdr:nvSpPr>
        <xdr:cNvPr id="3045" name="Text Box 15">
          <a:extLst>
            <a:ext uri="{FF2B5EF4-FFF2-40B4-BE49-F238E27FC236}">
              <a16:creationId xmlns:a16="http://schemas.microsoft.com/office/drawing/2014/main" id="{9CCB73F8-F16D-4687-BEE4-9424BAA5DD5F}"/>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3046" name="Text Box 16">
          <a:extLst>
            <a:ext uri="{FF2B5EF4-FFF2-40B4-BE49-F238E27FC236}">
              <a16:creationId xmlns:a16="http://schemas.microsoft.com/office/drawing/2014/main" id="{5C2B51B4-DDE4-4E52-9D04-0128FD88017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3047" name="Text Box 17">
          <a:extLst>
            <a:ext uri="{FF2B5EF4-FFF2-40B4-BE49-F238E27FC236}">
              <a16:creationId xmlns:a16="http://schemas.microsoft.com/office/drawing/2014/main" id="{96D4523F-54F2-4404-A667-F6DAA917710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3048" name="Text Box 18">
          <a:extLst>
            <a:ext uri="{FF2B5EF4-FFF2-40B4-BE49-F238E27FC236}">
              <a16:creationId xmlns:a16="http://schemas.microsoft.com/office/drawing/2014/main" id="{8AE36D4F-2512-4701-AC59-4A0B63D86DF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3049" name="Text Box 19">
          <a:extLst>
            <a:ext uri="{FF2B5EF4-FFF2-40B4-BE49-F238E27FC236}">
              <a16:creationId xmlns:a16="http://schemas.microsoft.com/office/drawing/2014/main" id="{E60E56AD-BDC8-4CA8-B053-8C114102B98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3050" name="Text Box 16">
          <a:extLst>
            <a:ext uri="{FF2B5EF4-FFF2-40B4-BE49-F238E27FC236}">
              <a16:creationId xmlns:a16="http://schemas.microsoft.com/office/drawing/2014/main" id="{55D32B8E-7EEA-40FA-B30E-78D7D5644E2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3051" name="Text Box 17">
          <a:extLst>
            <a:ext uri="{FF2B5EF4-FFF2-40B4-BE49-F238E27FC236}">
              <a16:creationId xmlns:a16="http://schemas.microsoft.com/office/drawing/2014/main" id="{58B42EB4-29F2-40C6-AD8E-4143447745C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54</xdr:row>
      <xdr:rowOff>15875</xdr:rowOff>
    </xdr:from>
    <xdr:ext cx="95250" cy="171450"/>
    <xdr:sp macro="" textlink="">
      <xdr:nvSpPr>
        <xdr:cNvPr id="3052" name="Text Box 18">
          <a:extLst>
            <a:ext uri="{FF2B5EF4-FFF2-40B4-BE49-F238E27FC236}">
              <a16:creationId xmlns:a16="http://schemas.microsoft.com/office/drawing/2014/main" id="{68BCE6E6-64E0-47BA-B1DA-FCC4AB53C371}"/>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3053" name="Text Box 16">
          <a:extLst>
            <a:ext uri="{FF2B5EF4-FFF2-40B4-BE49-F238E27FC236}">
              <a16:creationId xmlns:a16="http://schemas.microsoft.com/office/drawing/2014/main" id="{31A99D19-A719-4CAF-9179-6BB581FA8EC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3054" name="Text Box 17">
          <a:extLst>
            <a:ext uri="{FF2B5EF4-FFF2-40B4-BE49-F238E27FC236}">
              <a16:creationId xmlns:a16="http://schemas.microsoft.com/office/drawing/2014/main" id="{0CB3BBDB-6244-480E-B564-904A2C120E6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3055" name="Text Box 18">
          <a:extLst>
            <a:ext uri="{FF2B5EF4-FFF2-40B4-BE49-F238E27FC236}">
              <a16:creationId xmlns:a16="http://schemas.microsoft.com/office/drawing/2014/main" id="{A460615B-1E70-4939-BB5C-D221B99E8E3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3056" name="Text Box 19">
          <a:extLst>
            <a:ext uri="{FF2B5EF4-FFF2-40B4-BE49-F238E27FC236}">
              <a16:creationId xmlns:a16="http://schemas.microsoft.com/office/drawing/2014/main" id="{7AB73439-3F46-4DB7-9CC2-34CDAD71872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3057" name="Text Box 16">
          <a:extLst>
            <a:ext uri="{FF2B5EF4-FFF2-40B4-BE49-F238E27FC236}">
              <a16:creationId xmlns:a16="http://schemas.microsoft.com/office/drawing/2014/main" id="{188AAFFF-DE39-42D1-BD9C-3DA908AA0B3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54</xdr:row>
      <xdr:rowOff>170392</xdr:rowOff>
    </xdr:from>
    <xdr:ext cx="95250" cy="213632"/>
    <xdr:sp macro="" textlink="">
      <xdr:nvSpPr>
        <xdr:cNvPr id="3058" name="Text Box 15">
          <a:extLst>
            <a:ext uri="{FF2B5EF4-FFF2-40B4-BE49-F238E27FC236}">
              <a16:creationId xmlns:a16="http://schemas.microsoft.com/office/drawing/2014/main" id="{1E7D4541-05F8-49BA-9B09-42B11ED63DF9}"/>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504825</xdr:rowOff>
    </xdr:from>
    <xdr:ext cx="95250" cy="448496"/>
    <xdr:sp macro="" textlink="">
      <xdr:nvSpPr>
        <xdr:cNvPr id="3059" name="Text Box 15">
          <a:extLst>
            <a:ext uri="{FF2B5EF4-FFF2-40B4-BE49-F238E27FC236}">
              <a16:creationId xmlns:a16="http://schemas.microsoft.com/office/drawing/2014/main" id="{838C0675-F971-406F-98CB-528901526AE1}"/>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504825</xdr:rowOff>
    </xdr:from>
    <xdr:ext cx="95250" cy="442269"/>
    <xdr:sp macro="" textlink="">
      <xdr:nvSpPr>
        <xdr:cNvPr id="3060" name="Text Box 15">
          <a:extLst>
            <a:ext uri="{FF2B5EF4-FFF2-40B4-BE49-F238E27FC236}">
              <a16:creationId xmlns:a16="http://schemas.microsoft.com/office/drawing/2014/main" id="{F70AEAEE-251B-4C1F-991F-EA9FECE1C539}"/>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54</xdr:row>
      <xdr:rowOff>504825</xdr:rowOff>
    </xdr:from>
    <xdr:ext cx="95250" cy="442269"/>
    <xdr:sp macro="" textlink="">
      <xdr:nvSpPr>
        <xdr:cNvPr id="3061" name="Text Box 15">
          <a:extLst>
            <a:ext uri="{FF2B5EF4-FFF2-40B4-BE49-F238E27FC236}">
              <a16:creationId xmlns:a16="http://schemas.microsoft.com/office/drawing/2014/main" id="{CC7966E5-DA18-43E0-99E8-843C09BFF7DD}"/>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504825</xdr:rowOff>
    </xdr:from>
    <xdr:ext cx="95250" cy="213632"/>
    <xdr:sp macro="" textlink="">
      <xdr:nvSpPr>
        <xdr:cNvPr id="3062" name="Text Box 15">
          <a:extLst>
            <a:ext uri="{FF2B5EF4-FFF2-40B4-BE49-F238E27FC236}">
              <a16:creationId xmlns:a16="http://schemas.microsoft.com/office/drawing/2014/main" id="{72D50B00-72B2-431E-822A-9F81F8E67BC7}"/>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504825</xdr:rowOff>
    </xdr:from>
    <xdr:ext cx="95250" cy="444331"/>
    <xdr:sp macro="" textlink="">
      <xdr:nvSpPr>
        <xdr:cNvPr id="3063" name="Text Box 15">
          <a:extLst>
            <a:ext uri="{FF2B5EF4-FFF2-40B4-BE49-F238E27FC236}">
              <a16:creationId xmlns:a16="http://schemas.microsoft.com/office/drawing/2014/main" id="{3FA1077A-0E8E-45A5-BF6E-9CAA7D33C065}"/>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54</xdr:row>
      <xdr:rowOff>170392</xdr:rowOff>
    </xdr:from>
    <xdr:ext cx="95250" cy="213632"/>
    <xdr:sp macro="" textlink="">
      <xdr:nvSpPr>
        <xdr:cNvPr id="3064" name="Text Box 15">
          <a:extLst>
            <a:ext uri="{FF2B5EF4-FFF2-40B4-BE49-F238E27FC236}">
              <a16:creationId xmlns:a16="http://schemas.microsoft.com/office/drawing/2014/main" id="{AE4743FF-B055-472A-AD16-89B78EA6056C}"/>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065" name="Text Box 16">
          <a:extLst>
            <a:ext uri="{FF2B5EF4-FFF2-40B4-BE49-F238E27FC236}">
              <a16:creationId xmlns:a16="http://schemas.microsoft.com/office/drawing/2014/main" id="{97A4E41B-3CBB-45BB-B402-0CB8D168ABE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066" name="Text Box 17">
          <a:extLst>
            <a:ext uri="{FF2B5EF4-FFF2-40B4-BE49-F238E27FC236}">
              <a16:creationId xmlns:a16="http://schemas.microsoft.com/office/drawing/2014/main" id="{FA926BFB-6165-4FB8-8748-55F6D5B8E21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067" name="Text Box 18">
          <a:extLst>
            <a:ext uri="{FF2B5EF4-FFF2-40B4-BE49-F238E27FC236}">
              <a16:creationId xmlns:a16="http://schemas.microsoft.com/office/drawing/2014/main" id="{C08174A4-1FA9-4696-9C2D-BD69EF6BD87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068" name="Text Box 19">
          <a:extLst>
            <a:ext uri="{FF2B5EF4-FFF2-40B4-BE49-F238E27FC236}">
              <a16:creationId xmlns:a16="http://schemas.microsoft.com/office/drawing/2014/main" id="{5A1D4C87-7479-45AF-8E99-2D017E6D34B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069" name="Text Box 16">
          <a:extLst>
            <a:ext uri="{FF2B5EF4-FFF2-40B4-BE49-F238E27FC236}">
              <a16:creationId xmlns:a16="http://schemas.microsoft.com/office/drawing/2014/main" id="{ACA2156A-9364-42A4-9AE3-94FA79E6931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070" name="Text Box 17">
          <a:extLst>
            <a:ext uri="{FF2B5EF4-FFF2-40B4-BE49-F238E27FC236}">
              <a16:creationId xmlns:a16="http://schemas.microsoft.com/office/drawing/2014/main" id="{6559CC3E-1E21-4E94-86A7-21C142A8CBC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071" name="Text Box 18">
          <a:extLst>
            <a:ext uri="{FF2B5EF4-FFF2-40B4-BE49-F238E27FC236}">
              <a16:creationId xmlns:a16="http://schemas.microsoft.com/office/drawing/2014/main" id="{C3F664B6-A9FE-491F-9891-50C2E153183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072" name="Text Box 19">
          <a:extLst>
            <a:ext uri="{FF2B5EF4-FFF2-40B4-BE49-F238E27FC236}">
              <a16:creationId xmlns:a16="http://schemas.microsoft.com/office/drawing/2014/main" id="{28C5B9A4-C44B-4A0B-A449-F228C42A966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58</xdr:row>
      <xdr:rowOff>0</xdr:rowOff>
    </xdr:from>
    <xdr:ext cx="95250" cy="171450"/>
    <xdr:sp macro="" textlink="">
      <xdr:nvSpPr>
        <xdr:cNvPr id="3073" name="Text Box 16">
          <a:extLst>
            <a:ext uri="{FF2B5EF4-FFF2-40B4-BE49-F238E27FC236}">
              <a16:creationId xmlns:a16="http://schemas.microsoft.com/office/drawing/2014/main" id="{704A345C-BC1B-4E70-8934-03C6017FFCE8}"/>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58</xdr:row>
      <xdr:rowOff>0</xdr:rowOff>
    </xdr:from>
    <xdr:ext cx="95250" cy="171450"/>
    <xdr:sp macro="" textlink="">
      <xdr:nvSpPr>
        <xdr:cNvPr id="3074" name="Text Box 17">
          <a:extLst>
            <a:ext uri="{FF2B5EF4-FFF2-40B4-BE49-F238E27FC236}">
              <a16:creationId xmlns:a16="http://schemas.microsoft.com/office/drawing/2014/main" id="{F9877087-676D-4293-8365-2D0E23C7756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58</xdr:row>
      <xdr:rowOff>0</xdr:rowOff>
    </xdr:from>
    <xdr:ext cx="95250" cy="171450"/>
    <xdr:sp macro="" textlink="">
      <xdr:nvSpPr>
        <xdr:cNvPr id="3075" name="Text Box 18">
          <a:extLst>
            <a:ext uri="{FF2B5EF4-FFF2-40B4-BE49-F238E27FC236}">
              <a16:creationId xmlns:a16="http://schemas.microsoft.com/office/drawing/2014/main" id="{649E7B80-AB1A-4785-A9C0-30F52DDB0159}"/>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58</xdr:row>
      <xdr:rowOff>0</xdr:rowOff>
    </xdr:from>
    <xdr:ext cx="95250" cy="171450"/>
    <xdr:sp macro="" textlink="">
      <xdr:nvSpPr>
        <xdr:cNvPr id="3076" name="Text Box 19">
          <a:extLst>
            <a:ext uri="{FF2B5EF4-FFF2-40B4-BE49-F238E27FC236}">
              <a16:creationId xmlns:a16="http://schemas.microsoft.com/office/drawing/2014/main" id="{D2E1150F-A65E-4373-8BB7-C348852B743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56</xdr:row>
      <xdr:rowOff>504825</xdr:rowOff>
    </xdr:from>
    <xdr:ext cx="95250" cy="444014"/>
    <xdr:sp macro="" textlink="">
      <xdr:nvSpPr>
        <xdr:cNvPr id="3077" name="Text Box 15">
          <a:extLst>
            <a:ext uri="{FF2B5EF4-FFF2-40B4-BE49-F238E27FC236}">
              <a16:creationId xmlns:a16="http://schemas.microsoft.com/office/drawing/2014/main" id="{E22CD5BB-7C63-49EB-8325-9D4DFE0A5CA4}"/>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078" name="Text Box 16">
          <a:extLst>
            <a:ext uri="{FF2B5EF4-FFF2-40B4-BE49-F238E27FC236}">
              <a16:creationId xmlns:a16="http://schemas.microsoft.com/office/drawing/2014/main" id="{2ECBE0DD-0F68-43D5-B138-B6122FED647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079" name="Text Box 17">
          <a:extLst>
            <a:ext uri="{FF2B5EF4-FFF2-40B4-BE49-F238E27FC236}">
              <a16:creationId xmlns:a16="http://schemas.microsoft.com/office/drawing/2014/main" id="{098F2A7E-2491-4EAE-A6E8-A96F1359F15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080" name="Text Box 18">
          <a:extLst>
            <a:ext uri="{FF2B5EF4-FFF2-40B4-BE49-F238E27FC236}">
              <a16:creationId xmlns:a16="http://schemas.microsoft.com/office/drawing/2014/main" id="{7787D6B7-049A-4621-B7A2-862F6B87A0A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081" name="Text Box 19">
          <a:extLst>
            <a:ext uri="{FF2B5EF4-FFF2-40B4-BE49-F238E27FC236}">
              <a16:creationId xmlns:a16="http://schemas.microsoft.com/office/drawing/2014/main" id="{DF8502DF-AC8C-4751-B81D-B98809883CA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082" name="Text Box 16">
          <a:extLst>
            <a:ext uri="{FF2B5EF4-FFF2-40B4-BE49-F238E27FC236}">
              <a16:creationId xmlns:a16="http://schemas.microsoft.com/office/drawing/2014/main" id="{CA3E8FB4-09A4-4AF5-81AB-C280CF814F7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083" name="Text Box 17">
          <a:extLst>
            <a:ext uri="{FF2B5EF4-FFF2-40B4-BE49-F238E27FC236}">
              <a16:creationId xmlns:a16="http://schemas.microsoft.com/office/drawing/2014/main" id="{D5CF7394-6B9D-4BF2-A9EE-371B5A076D8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084" name="Text Box 18">
          <a:extLst>
            <a:ext uri="{FF2B5EF4-FFF2-40B4-BE49-F238E27FC236}">
              <a16:creationId xmlns:a16="http://schemas.microsoft.com/office/drawing/2014/main" id="{8E470420-F86C-41EC-8BFF-D4722E4D07B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085" name="Text Box 16">
          <a:extLst>
            <a:ext uri="{FF2B5EF4-FFF2-40B4-BE49-F238E27FC236}">
              <a16:creationId xmlns:a16="http://schemas.microsoft.com/office/drawing/2014/main" id="{38D6734D-29B2-46C2-8A74-B348E3945FE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086" name="Text Box 17">
          <a:extLst>
            <a:ext uri="{FF2B5EF4-FFF2-40B4-BE49-F238E27FC236}">
              <a16:creationId xmlns:a16="http://schemas.microsoft.com/office/drawing/2014/main" id="{14292551-39C7-472B-808B-7FA518FDE09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087" name="Text Box 18">
          <a:extLst>
            <a:ext uri="{FF2B5EF4-FFF2-40B4-BE49-F238E27FC236}">
              <a16:creationId xmlns:a16="http://schemas.microsoft.com/office/drawing/2014/main" id="{B44BA253-507F-450B-9D5F-51EA0ED26B9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088" name="Text Box 19">
          <a:extLst>
            <a:ext uri="{FF2B5EF4-FFF2-40B4-BE49-F238E27FC236}">
              <a16:creationId xmlns:a16="http://schemas.microsoft.com/office/drawing/2014/main" id="{A3B6E495-7893-4EA5-B527-677A0541F0E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089" name="Text Box 16">
          <a:extLst>
            <a:ext uri="{FF2B5EF4-FFF2-40B4-BE49-F238E27FC236}">
              <a16:creationId xmlns:a16="http://schemas.microsoft.com/office/drawing/2014/main" id="{1603A4D3-34FB-401B-923D-83ABBCD90B0F}"/>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090" name="Text Box 17">
          <a:extLst>
            <a:ext uri="{FF2B5EF4-FFF2-40B4-BE49-F238E27FC236}">
              <a16:creationId xmlns:a16="http://schemas.microsoft.com/office/drawing/2014/main" id="{CF887C0C-28AF-4191-B0E1-53F37661377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091" name="Text Box 18">
          <a:extLst>
            <a:ext uri="{FF2B5EF4-FFF2-40B4-BE49-F238E27FC236}">
              <a16:creationId xmlns:a16="http://schemas.microsoft.com/office/drawing/2014/main" id="{43F09544-B676-40F8-800E-47A13EA82C8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092" name="Text Box 19">
          <a:extLst>
            <a:ext uri="{FF2B5EF4-FFF2-40B4-BE49-F238E27FC236}">
              <a16:creationId xmlns:a16="http://schemas.microsoft.com/office/drawing/2014/main" id="{B9A6AD02-1B6D-41B1-8690-6660525B0DA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504825</xdr:rowOff>
    </xdr:from>
    <xdr:ext cx="95250" cy="456743"/>
    <xdr:sp macro="" textlink="">
      <xdr:nvSpPr>
        <xdr:cNvPr id="3093" name="Text Box 15">
          <a:extLst>
            <a:ext uri="{FF2B5EF4-FFF2-40B4-BE49-F238E27FC236}">
              <a16:creationId xmlns:a16="http://schemas.microsoft.com/office/drawing/2014/main" id="{013D0619-9819-4445-B7F4-56FE4E721B39}"/>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504825</xdr:rowOff>
    </xdr:from>
    <xdr:ext cx="95250" cy="442269"/>
    <xdr:sp macro="" textlink="">
      <xdr:nvSpPr>
        <xdr:cNvPr id="3094" name="Text Box 15">
          <a:extLst>
            <a:ext uri="{FF2B5EF4-FFF2-40B4-BE49-F238E27FC236}">
              <a16:creationId xmlns:a16="http://schemas.microsoft.com/office/drawing/2014/main" id="{3C515715-177E-45F8-8F74-D7E7724336A3}"/>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54</xdr:row>
      <xdr:rowOff>504825</xdr:rowOff>
    </xdr:from>
    <xdr:ext cx="95250" cy="442269"/>
    <xdr:sp macro="" textlink="">
      <xdr:nvSpPr>
        <xdr:cNvPr id="3095" name="Text Box 15">
          <a:extLst>
            <a:ext uri="{FF2B5EF4-FFF2-40B4-BE49-F238E27FC236}">
              <a16:creationId xmlns:a16="http://schemas.microsoft.com/office/drawing/2014/main" id="{D89AA4A8-23BE-4F20-9DFF-0CC3F11535D8}"/>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504825</xdr:rowOff>
    </xdr:from>
    <xdr:ext cx="95250" cy="213632"/>
    <xdr:sp macro="" textlink="">
      <xdr:nvSpPr>
        <xdr:cNvPr id="3096" name="Text Box 15">
          <a:extLst>
            <a:ext uri="{FF2B5EF4-FFF2-40B4-BE49-F238E27FC236}">
              <a16:creationId xmlns:a16="http://schemas.microsoft.com/office/drawing/2014/main" id="{E6338DC0-679E-4243-8A07-ABF4E8246418}"/>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504825</xdr:rowOff>
    </xdr:from>
    <xdr:ext cx="95250" cy="444331"/>
    <xdr:sp macro="" textlink="">
      <xdr:nvSpPr>
        <xdr:cNvPr id="3097" name="Text Box 15">
          <a:extLst>
            <a:ext uri="{FF2B5EF4-FFF2-40B4-BE49-F238E27FC236}">
              <a16:creationId xmlns:a16="http://schemas.microsoft.com/office/drawing/2014/main" id="{CFCE5663-770D-48A9-8973-0FE3BC2F55A1}"/>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504825</xdr:rowOff>
    </xdr:from>
    <xdr:ext cx="95250" cy="213632"/>
    <xdr:sp macro="" textlink="">
      <xdr:nvSpPr>
        <xdr:cNvPr id="3098" name="Text Box 15">
          <a:extLst>
            <a:ext uri="{FF2B5EF4-FFF2-40B4-BE49-F238E27FC236}">
              <a16:creationId xmlns:a16="http://schemas.microsoft.com/office/drawing/2014/main" id="{B65C2D3F-00FF-4A7F-9156-28BD348971A4}"/>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099" name="Text Box 16">
          <a:extLst>
            <a:ext uri="{FF2B5EF4-FFF2-40B4-BE49-F238E27FC236}">
              <a16:creationId xmlns:a16="http://schemas.microsoft.com/office/drawing/2014/main" id="{06A91FA8-3EC2-4CB8-B2B7-660BC17776B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100" name="Text Box 17">
          <a:extLst>
            <a:ext uri="{FF2B5EF4-FFF2-40B4-BE49-F238E27FC236}">
              <a16:creationId xmlns:a16="http://schemas.microsoft.com/office/drawing/2014/main" id="{48E87E8F-7057-465B-885C-91A99949106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101" name="Text Box 18">
          <a:extLst>
            <a:ext uri="{FF2B5EF4-FFF2-40B4-BE49-F238E27FC236}">
              <a16:creationId xmlns:a16="http://schemas.microsoft.com/office/drawing/2014/main" id="{BADAD68A-1CCC-4DC3-ADA7-15A8260226E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102" name="Text Box 19">
          <a:extLst>
            <a:ext uri="{FF2B5EF4-FFF2-40B4-BE49-F238E27FC236}">
              <a16:creationId xmlns:a16="http://schemas.microsoft.com/office/drawing/2014/main" id="{809E0B50-9DFE-4747-A88A-115A6C4E70B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103" name="Text Box 16">
          <a:extLst>
            <a:ext uri="{FF2B5EF4-FFF2-40B4-BE49-F238E27FC236}">
              <a16:creationId xmlns:a16="http://schemas.microsoft.com/office/drawing/2014/main" id="{A420A98A-6928-4A97-858A-525371836168}"/>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104" name="Text Box 17">
          <a:extLst>
            <a:ext uri="{FF2B5EF4-FFF2-40B4-BE49-F238E27FC236}">
              <a16:creationId xmlns:a16="http://schemas.microsoft.com/office/drawing/2014/main" id="{2FB3DA85-3DBD-4437-90E1-90143EE0EF3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105" name="Text Box 18">
          <a:extLst>
            <a:ext uri="{FF2B5EF4-FFF2-40B4-BE49-F238E27FC236}">
              <a16:creationId xmlns:a16="http://schemas.microsoft.com/office/drawing/2014/main" id="{4F05676E-38BA-43EE-A7C8-1A2412D09FB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106" name="Text Box 19">
          <a:extLst>
            <a:ext uri="{FF2B5EF4-FFF2-40B4-BE49-F238E27FC236}">
              <a16:creationId xmlns:a16="http://schemas.microsoft.com/office/drawing/2014/main" id="{33704A77-C6AF-4AC3-BB93-AC95418A402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58</xdr:row>
      <xdr:rowOff>0</xdr:rowOff>
    </xdr:from>
    <xdr:ext cx="95250" cy="171450"/>
    <xdr:sp macro="" textlink="">
      <xdr:nvSpPr>
        <xdr:cNvPr id="3107" name="Text Box 16">
          <a:extLst>
            <a:ext uri="{FF2B5EF4-FFF2-40B4-BE49-F238E27FC236}">
              <a16:creationId xmlns:a16="http://schemas.microsoft.com/office/drawing/2014/main" id="{4E82D7C1-E099-49A6-B240-0E37D235F99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58</xdr:row>
      <xdr:rowOff>0</xdr:rowOff>
    </xdr:from>
    <xdr:ext cx="95250" cy="171450"/>
    <xdr:sp macro="" textlink="">
      <xdr:nvSpPr>
        <xdr:cNvPr id="3108" name="Text Box 17">
          <a:extLst>
            <a:ext uri="{FF2B5EF4-FFF2-40B4-BE49-F238E27FC236}">
              <a16:creationId xmlns:a16="http://schemas.microsoft.com/office/drawing/2014/main" id="{44F3C9BB-DC4A-4235-B9F3-D59F46CDC62C}"/>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58</xdr:row>
      <xdr:rowOff>0</xdr:rowOff>
    </xdr:from>
    <xdr:ext cx="95250" cy="171450"/>
    <xdr:sp macro="" textlink="">
      <xdr:nvSpPr>
        <xdr:cNvPr id="3109" name="Text Box 18">
          <a:extLst>
            <a:ext uri="{FF2B5EF4-FFF2-40B4-BE49-F238E27FC236}">
              <a16:creationId xmlns:a16="http://schemas.microsoft.com/office/drawing/2014/main" id="{DE39421B-DA52-47F8-8A5D-725EDC9639D7}"/>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58</xdr:row>
      <xdr:rowOff>0</xdr:rowOff>
    </xdr:from>
    <xdr:ext cx="95250" cy="171450"/>
    <xdr:sp macro="" textlink="">
      <xdr:nvSpPr>
        <xdr:cNvPr id="3110" name="Text Box 19">
          <a:extLst>
            <a:ext uri="{FF2B5EF4-FFF2-40B4-BE49-F238E27FC236}">
              <a16:creationId xmlns:a16="http://schemas.microsoft.com/office/drawing/2014/main" id="{4218FF8E-D826-4283-A722-EFE9AB0947F2}"/>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56</xdr:row>
      <xdr:rowOff>504825</xdr:rowOff>
    </xdr:from>
    <xdr:ext cx="95250" cy="444014"/>
    <xdr:sp macro="" textlink="">
      <xdr:nvSpPr>
        <xdr:cNvPr id="3111" name="Text Box 15">
          <a:extLst>
            <a:ext uri="{FF2B5EF4-FFF2-40B4-BE49-F238E27FC236}">
              <a16:creationId xmlns:a16="http://schemas.microsoft.com/office/drawing/2014/main" id="{438649A6-C534-4AC0-A99A-EAF5C3200310}"/>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112" name="Text Box 16">
          <a:extLst>
            <a:ext uri="{FF2B5EF4-FFF2-40B4-BE49-F238E27FC236}">
              <a16:creationId xmlns:a16="http://schemas.microsoft.com/office/drawing/2014/main" id="{89D3E434-A6AF-4A3E-8D4A-60A4D1F04FA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113" name="Text Box 17">
          <a:extLst>
            <a:ext uri="{FF2B5EF4-FFF2-40B4-BE49-F238E27FC236}">
              <a16:creationId xmlns:a16="http://schemas.microsoft.com/office/drawing/2014/main" id="{F5B4B3CB-746A-453E-A923-8E7B4EE76AE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114" name="Text Box 18">
          <a:extLst>
            <a:ext uri="{FF2B5EF4-FFF2-40B4-BE49-F238E27FC236}">
              <a16:creationId xmlns:a16="http://schemas.microsoft.com/office/drawing/2014/main" id="{355CDED2-7CD2-4C3B-9802-4FD10A12BF0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115" name="Text Box 19">
          <a:extLst>
            <a:ext uri="{FF2B5EF4-FFF2-40B4-BE49-F238E27FC236}">
              <a16:creationId xmlns:a16="http://schemas.microsoft.com/office/drawing/2014/main" id="{A8786F82-F7B7-4546-B2B7-D273A4FE8D6A}"/>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56</xdr:row>
      <xdr:rowOff>504825</xdr:rowOff>
    </xdr:from>
    <xdr:ext cx="95250" cy="442269"/>
    <xdr:sp macro="" textlink="">
      <xdr:nvSpPr>
        <xdr:cNvPr id="3116" name="Text Box 15">
          <a:extLst>
            <a:ext uri="{FF2B5EF4-FFF2-40B4-BE49-F238E27FC236}">
              <a16:creationId xmlns:a16="http://schemas.microsoft.com/office/drawing/2014/main" id="{593061A3-172E-4F22-8CE9-43878B00D611}"/>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117" name="Text Box 16">
          <a:extLst>
            <a:ext uri="{FF2B5EF4-FFF2-40B4-BE49-F238E27FC236}">
              <a16:creationId xmlns:a16="http://schemas.microsoft.com/office/drawing/2014/main" id="{57D123A4-49ED-470D-B467-B1F03E6FA0D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118" name="Text Box 17">
          <a:extLst>
            <a:ext uri="{FF2B5EF4-FFF2-40B4-BE49-F238E27FC236}">
              <a16:creationId xmlns:a16="http://schemas.microsoft.com/office/drawing/2014/main" id="{5BF1E0EC-40E7-46EC-9E88-50944F179C9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119" name="Text Box 18">
          <a:extLst>
            <a:ext uri="{FF2B5EF4-FFF2-40B4-BE49-F238E27FC236}">
              <a16:creationId xmlns:a16="http://schemas.microsoft.com/office/drawing/2014/main" id="{751AC10C-3BFF-4EC4-AE17-708DB7B72838}"/>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120" name="Text Box 16">
          <a:extLst>
            <a:ext uri="{FF2B5EF4-FFF2-40B4-BE49-F238E27FC236}">
              <a16:creationId xmlns:a16="http://schemas.microsoft.com/office/drawing/2014/main" id="{405E337E-7015-4D8A-ADD3-4AB32A0B721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121" name="Text Box 17">
          <a:extLst>
            <a:ext uri="{FF2B5EF4-FFF2-40B4-BE49-F238E27FC236}">
              <a16:creationId xmlns:a16="http://schemas.microsoft.com/office/drawing/2014/main" id="{C7548607-C1CA-46CC-ACBC-665DB4EDCD3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122" name="Text Box 18">
          <a:extLst>
            <a:ext uri="{FF2B5EF4-FFF2-40B4-BE49-F238E27FC236}">
              <a16:creationId xmlns:a16="http://schemas.microsoft.com/office/drawing/2014/main" id="{CCE11AB4-28F8-4BC0-B3F9-DBF77A284DE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123" name="Text Box 19">
          <a:extLst>
            <a:ext uri="{FF2B5EF4-FFF2-40B4-BE49-F238E27FC236}">
              <a16:creationId xmlns:a16="http://schemas.microsoft.com/office/drawing/2014/main" id="{7D32E41E-AFD1-449E-B444-F8F64085368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124" name="Text Box 16">
          <a:extLst>
            <a:ext uri="{FF2B5EF4-FFF2-40B4-BE49-F238E27FC236}">
              <a16:creationId xmlns:a16="http://schemas.microsoft.com/office/drawing/2014/main" id="{E90D0BE9-EA91-48AC-89BF-E33777CD46D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125" name="Text Box 17">
          <a:extLst>
            <a:ext uri="{FF2B5EF4-FFF2-40B4-BE49-F238E27FC236}">
              <a16:creationId xmlns:a16="http://schemas.microsoft.com/office/drawing/2014/main" id="{FBCDC27E-BB65-48B4-B729-D5BF369C17C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126" name="Text Box 18">
          <a:extLst>
            <a:ext uri="{FF2B5EF4-FFF2-40B4-BE49-F238E27FC236}">
              <a16:creationId xmlns:a16="http://schemas.microsoft.com/office/drawing/2014/main" id="{7B7615BB-C5B0-4407-A035-C2E162EA457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58</xdr:row>
      <xdr:rowOff>170392</xdr:rowOff>
    </xdr:from>
    <xdr:ext cx="95250" cy="213632"/>
    <xdr:sp macro="" textlink="">
      <xdr:nvSpPr>
        <xdr:cNvPr id="3127" name="Text Box 15">
          <a:extLst>
            <a:ext uri="{FF2B5EF4-FFF2-40B4-BE49-F238E27FC236}">
              <a16:creationId xmlns:a16="http://schemas.microsoft.com/office/drawing/2014/main" id="{556FE59C-16BC-4B47-ADEA-50173F2EC786}"/>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128" name="Text Box 16">
          <a:extLst>
            <a:ext uri="{FF2B5EF4-FFF2-40B4-BE49-F238E27FC236}">
              <a16:creationId xmlns:a16="http://schemas.microsoft.com/office/drawing/2014/main" id="{AB8DED25-5FA0-426F-84C1-9B4EA2E2373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129" name="Text Box 17">
          <a:extLst>
            <a:ext uri="{FF2B5EF4-FFF2-40B4-BE49-F238E27FC236}">
              <a16:creationId xmlns:a16="http://schemas.microsoft.com/office/drawing/2014/main" id="{4C9AF8B9-0DA5-4C14-8612-070FA5797B5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130" name="Text Box 18">
          <a:extLst>
            <a:ext uri="{FF2B5EF4-FFF2-40B4-BE49-F238E27FC236}">
              <a16:creationId xmlns:a16="http://schemas.microsoft.com/office/drawing/2014/main" id="{E7B85EDF-37C5-41BE-BFBC-1AB7C96082C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131" name="Text Box 19">
          <a:extLst>
            <a:ext uri="{FF2B5EF4-FFF2-40B4-BE49-F238E27FC236}">
              <a16:creationId xmlns:a16="http://schemas.microsoft.com/office/drawing/2014/main" id="{663EA74C-DA98-4578-BD26-27F09BF9FFA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132" name="Text Box 16">
          <a:extLst>
            <a:ext uri="{FF2B5EF4-FFF2-40B4-BE49-F238E27FC236}">
              <a16:creationId xmlns:a16="http://schemas.microsoft.com/office/drawing/2014/main" id="{7D6031E7-7B69-4014-A8ED-9B04D752A8A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133" name="Text Box 17">
          <a:extLst>
            <a:ext uri="{FF2B5EF4-FFF2-40B4-BE49-F238E27FC236}">
              <a16:creationId xmlns:a16="http://schemas.microsoft.com/office/drawing/2014/main" id="{B6266168-5028-4DF1-A544-92B5245312D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134" name="Text Box 18">
          <a:extLst>
            <a:ext uri="{FF2B5EF4-FFF2-40B4-BE49-F238E27FC236}">
              <a16:creationId xmlns:a16="http://schemas.microsoft.com/office/drawing/2014/main" id="{5C1CF21A-2EDD-4AAA-B33B-486910884A6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135" name="Text Box 19">
          <a:extLst>
            <a:ext uri="{FF2B5EF4-FFF2-40B4-BE49-F238E27FC236}">
              <a16:creationId xmlns:a16="http://schemas.microsoft.com/office/drawing/2014/main" id="{8C23201C-76EF-4D55-A6F3-7DB982B1CE4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55</xdr:row>
      <xdr:rowOff>0</xdr:rowOff>
    </xdr:from>
    <xdr:ext cx="95250" cy="171450"/>
    <xdr:sp macro="" textlink="">
      <xdr:nvSpPr>
        <xdr:cNvPr id="3136" name="Text Box 16">
          <a:extLst>
            <a:ext uri="{FF2B5EF4-FFF2-40B4-BE49-F238E27FC236}">
              <a16:creationId xmlns:a16="http://schemas.microsoft.com/office/drawing/2014/main" id="{F77A9A4A-1B15-4EDF-A6A4-59650A515D47}"/>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55</xdr:row>
      <xdr:rowOff>0</xdr:rowOff>
    </xdr:from>
    <xdr:ext cx="95250" cy="171450"/>
    <xdr:sp macro="" textlink="">
      <xdr:nvSpPr>
        <xdr:cNvPr id="3137" name="Text Box 17">
          <a:extLst>
            <a:ext uri="{FF2B5EF4-FFF2-40B4-BE49-F238E27FC236}">
              <a16:creationId xmlns:a16="http://schemas.microsoft.com/office/drawing/2014/main" id="{11A25950-036A-4974-AC46-E305403A3464}"/>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55</xdr:row>
      <xdr:rowOff>0</xdr:rowOff>
    </xdr:from>
    <xdr:ext cx="95250" cy="171450"/>
    <xdr:sp macro="" textlink="">
      <xdr:nvSpPr>
        <xdr:cNvPr id="3138" name="Text Box 18">
          <a:extLst>
            <a:ext uri="{FF2B5EF4-FFF2-40B4-BE49-F238E27FC236}">
              <a16:creationId xmlns:a16="http://schemas.microsoft.com/office/drawing/2014/main" id="{04FA9B5A-9B69-470B-8BA4-29279964E37D}"/>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55</xdr:row>
      <xdr:rowOff>0</xdr:rowOff>
    </xdr:from>
    <xdr:ext cx="95250" cy="171450"/>
    <xdr:sp macro="" textlink="">
      <xdr:nvSpPr>
        <xdr:cNvPr id="3139" name="Text Box 19">
          <a:extLst>
            <a:ext uri="{FF2B5EF4-FFF2-40B4-BE49-F238E27FC236}">
              <a16:creationId xmlns:a16="http://schemas.microsoft.com/office/drawing/2014/main" id="{525A6FD1-67D9-4F9A-8629-1E4A10123E85}"/>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56</xdr:row>
      <xdr:rowOff>504825</xdr:rowOff>
    </xdr:from>
    <xdr:ext cx="95250" cy="444014"/>
    <xdr:sp macro="" textlink="">
      <xdr:nvSpPr>
        <xdr:cNvPr id="3140" name="Text Box 15">
          <a:extLst>
            <a:ext uri="{FF2B5EF4-FFF2-40B4-BE49-F238E27FC236}">
              <a16:creationId xmlns:a16="http://schemas.microsoft.com/office/drawing/2014/main" id="{F605C4F2-6B27-42B9-9FCC-19F74616925F}"/>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141" name="Text Box 16">
          <a:extLst>
            <a:ext uri="{FF2B5EF4-FFF2-40B4-BE49-F238E27FC236}">
              <a16:creationId xmlns:a16="http://schemas.microsoft.com/office/drawing/2014/main" id="{E542DCA6-5DD1-4C24-9C47-83D2271A5D5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142" name="Text Box 17">
          <a:extLst>
            <a:ext uri="{FF2B5EF4-FFF2-40B4-BE49-F238E27FC236}">
              <a16:creationId xmlns:a16="http://schemas.microsoft.com/office/drawing/2014/main" id="{D9CB405E-04AB-47CD-AB05-6262C41AE6C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143" name="Text Box 18">
          <a:extLst>
            <a:ext uri="{FF2B5EF4-FFF2-40B4-BE49-F238E27FC236}">
              <a16:creationId xmlns:a16="http://schemas.microsoft.com/office/drawing/2014/main" id="{7D0815E7-9E47-4908-B6EF-9DC3A3E5B00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144" name="Text Box 19">
          <a:extLst>
            <a:ext uri="{FF2B5EF4-FFF2-40B4-BE49-F238E27FC236}">
              <a16:creationId xmlns:a16="http://schemas.microsoft.com/office/drawing/2014/main" id="{F119473A-39E8-416D-A0A0-5315ACC5470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145" name="Text Box 16">
          <a:extLst>
            <a:ext uri="{FF2B5EF4-FFF2-40B4-BE49-F238E27FC236}">
              <a16:creationId xmlns:a16="http://schemas.microsoft.com/office/drawing/2014/main" id="{BB812462-3945-4FC5-9BA0-20F7D86456A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146" name="Text Box 17">
          <a:extLst>
            <a:ext uri="{FF2B5EF4-FFF2-40B4-BE49-F238E27FC236}">
              <a16:creationId xmlns:a16="http://schemas.microsoft.com/office/drawing/2014/main" id="{AF429E75-44E9-4042-BEC5-F45C009CC428}"/>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58</xdr:row>
      <xdr:rowOff>15875</xdr:rowOff>
    </xdr:from>
    <xdr:ext cx="95250" cy="171450"/>
    <xdr:sp macro="" textlink="">
      <xdr:nvSpPr>
        <xdr:cNvPr id="3147" name="Text Box 18">
          <a:extLst>
            <a:ext uri="{FF2B5EF4-FFF2-40B4-BE49-F238E27FC236}">
              <a16:creationId xmlns:a16="http://schemas.microsoft.com/office/drawing/2014/main" id="{8F9C1CCB-6A1C-4F0A-B694-7D2CAB219143}"/>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148" name="Text Box 16">
          <a:extLst>
            <a:ext uri="{FF2B5EF4-FFF2-40B4-BE49-F238E27FC236}">
              <a16:creationId xmlns:a16="http://schemas.microsoft.com/office/drawing/2014/main" id="{BCF617F5-D3D4-4F5C-8C9E-3F2AB224D3D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149" name="Text Box 17">
          <a:extLst>
            <a:ext uri="{FF2B5EF4-FFF2-40B4-BE49-F238E27FC236}">
              <a16:creationId xmlns:a16="http://schemas.microsoft.com/office/drawing/2014/main" id="{C53769B0-A9CA-4C89-892E-1A8397B4F0D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150" name="Text Box 18">
          <a:extLst>
            <a:ext uri="{FF2B5EF4-FFF2-40B4-BE49-F238E27FC236}">
              <a16:creationId xmlns:a16="http://schemas.microsoft.com/office/drawing/2014/main" id="{F7E49387-12F8-40EF-B7FC-261C8E6F3F7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151" name="Text Box 19">
          <a:extLst>
            <a:ext uri="{FF2B5EF4-FFF2-40B4-BE49-F238E27FC236}">
              <a16:creationId xmlns:a16="http://schemas.microsoft.com/office/drawing/2014/main" id="{5269FA40-E4BB-40B3-AA83-01A46D87ECE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152" name="Text Box 16">
          <a:extLst>
            <a:ext uri="{FF2B5EF4-FFF2-40B4-BE49-F238E27FC236}">
              <a16:creationId xmlns:a16="http://schemas.microsoft.com/office/drawing/2014/main" id="{9F20C7E8-166F-4DCE-8EE2-3DA98510A2F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58</xdr:row>
      <xdr:rowOff>170392</xdr:rowOff>
    </xdr:from>
    <xdr:ext cx="95250" cy="213632"/>
    <xdr:sp macro="" textlink="">
      <xdr:nvSpPr>
        <xdr:cNvPr id="3153" name="Text Box 15">
          <a:extLst>
            <a:ext uri="{FF2B5EF4-FFF2-40B4-BE49-F238E27FC236}">
              <a16:creationId xmlns:a16="http://schemas.microsoft.com/office/drawing/2014/main" id="{57763767-4DC1-4A1D-812F-DB7C85FE9890}"/>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504825</xdr:rowOff>
    </xdr:from>
    <xdr:ext cx="95250" cy="448496"/>
    <xdr:sp macro="" textlink="">
      <xdr:nvSpPr>
        <xdr:cNvPr id="3154" name="Text Box 15">
          <a:extLst>
            <a:ext uri="{FF2B5EF4-FFF2-40B4-BE49-F238E27FC236}">
              <a16:creationId xmlns:a16="http://schemas.microsoft.com/office/drawing/2014/main" id="{99BE2A26-E9C7-4D9D-BD36-0FC6B2E2F48D}"/>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504825</xdr:rowOff>
    </xdr:from>
    <xdr:ext cx="95250" cy="442269"/>
    <xdr:sp macro="" textlink="">
      <xdr:nvSpPr>
        <xdr:cNvPr id="3155" name="Text Box 15">
          <a:extLst>
            <a:ext uri="{FF2B5EF4-FFF2-40B4-BE49-F238E27FC236}">
              <a16:creationId xmlns:a16="http://schemas.microsoft.com/office/drawing/2014/main" id="{600920C8-61C0-4BC9-80E3-2A8E0379203A}"/>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58</xdr:row>
      <xdr:rowOff>504825</xdr:rowOff>
    </xdr:from>
    <xdr:ext cx="95250" cy="442269"/>
    <xdr:sp macro="" textlink="">
      <xdr:nvSpPr>
        <xdr:cNvPr id="3156" name="Text Box 15">
          <a:extLst>
            <a:ext uri="{FF2B5EF4-FFF2-40B4-BE49-F238E27FC236}">
              <a16:creationId xmlns:a16="http://schemas.microsoft.com/office/drawing/2014/main" id="{7492102E-D81C-42E1-BF78-8A3EEA07A9CF}"/>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504825</xdr:rowOff>
    </xdr:from>
    <xdr:ext cx="95250" cy="213632"/>
    <xdr:sp macro="" textlink="">
      <xdr:nvSpPr>
        <xdr:cNvPr id="3157" name="Text Box 15">
          <a:extLst>
            <a:ext uri="{FF2B5EF4-FFF2-40B4-BE49-F238E27FC236}">
              <a16:creationId xmlns:a16="http://schemas.microsoft.com/office/drawing/2014/main" id="{29EB9339-2983-42E7-BEB5-6F75A00AA4B6}"/>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504825</xdr:rowOff>
    </xdr:from>
    <xdr:ext cx="95250" cy="444331"/>
    <xdr:sp macro="" textlink="">
      <xdr:nvSpPr>
        <xdr:cNvPr id="3158" name="Text Box 15">
          <a:extLst>
            <a:ext uri="{FF2B5EF4-FFF2-40B4-BE49-F238E27FC236}">
              <a16:creationId xmlns:a16="http://schemas.microsoft.com/office/drawing/2014/main" id="{0D187FB4-75D1-490F-8D84-B6D6BA207764}"/>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58</xdr:row>
      <xdr:rowOff>170392</xdr:rowOff>
    </xdr:from>
    <xdr:ext cx="95250" cy="213632"/>
    <xdr:sp macro="" textlink="">
      <xdr:nvSpPr>
        <xdr:cNvPr id="3159" name="Text Box 15">
          <a:extLst>
            <a:ext uri="{FF2B5EF4-FFF2-40B4-BE49-F238E27FC236}">
              <a16:creationId xmlns:a16="http://schemas.microsoft.com/office/drawing/2014/main" id="{6178A78C-E550-468C-906C-A9BB221DBB2A}"/>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160" name="Text Box 16">
          <a:extLst>
            <a:ext uri="{FF2B5EF4-FFF2-40B4-BE49-F238E27FC236}">
              <a16:creationId xmlns:a16="http://schemas.microsoft.com/office/drawing/2014/main" id="{A36E1086-54CC-4DF3-82E2-798DDAD5C27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161" name="Text Box 17">
          <a:extLst>
            <a:ext uri="{FF2B5EF4-FFF2-40B4-BE49-F238E27FC236}">
              <a16:creationId xmlns:a16="http://schemas.microsoft.com/office/drawing/2014/main" id="{C833F6CD-A8C9-4594-998E-118ED92105F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162" name="Text Box 18">
          <a:extLst>
            <a:ext uri="{FF2B5EF4-FFF2-40B4-BE49-F238E27FC236}">
              <a16:creationId xmlns:a16="http://schemas.microsoft.com/office/drawing/2014/main" id="{277AD47D-1AB2-4A7A-956E-A23899E26ED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163" name="Text Box 19">
          <a:extLst>
            <a:ext uri="{FF2B5EF4-FFF2-40B4-BE49-F238E27FC236}">
              <a16:creationId xmlns:a16="http://schemas.microsoft.com/office/drawing/2014/main" id="{0AEFC438-0243-4142-8E41-8478C66E78B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164" name="Text Box 16">
          <a:extLst>
            <a:ext uri="{FF2B5EF4-FFF2-40B4-BE49-F238E27FC236}">
              <a16:creationId xmlns:a16="http://schemas.microsoft.com/office/drawing/2014/main" id="{C9F82DD5-FE91-4048-9409-DE53155ACE9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165" name="Text Box 17">
          <a:extLst>
            <a:ext uri="{FF2B5EF4-FFF2-40B4-BE49-F238E27FC236}">
              <a16:creationId xmlns:a16="http://schemas.microsoft.com/office/drawing/2014/main" id="{DB1FEDA9-6DC9-42F7-91A6-C3993C8789F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166" name="Text Box 18">
          <a:extLst>
            <a:ext uri="{FF2B5EF4-FFF2-40B4-BE49-F238E27FC236}">
              <a16:creationId xmlns:a16="http://schemas.microsoft.com/office/drawing/2014/main" id="{1B7C59BD-62B2-431E-A364-493CF03A2B9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167" name="Text Box 19">
          <a:extLst>
            <a:ext uri="{FF2B5EF4-FFF2-40B4-BE49-F238E27FC236}">
              <a16:creationId xmlns:a16="http://schemas.microsoft.com/office/drawing/2014/main" id="{E113E17D-84F3-413D-B1D4-E2752CD73C5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62</xdr:row>
      <xdr:rowOff>0</xdr:rowOff>
    </xdr:from>
    <xdr:ext cx="95250" cy="171450"/>
    <xdr:sp macro="" textlink="">
      <xdr:nvSpPr>
        <xdr:cNvPr id="3168" name="Text Box 16">
          <a:extLst>
            <a:ext uri="{FF2B5EF4-FFF2-40B4-BE49-F238E27FC236}">
              <a16:creationId xmlns:a16="http://schemas.microsoft.com/office/drawing/2014/main" id="{BEC36493-1B33-456A-B80B-D5556EE59ECA}"/>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62</xdr:row>
      <xdr:rowOff>0</xdr:rowOff>
    </xdr:from>
    <xdr:ext cx="95250" cy="171450"/>
    <xdr:sp macro="" textlink="">
      <xdr:nvSpPr>
        <xdr:cNvPr id="3169" name="Text Box 17">
          <a:extLst>
            <a:ext uri="{FF2B5EF4-FFF2-40B4-BE49-F238E27FC236}">
              <a16:creationId xmlns:a16="http://schemas.microsoft.com/office/drawing/2014/main" id="{047B62DC-0CA0-4749-9891-0167C887B26B}"/>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62</xdr:row>
      <xdr:rowOff>0</xdr:rowOff>
    </xdr:from>
    <xdr:ext cx="95250" cy="171450"/>
    <xdr:sp macro="" textlink="">
      <xdr:nvSpPr>
        <xdr:cNvPr id="3170" name="Text Box 18">
          <a:extLst>
            <a:ext uri="{FF2B5EF4-FFF2-40B4-BE49-F238E27FC236}">
              <a16:creationId xmlns:a16="http://schemas.microsoft.com/office/drawing/2014/main" id="{59C8796C-8960-4BF1-8999-172D8D22AC02}"/>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62</xdr:row>
      <xdr:rowOff>0</xdr:rowOff>
    </xdr:from>
    <xdr:ext cx="95250" cy="171450"/>
    <xdr:sp macro="" textlink="">
      <xdr:nvSpPr>
        <xdr:cNvPr id="3171" name="Text Box 19">
          <a:extLst>
            <a:ext uri="{FF2B5EF4-FFF2-40B4-BE49-F238E27FC236}">
              <a16:creationId xmlns:a16="http://schemas.microsoft.com/office/drawing/2014/main" id="{F0303113-9789-4F7B-B3F7-DA22C04254CA}"/>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60</xdr:row>
      <xdr:rowOff>504825</xdr:rowOff>
    </xdr:from>
    <xdr:ext cx="95250" cy="444014"/>
    <xdr:sp macro="" textlink="">
      <xdr:nvSpPr>
        <xdr:cNvPr id="3172" name="Text Box 15">
          <a:extLst>
            <a:ext uri="{FF2B5EF4-FFF2-40B4-BE49-F238E27FC236}">
              <a16:creationId xmlns:a16="http://schemas.microsoft.com/office/drawing/2014/main" id="{BBC346DF-E79A-415B-8CF7-D3AFDE47C5B0}"/>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173" name="Text Box 16">
          <a:extLst>
            <a:ext uri="{FF2B5EF4-FFF2-40B4-BE49-F238E27FC236}">
              <a16:creationId xmlns:a16="http://schemas.microsoft.com/office/drawing/2014/main" id="{A3F081A1-1190-4B89-ABC1-386A1DFB287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174" name="Text Box 17">
          <a:extLst>
            <a:ext uri="{FF2B5EF4-FFF2-40B4-BE49-F238E27FC236}">
              <a16:creationId xmlns:a16="http://schemas.microsoft.com/office/drawing/2014/main" id="{914153F1-0193-4B88-913B-CBE7CE8357E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175" name="Text Box 18">
          <a:extLst>
            <a:ext uri="{FF2B5EF4-FFF2-40B4-BE49-F238E27FC236}">
              <a16:creationId xmlns:a16="http://schemas.microsoft.com/office/drawing/2014/main" id="{4A5EF2DC-2017-42CF-955E-2DE06DAEF04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176" name="Text Box 19">
          <a:extLst>
            <a:ext uri="{FF2B5EF4-FFF2-40B4-BE49-F238E27FC236}">
              <a16:creationId xmlns:a16="http://schemas.microsoft.com/office/drawing/2014/main" id="{71A320D4-679A-40FF-8874-FABF2869903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177" name="Text Box 16">
          <a:extLst>
            <a:ext uri="{FF2B5EF4-FFF2-40B4-BE49-F238E27FC236}">
              <a16:creationId xmlns:a16="http://schemas.microsoft.com/office/drawing/2014/main" id="{B1E2AFF2-67F1-46FD-B200-7867E511118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178" name="Text Box 17">
          <a:extLst>
            <a:ext uri="{FF2B5EF4-FFF2-40B4-BE49-F238E27FC236}">
              <a16:creationId xmlns:a16="http://schemas.microsoft.com/office/drawing/2014/main" id="{FE0E69D8-FDEE-41FA-9FCC-10F234173ED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179" name="Text Box 18">
          <a:extLst>
            <a:ext uri="{FF2B5EF4-FFF2-40B4-BE49-F238E27FC236}">
              <a16:creationId xmlns:a16="http://schemas.microsoft.com/office/drawing/2014/main" id="{FCE72972-C62D-4467-BC9D-06CC4D4BC3D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180" name="Text Box 16">
          <a:extLst>
            <a:ext uri="{FF2B5EF4-FFF2-40B4-BE49-F238E27FC236}">
              <a16:creationId xmlns:a16="http://schemas.microsoft.com/office/drawing/2014/main" id="{C0E501CC-51CD-4B7A-9B70-4B7D4B0F1E7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181" name="Text Box 17">
          <a:extLst>
            <a:ext uri="{FF2B5EF4-FFF2-40B4-BE49-F238E27FC236}">
              <a16:creationId xmlns:a16="http://schemas.microsoft.com/office/drawing/2014/main" id="{8AA255C0-19FE-44C6-AFDC-974B4714CDD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182" name="Text Box 18">
          <a:extLst>
            <a:ext uri="{FF2B5EF4-FFF2-40B4-BE49-F238E27FC236}">
              <a16:creationId xmlns:a16="http://schemas.microsoft.com/office/drawing/2014/main" id="{31A6EF74-6C1D-4C66-9352-8FABC2E3EC0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183" name="Text Box 19">
          <a:extLst>
            <a:ext uri="{FF2B5EF4-FFF2-40B4-BE49-F238E27FC236}">
              <a16:creationId xmlns:a16="http://schemas.microsoft.com/office/drawing/2014/main" id="{8A4CA450-7A20-4969-B0AB-71367236325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184" name="Text Box 16">
          <a:extLst>
            <a:ext uri="{FF2B5EF4-FFF2-40B4-BE49-F238E27FC236}">
              <a16:creationId xmlns:a16="http://schemas.microsoft.com/office/drawing/2014/main" id="{C86BD3EC-E895-4289-AF7A-31880C39F82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185" name="Text Box 17">
          <a:extLst>
            <a:ext uri="{FF2B5EF4-FFF2-40B4-BE49-F238E27FC236}">
              <a16:creationId xmlns:a16="http://schemas.microsoft.com/office/drawing/2014/main" id="{EB5481EE-CE44-4FD0-AC54-CE3F69DC475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186" name="Text Box 18">
          <a:extLst>
            <a:ext uri="{FF2B5EF4-FFF2-40B4-BE49-F238E27FC236}">
              <a16:creationId xmlns:a16="http://schemas.microsoft.com/office/drawing/2014/main" id="{41995593-13D7-4BE5-A210-3CFC40A9D49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187" name="Text Box 19">
          <a:extLst>
            <a:ext uri="{FF2B5EF4-FFF2-40B4-BE49-F238E27FC236}">
              <a16:creationId xmlns:a16="http://schemas.microsoft.com/office/drawing/2014/main" id="{1D95593F-395C-4514-AB7E-4538F517074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504825</xdr:rowOff>
    </xdr:from>
    <xdr:ext cx="95250" cy="456743"/>
    <xdr:sp macro="" textlink="">
      <xdr:nvSpPr>
        <xdr:cNvPr id="3188" name="Text Box 15">
          <a:extLst>
            <a:ext uri="{FF2B5EF4-FFF2-40B4-BE49-F238E27FC236}">
              <a16:creationId xmlns:a16="http://schemas.microsoft.com/office/drawing/2014/main" id="{176FD156-08C3-406E-BE99-20EE5A992A94}"/>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504825</xdr:rowOff>
    </xdr:from>
    <xdr:ext cx="95250" cy="442269"/>
    <xdr:sp macro="" textlink="">
      <xdr:nvSpPr>
        <xdr:cNvPr id="3189" name="Text Box 15">
          <a:extLst>
            <a:ext uri="{FF2B5EF4-FFF2-40B4-BE49-F238E27FC236}">
              <a16:creationId xmlns:a16="http://schemas.microsoft.com/office/drawing/2014/main" id="{D80F3B2F-64BC-4005-A654-2E25F544CA85}"/>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58</xdr:row>
      <xdr:rowOff>504825</xdr:rowOff>
    </xdr:from>
    <xdr:ext cx="95250" cy="442269"/>
    <xdr:sp macro="" textlink="">
      <xdr:nvSpPr>
        <xdr:cNvPr id="3190" name="Text Box 15">
          <a:extLst>
            <a:ext uri="{FF2B5EF4-FFF2-40B4-BE49-F238E27FC236}">
              <a16:creationId xmlns:a16="http://schemas.microsoft.com/office/drawing/2014/main" id="{E87B0CF7-3C75-468A-92A6-836305FDE959}"/>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504825</xdr:rowOff>
    </xdr:from>
    <xdr:ext cx="95250" cy="213632"/>
    <xdr:sp macro="" textlink="">
      <xdr:nvSpPr>
        <xdr:cNvPr id="3191" name="Text Box 15">
          <a:extLst>
            <a:ext uri="{FF2B5EF4-FFF2-40B4-BE49-F238E27FC236}">
              <a16:creationId xmlns:a16="http://schemas.microsoft.com/office/drawing/2014/main" id="{0BEACEA4-D13B-4409-A8C4-09EF593D17E5}"/>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504825</xdr:rowOff>
    </xdr:from>
    <xdr:ext cx="95250" cy="444331"/>
    <xdr:sp macro="" textlink="">
      <xdr:nvSpPr>
        <xdr:cNvPr id="3192" name="Text Box 15">
          <a:extLst>
            <a:ext uri="{FF2B5EF4-FFF2-40B4-BE49-F238E27FC236}">
              <a16:creationId xmlns:a16="http://schemas.microsoft.com/office/drawing/2014/main" id="{24317B00-2679-4976-986E-981138B4C020}"/>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504825</xdr:rowOff>
    </xdr:from>
    <xdr:ext cx="95250" cy="213632"/>
    <xdr:sp macro="" textlink="">
      <xdr:nvSpPr>
        <xdr:cNvPr id="3193" name="Text Box 15">
          <a:extLst>
            <a:ext uri="{FF2B5EF4-FFF2-40B4-BE49-F238E27FC236}">
              <a16:creationId xmlns:a16="http://schemas.microsoft.com/office/drawing/2014/main" id="{5D88D6B4-2E51-4FE8-86D3-2C6F4D083E44}"/>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194" name="Text Box 16">
          <a:extLst>
            <a:ext uri="{FF2B5EF4-FFF2-40B4-BE49-F238E27FC236}">
              <a16:creationId xmlns:a16="http://schemas.microsoft.com/office/drawing/2014/main" id="{48FA49A2-F466-4A49-80D0-8C3C4EDE257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195" name="Text Box 17">
          <a:extLst>
            <a:ext uri="{FF2B5EF4-FFF2-40B4-BE49-F238E27FC236}">
              <a16:creationId xmlns:a16="http://schemas.microsoft.com/office/drawing/2014/main" id="{64EA1AEF-5ADE-41D2-8A1C-66DC6AFE07D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196" name="Text Box 18">
          <a:extLst>
            <a:ext uri="{FF2B5EF4-FFF2-40B4-BE49-F238E27FC236}">
              <a16:creationId xmlns:a16="http://schemas.microsoft.com/office/drawing/2014/main" id="{0824B178-0CC4-4E81-BF81-96BDCAC6CBB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197" name="Text Box 19">
          <a:extLst>
            <a:ext uri="{FF2B5EF4-FFF2-40B4-BE49-F238E27FC236}">
              <a16:creationId xmlns:a16="http://schemas.microsoft.com/office/drawing/2014/main" id="{ED5C19C9-5A1C-4F65-A354-8B0D92E88B4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198" name="Text Box 16">
          <a:extLst>
            <a:ext uri="{FF2B5EF4-FFF2-40B4-BE49-F238E27FC236}">
              <a16:creationId xmlns:a16="http://schemas.microsoft.com/office/drawing/2014/main" id="{2A480010-3EA2-442B-8D39-EC5636395B4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199" name="Text Box 17">
          <a:extLst>
            <a:ext uri="{FF2B5EF4-FFF2-40B4-BE49-F238E27FC236}">
              <a16:creationId xmlns:a16="http://schemas.microsoft.com/office/drawing/2014/main" id="{A12C313B-BD5E-49F3-AFA6-0F2B8A643E8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200" name="Text Box 18">
          <a:extLst>
            <a:ext uri="{FF2B5EF4-FFF2-40B4-BE49-F238E27FC236}">
              <a16:creationId xmlns:a16="http://schemas.microsoft.com/office/drawing/2014/main" id="{0E2556C2-CB7D-4418-B55C-F5D248D969E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201" name="Text Box 19">
          <a:extLst>
            <a:ext uri="{FF2B5EF4-FFF2-40B4-BE49-F238E27FC236}">
              <a16:creationId xmlns:a16="http://schemas.microsoft.com/office/drawing/2014/main" id="{14B6F7A6-D0FF-46AA-BE14-EFEE55C8C84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62</xdr:row>
      <xdr:rowOff>0</xdr:rowOff>
    </xdr:from>
    <xdr:ext cx="95250" cy="171450"/>
    <xdr:sp macro="" textlink="">
      <xdr:nvSpPr>
        <xdr:cNvPr id="3202" name="Text Box 16">
          <a:extLst>
            <a:ext uri="{FF2B5EF4-FFF2-40B4-BE49-F238E27FC236}">
              <a16:creationId xmlns:a16="http://schemas.microsoft.com/office/drawing/2014/main" id="{2766166A-A4E6-44B1-94A5-915B41E954A1}"/>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62</xdr:row>
      <xdr:rowOff>0</xdr:rowOff>
    </xdr:from>
    <xdr:ext cx="95250" cy="171450"/>
    <xdr:sp macro="" textlink="">
      <xdr:nvSpPr>
        <xdr:cNvPr id="3203" name="Text Box 17">
          <a:extLst>
            <a:ext uri="{FF2B5EF4-FFF2-40B4-BE49-F238E27FC236}">
              <a16:creationId xmlns:a16="http://schemas.microsoft.com/office/drawing/2014/main" id="{55FE31C1-F020-4961-A96C-2E4C919B9A68}"/>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62</xdr:row>
      <xdr:rowOff>0</xdr:rowOff>
    </xdr:from>
    <xdr:ext cx="95250" cy="171450"/>
    <xdr:sp macro="" textlink="">
      <xdr:nvSpPr>
        <xdr:cNvPr id="3204" name="Text Box 18">
          <a:extLst>
            <a:ext uri="{FF2B5EF4-FFF2-40B4-BE49-F238E27FC236}">
              <a16:creationId xmlns:a16="http://schemas.microsoft.com/office/drawing/2014/main" id="{797D9009-827A-413D-A373-2626FF59F06E}"/>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62</xdr:row>
      <xdr:rowOff>0</xdr:rowOff>
    </xdr:from>
    <xdr:ext cx="95250" cy="171450"/>
    <xdr:sp macro="" textlink="">
      <xdr:nvSpPr>
        <xdr:cNvPr id="3205" name="Text Box 19">
          <a:extLst>
            <a:ext uri="{FF2B5EF4-FFF2-40B4-BE49-F238E27FC236}">
              <a16:creationId xmlns:a16="http://schemas.microsoft.com/office/drawing/2014/main" id="{C9AA8CFC-70C9-46C1-B937-4B8C79EE4302}"/>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60</xdr:row>
      <xdr:rowOff>504825</xdr:rowOff>
    </xdr:from>
    <xdr:ext cx="95250" cy="444014"/>
    <xdr:sp macro="" textlink="">
      <xdr:nvSpPr>
        <xdr:cNvPr id="3206" name="Text Box 15">
          <a:extLst>
            <a:ext uri="{FF2B5EF4-FFF2-40B4-BE49-F238E27FC236}">
              <a16:creationId xmlns:a16="http://schemas.microsoft.com/office/drawing/2014/main" id="{895D1F88-5944-47AB-9252-F8CE03C08B2B}"/>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207" name="Text Box 16">
          <a:extLst>
            <a:ext uri="{FF2B5EF4-FFF2-40B4-BE49-F238E27FC236}">
              <a16:creationId xmlns:a16="http://schemas.microsoft.com/office/drawing/2014/main" id="{F0E21624-94C2-49F1-BB98-792AAC3A898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208" name="Text Box 17">
          <a:extLst>
            <a:ext uri="{FF2B5EF4-FFF2-40B4-BE49-F238E27FC236}">
              <a16:creationId xmlns:a16="http://schemas.microsoft.com/office/drawing/2014/main" id="{EC720587-9D1B-4D0A-8DF7-40A0288976D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209" name="Text Box 18">
          <a:extLst>
            <a:ext uri="{FF2B5EF4-FFF2-40B4-BE49-F238E27FC236}">
              <a16:creationId xmlns:a16="http://schemas.microsoft.com/office/drawing/2014/main" id="{C7797891-19CE-400B-99A4-3A81C11B804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210" name="Text Box 19">
          <a:extLst>
            <a:ext uri="{FF2B5EF4-FFF2-40B4-BE49-F238E27FC236}">
              <a16:creationId xmlns:a16="http://schemas.microsoft.com/office/drawing/2014/main" id="{29648BC6-E86D-4A2E-8E74-15C5AE730C4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60</xdr:row>
      <xdr:rowOff>504825</xdr:rowOff>
    </xdr:from>
    <xdr:ext cx="95250" cy="442269"/>
    <xdr:sp macro="" textlink="">
      <xdr:nvSpPr>
        <xdr:cNvPr id="3211" name="Text Box 15">
          <a:extLst>
            <a:ext uri="{FF2B5EF4-FFF2-40B4-BE49-F238E27FC236}">
              <a16:creationId xmlns:a16="http://schemas.microsoft.com/office/drawing/2014/main" id="{E3A1B8C5-5A7F-4AF6-905A-EDF6CD9DA145}"/>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212" name="Text Box 16">
          <a:extLst>
            <a:ext uri="{FF2B5EF4-FFF2-40B4-BE49-F238E27FC236}">
              <a16:creationId xmlns:a16="http://schemas.microsoft.com/office/drawing/2014/main" id="{9624B563-3549-4244-8A97-97C400D2AEF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213" name="Text Box 17">
          <a:extLst>
            <a:ext uri="{FF2B5EF4-FFF2-40B4-BE49-F238E27FC236}">
              <a16:creationId xmlns:a16="http://schemas.microsoft.com/office/drawing/2014/main" id="{B0A5213A-7CAC-418A-9E1F-0B7B8494696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214" name="Text Box 18">
          <a:extLst>
            <a:ext uri="{FF2B5EF4-FFF2-40B4-BE49-F238E27FC236}">
              <a16:creationId xmlns:a16="http://schemas.microsoft.com/office/drawing/2014/main" id="{906D6A39-C83F-42C1-B799-E09F58E62B2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215" name="Text Box 16">
          <a:extLst>
            <a:ext uri="{FF2B5EF4-FFF2-40B4-BE49-F238E27FC236}">
              <a16:creationId xmlns:a16="http://schemas.microsoft.com/office/drawing/2014/main" id="{0CB69048-D6CE-48F8-A49E-F7BD273D54D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216" name="Text Box 17">
          <a:extLst>
            <a:ext uri="{FF2B5EF4-FFF2-40B4-BE49-F238E27FC236}">
              <a16:creationId xmlns:a16="http://schemas.microsoft.com/office/drawing/2014/main" id="{70C9AFB4-9E2E-44B1-B630-CDCDA9375CB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217" name="Text Box 18">
          <a:extLst>
            <a:ext uri="{FF2B5EF4-FFF2-40B4-BE49-F238E27FC236}">
              <a16:creationId xmlns:a16="http://schemas.microsoft.com/office/drawing/2014/main" id="{3386132B-399A-4273-B5BB-EEFE65DF352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218" name="Text Box 19">
          <a:extLst>
            <a:ext uri="{FF2B5EF4-FFF2-40B4-BE49-F238E27FC236}">
              <a16:creationId xmlns:a16="http://schemas.microsoft.com/office/drawing/2014/main" id="{E06A6D7B-A739-40BB-AED3-291AF604DAA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219" name="Text Box 16">
          <a:extLst>
            <a:ext uri="{FF2B5EF4-FFF2-40B4-BE49-F238E27FC236}">
              <a16:creationId xmlns:a16="http://schemas.microsoft.com/office/drawing/2014/main" id="{17AA726A-8512-41DB-956F-CF36DFC0B48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220" name="Text Box 17">
          <a:extLst>
            <a:ext uri="{FF2B5EF4-FFF2-40B4-BE49-F238E27FC236}">
              <a16:creationId xmlns:a16="http://schemas.microsoft.com/office/drawing/2014/main" id="{9C248F01-E81A-4878-8583-8EAA675BD0F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221" name="Text Box 18">
          <a:extLst>
            <a:ext uri="{FF2B5EF4-FFF2-40B4-BE49-F238E27FC236}">
              <a16:creationId xmlns:a16="http://schemas.microsoft.com/office/drawing/2014/main" id="{9F478364-5C12-4CFA-A6DF-64472507DE3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62</xdr:row>
      <xdr:rowOff>170392</xdr:rowOff>
    </xdr:from>
    <xdr:ext cx="95250" cy="213632"/>
    <xdr:sp macro="" textlink="">
      <xdr:nvSpPr>
        <xdr:cNvPr id="3222" name="Text Box 15">
          <a:extLst>
            <a:ext uri="{FF2B5EF4-FFF2-40B4-BE49-F238E27FC236}">
              <a16:creationId xmlns:a16="http://schemas.microsoft.com/office/drawing/2014/main" id="{A976A548-D8EF-4A3F-8EAA-65700CC27FDF}"/>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223" name="Text Box 16">
          <a:extLst>
            <a:ext uri="{FF2B5EF4-FFF2-40B4-BE49-F238E27FC236}">
              <a16:creationId xmlns:a16="http://schemas.microsoft.com/office/drawing/2014/main" id="{C1045E71-9D89-4F04-AF95-E53E9E2987F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224" name="Text Box 17">
          <a:extLst>
            <a:ext uri="{FF2B5EF4-FFF2-40B4-BE49-F238E27FC236}">
              <a16:creationId xmlns:a16="http://schemas.microsoft.com/office/drawing/2014/main" id="{B5E53BFE-31CB-4FFA-8559-720CD4E2D1C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225" name="Text Box 18">
          <a:extLst>
            <a:ext uri="{FF2B5EF4-FFF2-40B4-BE49-F238E27FC236}">
              <a16:creationId xmlns:a16="http://schemas.microsoft.com/office/drawing/2014/main" id="{E4B54E8A-F57A-43AC-851D-95A253E4F88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226" name="Text Box 19">
          <a:extLst>
            <a:ext uri="{FF2B5EF4-FFF2-40B4-BE49-F238E27FC236}">
              <a16:creationId xmlns:a16="http://schemas.microsoft.com/office/drawing/2014/main" id="{7775322A-A66B-4F40-9466-761B61C2591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227" name="Text Box 16">
          <a:extLst>
            <a:ext uri="{FF2B5EF4-FFF2-40B4-BE49-F238E27FC236}">
              <a16:creationId xmlns:a16="http://schemas.microsoft.com/office/drawing/2014/main" id="{FE810FFE-B5DC-4D2E-B295-B63633E72D7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228" name="Text Box 17">
          <a:extLst>
            <a:ext uri="{FF2B5EF4-FFF2-40B4-BE49-F238E27FC236}">
              <a16:creationId xmlns:a16="http://schemas.microsoft.com/office/drawing/2014/main" id="{8E59B971-A64E-485E-B6DF-B63690E0F11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229" name="Text Box 18">
          <a:extLst>
            <a:ext uri="{FF2B5EF4-FFF2-40B4-BE49-F238E27FC236}">
              <a16:creationId xmlns:a16="http://schemas.microsoft.com/office/drawing/2014/main" id="{9C778F2B-B0C2-433C-8F67-8566CFE0504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230" name="Text Box 19">
          <a:extLst>
            <a:ext uri="{FF2B5EF4-FFF2-40B4-BE49-F238E27FC236}">
              <a16:creationId xmlns:a16="http://schemas.microsoft.com/office/drawing/2014/main" id="{04511A08-65B6-4FB1-A0F9-3048D525AF7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59</xdr:row>
      <xdr:rowOff>0</xdr:rowOff>
    </xdr:from>
    <xdr:ext cx="95250" cy="171450"/>
    <xdr:sp macro="" textlink="">
      <xdr:nvSpPr>
        <xdr:cNvPr id="3231" name="Text Box 16">
          <a:extLst>
            <a:ext uri="{FF2B5EF4-FFF2-40B4-BE49-F238E27FC236}">
              <a16:creationId xmlns:a16="http://schemas.microsoft.com/office/drawing/2014/main" id="{604BABFF-B73E-4F61-B6C2-CDEA7D4CF8D4}"/>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59</xdr:row>
      <xdr:rowOff>0</xdr:rowOff>
    </xdr:from>
    <xdr:ext cx="95250" cy="171450"/>
    <xdr:sp macro="" textlink="">
      <xdr:nvSpPr>
        <xdr:cNvPr id="3232" name="Text Box 17">
          <a:extLst>
            <a:ext uri="{FF2B5EF4-FFF2-40B4-BE49-F238E27FC236}">
              <a16:creationId xmlns:a16="http://schemas.microsoft.com/office/drawing/2014/main" id="{51757120-127F-49FE-8C38-59075E07A3E2}"/>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59</xdr:row>
      <xdr:rowOff>0</xdr:rowOff>
    </xdr:from>
    <xdr:ext cx="95250" cy="171450"/>
    <xdr:sp macro="" textlink="">
      <xdr:nvSpPr>
        <xdr:cNvPr id="3233" name="Text Box 18">
          <a:extLst>
            <a:ext uri="{FF2B5EF4-FFF2-40B4-BE49-F238E27FC236}">
              <a16:creationId xmlns:a16="http://schemas.microsoft.com/office/drawing/2014/main" id="{EA28E6A7-24C5-4B0D-A24F-5CB9BDF86DB3}"/>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59</xdr:row>
      <xdr:rowOff>0</xdr:rowOff>
    </xdr:from>
    <xdr:ext cx="95250" cy="171450"/>
    <xdr:sp macro="" textlink="">
      <xdr:nvSpPr>
        <xdr:cNvPr id="3234" name="Text Box 19">
          <a:extLst>
            <a:ext uri="{FF2B5EF4-FFF2-40B4-BE49-F238E27FC236}">
              <a16:creationId xmlns:a16="http://schemas.microsoft.com/office/drawing/2014/main" id="{F2C08DF2-E823-46C0-8384-5F032530BC49}"/>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60</xdr:row>
      <xdr:rowOff>504825</xdr:rowOff>
    </xdr:from>
    <xdr:ext cx="95250" cy="444014"/>
    <xdr:sp macro="" textlink="">
      <xdr:nvSpPr>
        <xdr:cNvPr id="3235" name="Text Box 15">
          <a:extLst>
            <a:ext uri="{FF2B5EF4-FFF2-40B4-BE49-F238E27FC236}">
              <a16:creationId xmlns:a16="http://schemas.microsoft.com/office/drawing/2014/main" id="{FFD163E9-33BB-4A16-85EB-978056D7582E}"/>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236" name="Text Box 16">
          <a:extLst>
            <a:ext uri="{FF2B5EF4-FFF2-40B4-BE49-F238E27FC236}">
              <a16:creationId xmlns:a16="http://schemas.microsoft.com/office/drawing/2014/main" id="{C35810F2-B310-40D8-A43A-A16511B636A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237" name="Text Box 17">
          <a:extLst>
            <a:ext uri="{FF2B5EF4-FFF2-40B4-BE49-F238E27FC236}">
              <a16:creationId xmlns:a16="http://schemas.microsoft.com/office/drawing/2014/main" id="{7383665F-EB44-4D1C-9C24-BBAEAA23C87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238" name="Text Box 18">
          <a:extLst>
            <a:ext uri="{FF2B5EF4-FFF2-40B4-BE49-F238E27FC236}">
              <a16:creationId xmlns:a16="http://schemas.microsoft.com/office/drawing/2014/main" id="{5851AC19-34A9-467C-9C5A-AE2959775E9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239" name="Text Box 19">
          <a:extLst>
            <a:ext uri="{FF2B5EF4-FFF2-40B4-BE49-F238E27FC236}">
              <a16:creationId xmlns:a16="http://schemas.microsoft.com/office/drawing/2014/main" id="{A0502C18-A9F7-4265-86B2-70D7FE52ACA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240" name="Text Box 16">
          <a:extLst>
            <a:ext uri="{FF2B5EF4-FFF2-40B4-BE49-F238E27FC236}">
              <a16:creationId xmlns:a16="http://schemas.microsoft.com/office/drawing/2014/main" id="{87283F89-77E4-464C-969B-EC593F755C1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241" name="Text Box 17">
          <a:extLst>
            <a:ext uri="{FF2B5EF4-FFF2-40B4-BE49-F238E27FC236}">
              <a16:creationId xmlns:a16="http://schemas.microsoft.com/office/drawing/2014/main" id="{707A0054-8902-4763-8333-EBF5DDDA67B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62</xdr:row>
      <xdr:rowOff>15875</xdr:rowOff>
    </xdr:from>
    <xdr:ext cx="95250" cy="171450"/>
    <xdr:sp macro="" textlink="">
      <xdr:nvSpPr>
        <xdr:cNvPr id="3242" name="Text Box 18">
          <a:extLst>
            <a:ext uri="{FF2B5EF4-FFF2-40B4-BE49-F238E27FC236}">
              <a16:creationId xmlns:a16="http://schemas.microsoft.com/office/drawing/2014/main" id="{81780884-16E0-4139-9D45-A8F6EF8FB04B}"/>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243" name="Text Box 16">
          <a:extLst>
            <a:ext uri="{FF2B5EF4-FFF2-40B4-BE49-F238E27FC236}">
              <a16:creationId xmlns:a16="http://schemas.microsoft.com/office/drawing/2014/main" id="{8CB3BB67-1179-4AF3-84DC-8C69C9D335C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244" name="Text Box 17">
          <a:extLst>
            <a:ext uri="{FF2B5EF4-FFF2-40B4-BE49-F238E27FC236}">
              <a16:creationId xmlns:a16="http://schemas.microsoft.com/office/drawing/2014/main" id="{69D345C6-27ED-44B3-9372-A4F1038D9F3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245" name="Text Box 18">
          <a:extLst>
            <a:ext uri="{FF2B5EF4-FFF2-40B4-BE49-F238E27FC236}">
              <a16:creationId xmlns:a16="http://schemas.microsoft.com/office/drawing/2014/main" id="{56668F1F-EA27-4342-8B49-90A0BBBADF6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246" name="Text Box 19">
          <a:extLst>
            <a:ext uri="{FF2B5EF4-FFF2-40B4-BE49-F238E27FC236}">
              <a16:creationId xmlns:a16="http://schemas.microsoft.com/office/drawing/2014/main" id="{29627340-A254-4081-B688-88681AFB6DC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247" name="Text Box 16">
          <a:extLst>
            <a:ext uri="{FF2B5EF4-FFF2-40B4-BE49-F238E27FC236}">
              <a16:creationId xmlns:a16="http://schemas.microsoft.com/office/drawing/2014/main" id="{BFC7E414-864C-4642-98F9-30BB9E0A9C7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62</xdr:row>
      <xdr:rowOff>170392</xdr:rowOff>
    </xdr:from>
    <xdr:ext cx="95250" cy="213632"/>
    <xdr:sp macro="" textlink="">
      <xdr:nvSpPr>
        <xdr:cNvPr id="3248" name="Text Box 15">
          <a:extLst>
            <a:ext uri="{FF2B5EF4-FFF2-40B4-BE49-F238E27FC236}">
              <a16:creationId xmlns:a16="http://schemas.microsoft.com/office/drawing/2014/main" id="{A0956B0D-9E36-4740-8011-6D6756DC54DA}"/>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504825</xdr:rowOff>
    </xdr:from>
    <xdr:ext cx="95250" cy="448496"/>
    <xdr:sp macro="" textlink="">
      <xdr:nvSpPr>
        <xdr:cNvPr id="3249" name="Text Box 15">
          <a:extLst>
            <a:ext uri="{FF2B5EF4-FFF2-40B4-BE49-F238E27FC236}">
              <a16:creationId xmlns:a16="http://schemas.microsoft.com/office/drawing/2014/main" id="{B008E137-4FCA-4620-A6EC-3411A8E2E0BA}"/>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504825</xdr:rowOff>
    </xdr:from>
    <xdr:ext cx="95250" cy="442269"/>
    <xdr:sp macro="" textlink="">
      <xdr:nvSpPr>
        <xdr:cNvPr id="3250" name="Text Box 15">
          <a:extLst>
            <a:ext uri="{FF2B5EF4-FFF2-40B4-BE49-F238E27FC236}">
              <a16:creationId xmlns:a16="http://schemas.microsoft.com/office/drawing/2014/main" id="{69CED43F-434E-4568-9C66-9E83EB738663}"/>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62</xdr:row>
      <xdr:rowOff>504825</xdr:rowOff>
    </xdr:from>
    <xdr:ext cx="95250" cy="442269"/>
    <xdr:sp macro="" textlink="">
      <xdr:nvSpPr>
        <xdr:cNvPr id="3251" name="Text Box 15">
          <a:extLst>
            <a:ext uri="{FF2B5EF4-FFF2-40B4-BE49-F238E27FC236}">
              <a16:creationId xmlns:a16="http://schemas.microsoft.com/office/drawing/2014/main" id="{1C1274AF-1B61-482D-A478-A3D7AE9A98EA}"/>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504825</xdr:rowOff>
    </xdr:from>
    <xdr:ext cx="95250" cy="213632"/>
    <xdr:sp macro="" textlink="">
      <xdr:nvSpPr>
        <xdr:cNvPr id="3252" name="Text Box 15">
          <a:extLst>
            <a:ext uri="{FF2B5EF4-FFF2-40B4-BE49-F238E27FC236}">
              <a16:creationId xmlns:a16="http://schemas.microsoft.com/office/drawing/2014/main" id="{8CC0BAD6-871F-4183-A777-6429531ECFBC}"/>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504825</xdr:rowOff>
    </xdr:from>
    <xdr:ext cx="95250" cy="444331"/>
    <xdr:sp macro="" textlink="">
      <xdr:nvSpPr>
        <xdr:cNvPr id="3253" name="Text Box 15">
          <a:extLst>
            <a:ext uri="{FF2B5EF4-FFF2-40B4-BE49-F238E27FC236}">
              <a16:creationId xmlns:a16="http://schemas.microsoft.com/office/drawing/2014/main" id="{F1C545D7-21DE-41E2-8056-85349B139871}"/>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62</xdr:row>
      <xdr:rowOff>170392</xdr:rowOff>
    </xdr:from>
    <xdr:ext cx="95250" cy="213632"/>
    <xdr:sp macro="" textlink="">
      <xdr:nvSpPr>
        <xdr:cNvPr id="3254" name="Text Box 15">
          <a:extLst>
            <a:ext uri="{FF2B5EF4-FFF2-40B4-BE49-F238E27FC236}">
              <a16:creationId xmlns:a16="http://schemas.microsoft.com/office/drawing/2014/main" id="{AD87B3AF-66B5-42D5-9FAC-EF38B5BA381E}"/>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255" name="Text Box 16">
          <a:extLst>
            <a:ext uri="{FF2B5EF4-FFF2-40B4-BE49-F238E27FC236}">
              <a16:creationId xmlns:a16="http://schemas.microsoft.com/office/drawing/2014/main" id="{5AE79C20-74C0-4959-8733-A2081223BED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256" name="Text Box 17">
          <a:extLst>
            <a:ext uri="{FF2B5EF4-FFF2-40B4-BE49-F238E27FC236}">
              <a16:creationId xmlns:a16="http://schemas.microsoft.com/office/drawing/2014/main" id="{74C354A9-CE83-4D1A-92E0-7BD685711C2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257" name="Text Box 18">
          <a:extLst>
            <a:ext uri="{FF2B5EF4-FFF2-40B4-BE49-F238E27FC236}">
              <a16:creationId xmlns:a16="http://schemas.microsoft.com/office/drawing/2014/main" id="{1E2CDDC1-9A15-498C-B598-FEB967A1481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258" name="Text Box 19">
          <a:extLst>
            <a:ext uri="{FF2B5EF4-FFF2-40B4-BE49-F238E27FC236}">
              <a16:creationId xmlns:a16="http://schemas.microsoft.com/office/drawing/2014/main" id="{A0A84634-FCF2-42D6-ADE8-86F20084294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259" name="Text Box 16">
          <a:extLst>
            <a:ext uri="{FF2B5EF4-FFF2-40B4-BE49-F238E27FC236}">
              <a16:creationId xmlns:a16="http://schemas.microsoft.com/office/drawing/2014/main" id="{DB628C1E-970D-4F15-8171-7263F7657E0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260" name="Text Box 17">
          <a:extLst>
            <a:ext uri="{FF2B5EF4-FFF2-40B4-BE49-F238E27FC236}">
              <a16:creationId xmlns:a16="http://schemas.microsoft.com/office/drawing/2014/main" id="{72750AE2-2377-4CF2-8753-E20231B3704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261" name="Text Box 18">
          <a:extLst>
            <a:ext uri="{FF2B5EF4-FFF2-40B4-BE49-F238E27FC236}">
              <a16:creationId xmlns:a16="http://schemas.microsoft.com/office/drawing/2014/main" id="{E3ABFFA0-352D-4FD3-BDE0-0CF3CAB6C47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262" name="Text Box 19">
          <a:extLst>
            <a:ext uri="{FF2B5EF4-FFF2-40B4-BE49-F238E27FC236}">
              <a16:creationId xmlns:a16="http://schemas.microsoft.com/office/drawing/2014/main" id="{EE459287-58C9-40C0-84B8-7677E61E90B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66</xdr:row>
      <xdr:rowOff>0</xdr:rowOff>
    </xdr:from>
    <xdr:ext cx="95250" cy="171450"/>
    <xdr:sp macro="" textlink="">
      <xdr:nvSpPr>
        <xdr:cNvPr id="3263" name="Text Box 16">
          <a:extLst>
            <a:ext uri="{FF2B5EF4-FFF2-40B4-BE49-F238E27FC236}">
              <a16:creationId xmlns:a16="http://schemas.microsoft.com/office/drawing/2014/main" id="{5CFDCC84-FA0E-4F2F-BD17-FFA2E957DFB2}"/>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66</xdr:row>
      <xdr:rowOff>0</xdr:rowOff>
    </xdr:from>
    <xdr:ext cx="95250" cy="171450"/>
    <xdr:sp macro="" textlink="">
      <xdr:nvSpPr>
        <xdr:cNvPr id="3264" name="Text Box 17">
          <a:extLst>
            <a:ext uri="{FF2B5EF4-FFF2-40B4-BE49-F238E27FC236}">
              <a16:creationId xmlns:a16="http://schemas.microsoft.com/office/drawing/2014/main" id="{87E7FD4E-BA6D-4E6D-A6C2-17E1DE252E53}"/>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66</xdr:row>
      <xdr:rowOff>0</xdr:rowOff>
    </xdr:from>
    <xdr:ext cx="95250" cy="171450"/>
    <xdr:sp macro="" textlink="">
      <xdr:nvSpPr>
        <xdr:cNvPr id="3265" name="Text Box 18">
          <a:extLst>
            <a:ext uri="{FF2B5EF4-FFF2-40B4-BE49-F238E27FC236}">
              <a16:creationId xmlns:a16="http://schemas.microsoft.com/office/drawing/2014/main" id="{0B43DFCD-C5BD-4F56-9B23-BAD105CC0FB2}"/>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66</xdr:row>
      <xdr:rowOff>0</xdr:rowOff>
    </xdr:from>
    <xdr:ext cx="95250" cy="171450"/>
    <xdr:sp macro="" textlink="">
      <xdr:nvSpPr>
        <xdr:cNvPr id="3266" name="Text Box 19">
          <a:extLst>
            <a:ext uri="{FF2B5EF4-FFF2-40B4-BE49-F238E27FC236}">
              <a16:creationId xmlns:a16="http://schemas.microsoft.com/office/drawing/2014/main" id="{04D52B62-92D3-4B0F-939F-7A6021A7BD2D}"/>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64</xdr:row>
      <xdr:rowOff>504825</xdr:rowOff>
    </xdr:from>
    <xdr:ext cx="95250" cy="444014"/>
    <xdr:sp macro="" textlink="">
      <xdr:nvSpPr>
        <xdr:cNvPr id="3267" name="Text Box 15">
          <a:extLst>
            <a:ext uri="{FF2B5EF4-FFF2-40B4-BE49-F238E27FC236}">
              <a16:creationId xmlns:a16="http://schemas.microsoft.com/office/drawing/2014/main" id="{98AFEEE9-7452-4048-8F57-F44FA031AC2F}"/>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268" name="Text Box 16">
          <a:extLst>
            <a:ext uri="{FF2B5EF4-FFF2-40B4-BE49-F238E27FC236}">
              <a16:creationId xmlns:a16="http://schemas.microsoft.com/office/drawing/2014/main" id="{A5353F0B-1081-40F0-BFFF-AF6F4D4B55C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269" name="Text Box 17">
          <a:extLst>
            <a:ext uri="{FF2B5EF4-FFF2-40B4-BE49-F238E27FC236}">
              <a16:creationId xmlns:a16="http://schemas.microsoft.com/office/drawing/2014/main" id="{7D68D0BF-4D4F-4F31-A51C-64C74ED329D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270" name="Text Box 18">
          <a:extLst>
            <a:ext uri="{FF2B5EF4-FFF2-40B4-BE49-F238E27FC236}">
              <a16:creationId xmlns:a16="http://schemas.microsoft.com/office/drawing/2014/main" id="{5990B72D-8F86-45D8-BEB4-50E8C8B2264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271" name="Text Box 19">
          <a:extLst>
            <a:ext uri="{FF2B5EF4-FFF2-40B4-BE49-F238E27FC236}">
              <a16:creationId xmlns:a16="http://schemas.microsoft.com/office/drawing/2014/main" id="{4DF963E7-7D92-48A5-B79E-424CC40FBBF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272" name="Text Box 16">
          <a:extLst>
            <a:ext uri="{FF2B5EF4-FFF2-40B4-BE49-F238E27FC236}">
              <a16:creationId xmlns:a16="http://schemas.microsoft.com/office/drawing/2014/main" id="{24C48E8A-8F56-4747-8EC4-3650C57239F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273" name="Text Box 17">
          <a:extLst>
            <a:ext uri="{FF2B5EF4-FFF2-40B4-BE49-F238E27FC236}">
              <a16:creationId xmlns:a16="http://schemas.microsoft.com/office/drawing/2014/main" id="{8A4B8C4F-E645-4EA6-917B-C0D5E60F9678}"/>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274" name="Text Box 18">
          <a:extLst>
            <a:ext uri="{FF2B5EF4-FFF2-40B4-BE49-F238E27FC236}">
              <a16:creationId xmlns:a16="http://schemas.microsoft.com/office/drawing/2014/main" id="{E3A7C0BD-CFF6-4432-94A5-55996A68A93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275" name="Text Box 16">
          <a:extLst>
            <a:ext uri="{FF2B5EF4-FFF2-40B4-BE49-F238E27FC236}">
              <a16:creationId xmlns:a16="http://schemas.microsoft.com/office/drawing/2014/main" id="{842D584E-8E06-4804-8D2F-FDE4A93D8D0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276" name="Text Box 17">
          <a:extLst>
            <a:ext uri="{FF2B5EF4-FFF2-40B4-BE49-F238E27FC236}">
              <a16:creationId xmlns:a16="http://schemas.microsoft.com/office/drawing/2014/main" id="{85116287-BA3F-4FE4-9D93-1E92BED22DF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277" name="Text Box 18">
          <a:extLst>
            <a:ext uri="{FF2B5EF4-FFF2-40B4-BE49-F238E27FC236}">
              <a16:creationId xmlns:a16="http://schemas.microsoft.com/office/drawing/2014/main" id="{B22031E0-443A-47DF-812A-BCDA74AE2D7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278" name="Text Box 19">
          <a:extLst>
            <a:ext uri="{FF2B5EF4-FFF2-40B4-BE49-F238E27FC236}">
              <a16:creationId xmlns:a16="http://schemas.microsoft.com/office/drawing/2014/main" id="{A55A7D23-EDD0-4CAE-8058-319785245C8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279" name="Text Box 16">
          <a:extLst>
            <a:ext uri="{FF2B5EF4-FFF2-40B4-BE49-F238E27FC236}">
              <a16:creationId xmlns:a16="http://schemas.microsoft.com/office/drawing/2014/main" id="{F0891D7E-13C8-4BF1-ABA4-F18155D0685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280" name="Text Box 17">
          <a:extLst>
            <a:ext uri="{FF2B5EF4-FFF2-40B4-BE49-F238E27FC236}">
              <a16:creationId xmlns:a16="http://schemas.microsoft.com/office/drawing/2014/main" id="{0D7A9A57-0267-4ED1-87B2-9810C76D76F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281" name="Text Box 18">
          <a:extLst>
            <a:ext uri="{FF2B5EF4-FFF2-40B4-BE49-F238E27FC236}">
              <a16:creationId xmlns:a16="http://schemas.microsoft.com/office/drawing/2014/main" id="{8E6BCA5A-5661-4BA1-8449-0C34D402071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282" name="Text Box 19">
          <a:extLst>
            <a:ext uri="{FF2B5EF4-FFF2-40B4-BE49-F238E27FC236}">
              <a16:creationId xmlns:a16="http://schemas.microsoft.com/office/drawing/2014/main" id="{B5B17272-3910-41C6-A989-5F77445AB92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504825</xdr:rowOff>
    </xdr:from>
    <xdr:ext cx="95250" cy="456743"/>
    <xdr:sp macro="" textlink="">
      <xdr:nvSpPr>
        <xdr:cNvPr id="3283" name="Text Box 15">
          <a:extLst>
            <a:ext uri="{FF2B5EF4-FFF2-40B4-BE49-F238E27FC236}">
              <a16:creationId xmlns:a16="http://schemas.microsoft.com/office/drawing/2014/main" id="{6A08D466-E7A2-4184-BB3A-603F267F33BC}"/>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504825</xdr:rowOff>
    </xdr:from>
    <xdr:ext cx="95250" cy="442269"/>
    <xdr:sp macro="" textlink="">
      <xdr:nvSpPr>
        <xdr:cNvPr id="3284" name="Text Box 15">
          <a:extLst>
            <a:ext uri="{FF2B5EF4-FFF2-40B4-BE49-F238E27FC236}">
              <a16:creationId xmlns:a16="http://schemas.microsoft.com/office/drawing/2014/main" id="{D6F778E3-0E3D-4F23-97C9-EC4E9CB1948A}"/>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62</xdr:row>
      <xdr:rowOff>504825</xdr:rowOff>
    </xdr:from>
    <xdr:ext cx="95250" cy="442269"/>
    <xdr:sp macro="" textlink="">
      <xdr:nvSpPr>
        <xdr:cNvPr id="3285" name="Text Box 15">
          <a:extLst>
            <a:ext uri="{FF2B5EF4-FFF2-40B4-BE49-F238E27FC236}">
              <a16:creationId xmlns:a16="http://schemas.microsoft.com/office/drawing/2014/main" id="{090E8F7A-4D80-43F3-BA41-1AE7D5B9CD7A}"/>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504825</xdr:rowOff>
    </xdr:from>
    <xdr:ext cx="95250" cy="213632"/>
    <xdr:sp macro="" textlink="">
      <xdr:nvSpPr>
        <xdr:cNvPr id="3286" name="Text Box 15">
          <a:extLst>
            <a:ext uri="{FF2B5EF4-FFF2-40B4-BE49-F238E27FC236}">
              <a16:creationId xmlns:a16="http://schemas.microsoft.com/office/drawing/2014/main" id="{AB3D271E-C9E0-4894-8740-649F4D729C4B}"/>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504825</xdr:rowOff>
    </xdr:from>
    <xdr:ext cx="95250" cy="444331"/>
    <xdr:sp macro="" textlink="">
      <xdr:nvSpPr>
        <xdr:cNvPr id="3287" name="Text Box 15">
          <a:extLst>
            <a:ext uri="{FF2B5EF4-FFF2-40B4-BE49-F238E27FC236}">
              <a16:creationId xmlns:a16="http://schemas.microsoft.com/office/drawing/2014/main" id="{11C72A8D-0B4E-4541-9BFA-83ED05554F91}"/>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504825</xdr:rowOff>
    </xdr:from>
    <xdr:ext cx="95250" cy="213632"/>
    <xdr:sp macro="" textlink="">
      <xdr:nvSpPr>
        <xdr:cNvPr id="3288" name="Text Box 15">
          <a:extLst>
            <a:ext uri="{FF2B5EF4-FFF2-40B4-BE49-F238E27FC236}">
              <a16:creationId xmlns:a16="http://schemas.microsoft.com/office/drawing/2014/main" id="{46F58349-BE47-4D23-A27D-92C6183EC4CE}"/>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289" name="Text Box 16">
          <a:extLst>
            <a:ext uri="{FF2B5EF4-FFF2-40B4-BE49-F238E27FC236}">
              <a16:creationId xmlns:a16="http://schemas.microsoft.com/office/drawing/2014/main" id="{182F6C09-9574-4EA2-B5B3-60DCA2AD452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290" name="Text Box 17">
          <a:extLst>
            <a:ext uri="{FF2B5EF4-FFF2-40B4-BE49-F238E27FC236}">
              <a16:creationId xmlns:a16="http://schemas.microsoft.com/office/drawing/2014/main" id="{D04FDC68-1725-42C8-B241-15F80E7C4A0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291" name="Text Box 18">
          <a:extLst>
            <a:ext uri="{FF2B5EF4-FFF2-40B4-BE49-F238E27FC236}">
              <a16:creationId xmlns:a16="http://schemas.microsoft.com/office/drawing/2014/main" id="{AB925FA3-7152-4963-8262-535917B6F82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292" name="Text Box 19">
          <a:extLst>
            <a:ext uri="{FF2B5EF4-FFF2-40B4-BE49-F238E27FC236}">
              <a16:creationId xmlns:a16="http://schemas.microsoft.com/office/drawing/2014/main" id="{3A7280C3-2BF2-4BEE-809A-B5B9F455098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293" name="Text Box 16">
          <a:extLst>
            <a:ext uri="{FF2B5EF4-FFF2-40B4-BE49-F238E27FC236}">
              <a16:creationId xmlns:a16="http://schemas.microsoft.com/office/drawing/2014/main" id="{20E3CE0A-EA54-4EC6-AABB-8D0A1996E87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294" name="Text Box 17">
          <a:extLst>
            <a:ext uri="{FF2B5EF4-FFF2-40B4-BE49-F238E27FC236}">
              <a16:creationId xmlns:a16="http://schemas.microsoft.com/office/drawing/2014/main" id="{7A19FC93-251D-406B-B99D-EC85C7FE4CC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295" name="Text Box 18">
          <a:extLst>
            <a:ext uri="{FF2B5EF4-FFF2-40B4-BE49-F238E27FC236}">
              <a16:creationId xmlns:a16="http://schemas.microsoft.com/office/drawing/2014/main" id="{CD862696-8EE7-4590-90D4-607BAF9AB5E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296" name="Text Box 19">
          <a:extLst>
            <a:ext uri="{FF2B5EF4-FFF2-40B4-BE49-F238E27FC236}">
              <a16:creationId xmlns:a16="http://schemas.microsoft.com/office/drawing/2014/main" id="{C5491FB1-5B47-40A4-8FF5-1B2D9BB94EF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66</xdr:row>
      <xdr:rowOff>0</xdr:rowOff>
    </xdr:from>
    <xdr:ext cx="95250" cy="171450"/>
    <xdr:sp macro="" textlink="">
      <xdr:nvSpPr>
        <xdr:cNvPr id="3297" name="Text Box 16">
          <a:extLst>
            <a:ext uri="{FF2B5EF4-FFF2-40B4-BE49-F238E27FC236}">
              <a16:creationId xmlns:a16="http://schemas.microsoft.com/office/drawing/2014/main" id="{4CD5BC8A-3546-4EEB-9CF3-1D0752649D82}"/>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66</xdr:row>
      <xdr:rowOff>0</xdr:rowOff>
    </xdr:from>
    <xdr:ext cx="95250" cy="171450"/>
    <xdr:sp macro="" textlink="">
      <xdr:nvSpPr>
        <xdr:cNvPr id="3298" name="Text Box 17">
          <a:extLst>
            <a:ext uri="{FF2B5EF4-FFF2-40B4-BE49-F238E27FC236}">
              <a16:creationId xmlns:a16="http://schemas.microsoft.com/office/drawing/2014/main" id="{4144BE1A-F527-4DED-8A69-060BD07BCF3B}"/>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66</xdr:row>
      <xdr:rowOff>0</xdr:rowOff>
    </xdr:from>
    <xdr:ext cx="95250" cy="171450"/>
    <xdr:sp macro="" textlink="">
      <xdr:nvSpPr>
        <xdr:cNvPr id="3299" name="Text Box 18">
          <a:extLst>
            <a:ext uri="{FF2B5EF4-FFF2-40B4-BE49-F238E27FC236}">
              <a16:creationId xmlns:a16="http://schemas.microsoft.com/office/drawing/2014/main" id="{0D8DB063-8FF6-4EEE-93CE-2FED5AF29AB4}"/>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66</xdr:row>
      <xdr:rowOff>0</xdr:rowOff>
    </xdr:from>
    <xdr:ext cx="95250" cy="171450"/>
    <xdr:sp macro="" textlink="">
      <xdr:nvSpPr>
        <xdr:cNvPr id="3300" name="Text Box 19">
          <a:extLst>
            <a:ext uri="{FF2B5EF4-FFF2-40B4-BE49-F238E27FC236}">
              <a16:creationId xmlns:a16="http://schemas.microsoft.com/office/drawing/2014/main" id="{ECE0CBAF-2777-47CB-9390-209122BCC3B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64</xdr:row>
      <xdr:rowOff>504825</xdr:rowOff>
    </xdr:from>
    <xdr:ext cx="95250" cy="444014"/>
    <xdr:sp macro="" textlink="">
      <xdr:nvSpPr>
        <xdr:cNvPr id="3301" name="Text Box 15">
          <a:extLst>
            <a:ext uri="{FF2B5EF4-FFF2-40B4-BE49-F238E27FC236}">
              <a16:creationId xmlns:a16="http://schemas.microsoft.com/office/drawing/2014/main" id="{29CDA271-EA95-4E6A-A621-4ADBF7D9745A}"/>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302" name="Text Box 16">
          <a:extLst>
            <a:ext uri="{FF2B5EF4-FFF2-40B4-BE49-F238E27FC236}">
              <a16:creationId xmlns:a16="http://schemas.microsoft.com/office/drawing/2014/main" id="{AE62D418-9AA6-4B9E-BB14-ADDA8FF842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303" name="Text Box 17">
          <a:extLst>
            <a:ext uri="{FF2B5EF4-FFF2-40B4-BE49-F238E27FC236}">
              <a16:creationId xmlns:a16="http://schemas.microsoft.com/office/drawing/2014/main" id="{B79B5742-6482-4532-AC69-13585BCD5CC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304" name="Text Box 18">
          <a:extLst>
            <a:ext uri="{FF2B5EF4-FFF2-40B4-BE49-F238E27FC236}">
              <a16:creationId xmlns:a16="http://schemas.microsoft.com/office/drawing/2014/main" id="{B2980CC6-5182-47B3-87A5-301FC2CDC0A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305" name="Text Box 19">
          <a:extLst>
            <a:ext uri="{FF2B5EF4-FFF2-40B4-BE49-F238E27FC236}">
              <a16:creationId xmlns:a16="http://schemas.microsoft.com/office/drawing/2014/main" id="{73624ADF-FCCE-41C2-895F-43739227675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64</xdr:row>
      <xdr:rowOff>504825</xdr:rowOff>
    </xdr:from>
    <xdr:ext cx="95250" cy="442269"/>
    <xdr:sp macro="" textlink="">
      <xdr:nvSpPr>
        <xdr:cNvPr id="3306" name="Text Box 15">
          <a:extLst>
            <a:ext uri="{FF2B5EF4-FFF2-40B4-BE49-F238E27FC236}">
              <a16:creationId xmlns:a16="http://schemas.microsoft.com/office/drawing/2014/main" id="{757BCC94-959B-4BD9-BA31-B47BC1E3C8C2}"/>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307" name="Text Box 16">
          <a:extLst>
            <a:ext uri="{FF2B5EF4-FFF2-40B4-BE49-F238E27FC236}">
              <a16:creationId xmlns:a16="http://schemas.microsoft.com/office/drawing/2014/main" id="{5C5CB939-EDCB-48AC-9E59-CBCA0E3DF0AC}"/>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308" name="Text Box 17">
          <a:extLst>
            <a:ext uri="{FF2B5EF4-FFF2-40B4-BE49-F238E27FC236}">
              <a16:creationId xmlns:a16="http://schemas.microsoft.com/office/drawing/2014/main" id="{D462B06A-A9B5-4D2C-A9B2-39421408217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309" name="Text Box 18">
          <a:extLst>
            <a:ext uri="{FF2B5EF4-FFF2-40B4-BE49-F238E27FC236}">
              <a16:creationId xmlns:a16="http://schemas.microsoft.com/office/drawing/2014/main" id="{0B7B059E-AE1E-4446-9407-1EFA223732E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310" name="Text Box 16">
          <a:extLst>
            <a:ext uri="{FF2B5EF4-FFF2-40B4-BE49-F238E27FC236}">
              <a16:creationId xmlns:a16="http://schemas.microsoft.com/office/drawing/2014/main" id="{9C906270-EE40-4239-B4A3-ECF09F517F6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311" name="Text Box 17">
          <a:extLst>
            <a:ext uri="{FF2B5EF4-FFF2-40B4-BE49-F238E27FC236}">
              <a16:creationId xmlns:a16="http://schemas.microsoft.com/office/drawing/2014/main" id="{B3BCBC6E-4F21-43EC-B19D-929FD4BBE17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312" name="Text Box 18">
          <a:extLst>
            <a:ext uri="{FF2B5EF4-FFF2-40B4-BE49-F238E27FC236}">
              <a16:creationId xmlns:a16="http://schemas.microsoft.com/office/drawing/2014/main" id="{AA028921-2E2E-4FA6-84CD-F709AFF05F2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313" name="Text Box 19">
          <a:extLst>
            <a:ext uri="{FF2B5EF4-FFF2-40B4-BE49-F238E27FC236}">
              <a16:creationId xmlns:a16="http://schemas.microsoft.com/office/drawing/2014/main" id="{DC019A66-7B66-40F4-8310-C4C726C78EE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314" name="Text Box 16">
          <a:extLst>
            <a:ext uri="{FF2B5EF4-FFF2-40B4-BE49-F238E27FC236}">
              <a16:creationId xmlns:a16="http://schemas.microsoft.com/office/drawing/2014/main" id="{2A5D9A1B-1171-456A-80BC-F76D37AA21D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315" name="Text Box 17">
          <a:extLst>
            <a:ext uri="{FF2B5EF4-FFF2-40B4-BE49-F238E27FC236}">
              <a16:creationId xmlns:a16="http://schemas.microsoft.com/office/drawing/2014/main" id="{BCA6C127-F24A-42E1-AF3D-6D7A8BA38BC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316" name="Text Box 18">
          <a:extLst>
            <a:ext uri="{FF2B5EF4-FFF2-40B4-BE49-F238E27FC236}">
              <a16:creationId xmlns:a16="http://schemas.microsoft.com/office/drawing/2014/main" id="{232AACDE-EDBE-4B8D-9EF9-E9AAE917BF8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66</xdr:row>
      <xdr:rowOff>170392</xdr:rowOff>
    </xdr:from>
    <xdr:ext cx="95250" cy="213632"/>
    <xdr:sp macro="" textlink="">
      <xdr:nvSpPr>
        <xdr:cNvPr id="3317" name="Text Box 15">
          <a:extLst>
            <a:ext uri="{FF2B5EF4-FFF2-40B4-BE49-F238E27FC236}">
              <a16:creationId xmlns:a16="http://schemas.microsoft.com/office/drawing/2014/main" id="{C2F77D40-E439-469C-9F35-AF71D029E316}"/>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318" name="Text Box 16">
          <a:extLst>
            <a:ext uri="{FF2B5EF4-FFF2-40B4-BE49-F238E27FC236}">
              <a16:creationId xmlns:a16="http://schemas.microsoft.com/office/drawing/2014/main" id="{5FC5F8F6-4027-4A2C-8654-479B4E83DF2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319" name="Text Box 17">
          <a:extLst>
            <a:ext uri="{FF2B5EF4-FFF2-40B4-BE49-F238E27FC236}">
              <a16:creationId xmlns:a16="http://schemas.microsoft.com/office/drawing/2014/main" id="{91E56EAE-4454-4842-ACCE-392067CA6F8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320" name="Text Box 18">
          <a:extLst>
            <a:ext uri="{FF2B5EF4-FFF2-40B4-BE49-F238E27FC236}">
              <a16:creationId xmlns:a16="http://schemas.microsoft.com/office/drawing/2014/main" id="{AC7A8CF7-88E7-493C-AC73-3620C000CE2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321" name="Text Box 19">
          <a:extLst>
            <a:ext uri="{FF2B5EF4-FFF2-40B4-BE49-F238E27FC236}">
              <a16:creationId xmlns:a16="http://schemas.microsoft.com/office/drawing/2014/main" id="{E44D8900-6BBE-4527-A22D-C5E36AD197A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322" name="Text Box 16">
          <a:extLst>
            <a:ext uri="{FF2B5EF4-FFF2-40B4-BE49-F238E27FC236}">
              <a16:creationId xmlns:a16="http://schemas.microsoft.com/office/drawing/2014/main" id="{F8842A13-74A2-4117-AFA9-E83867F37ADC}"/>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323" name="Text Box 17">
          <a:extLst>
            <a:ext uri="{FF2B5EF4-FFF2-40B4-BE49-F238E27FC236}">
              <a16:creationId xmlns:a16="http://schemas.microsoft.com/office/drawing/2014/main" id="{D96AE6B9-95FA-4215-8487-50236716E20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324" name="Text Box 18">
          <a:extLst>
            <a:ext uri="{FF2B5EF4-FFF2-40B4-BE49-F238E27FC236}">
              <a16:creationId xmlns:a16="http://schemas.microsoft.com/office/drawing/2014/main" id="{3E12644A-253F-4051-B7D6-5F500CA0AFC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325" name="Text Box 19">
          <a:extLst>
            <a:ext uri="{FF2B5EF4-FFF2-40B4-BE49-F238E27FC236}">
              <a16:creationId xmlns:a16="http://schemas.microsoft.com/office/drawing/2014/main" id="{66115529-A1A4-4B68-83D8-E3FCA1C15BD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63</xdr:row>
      <xdr:rowOff>0</xdr:rowOff>
    </xdr:from>
    <xdr:ext cx="95250" cy="171450"/>
    <xdr:sp macro="" textlink="">
      <xdr:nvSpPr>
        <xdr:cNvPr id="3326" name="Text Box 16">
          <a:extLst>
            <a:ext uri="{FF2B5EF4-FFF2-40B4-BE49-F238E27FC236}">
              <a16:creationId xmlns:a16="http://schemas.microsoft.com/office/drawing/2014/main" id="{E55780A9-A011-45EC-8B78-0F23026F9F1C}"/>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63</xdr:row>
      <xdr:rowOff>0</xdr:rowOff>
    </xdr:from>
    <xdr:ext cx="95250" cy="171450"/>
    <xdr:sp macro="" textlink="">
      <xdr:nvSpPr>
        <xdr:cNvPr id="3327" name="Text Box 17">
          <a:extLst>
            <a:ext uri="{FF2B5EF4-FFF2-40B4-BE49-F238E27FC236}">
              <a16:creationId xmlns:a16="http://schemas.microsoft.com/office/drawing/2014/main" id="{14E7198E-5FD6-4D7B-AE49-D490D4A1A8ED}"/>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63</xdr:row>
      <xdr:rowOff>0</xdr:rowOff>
    </xdr:from>
    <xdr:ext cx="95250" cy="171450"/>
    <xdr:sp macro="" textlink="">
      <xdr:nvSpPr>
        <xdr:cNvPr id="3328" name="Text Box 18">
          <a:extLst>
            <a:ext uri="{FF2B5EF4-FFF2-40B4-BE49-F238E27FC236}">
              <a16:creationId xmlns:a16="http://schemas.microsoft.com/office/drawing/2014/main" id="{C0AC7421-623D-4813-8029-302F51CFD717}"/>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63</xdr:row>
      <xdr:rowOff>0</xdr:rowOff>
    </xdr:from>
    <xdr:ext cx="95250" cy="171450"/>
    <xdr:sp macro="" textlink="">
      <xdr:nvSpPr>
        <xdr:cNvPr id="3329" name="Text Box 19">
          <a:extLst>
            <a:ext uri="{FF2B5EF4-FFF2-40B4-BE49-F238E27FC236}">
              <a16:creationId xmlns:a16="http://schemas.microsoft.com/office/drawing/2014/main" id="{C8FDD39F-8898-4BF3-B9F7-8365E7A89133}"/>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64</xdr:row>
      <xdr:rowOff>504825</xdr:rowOff>
    </xdr:from>
    <xdr:ext cx="95250" cy="444014"/>
    <xdr:sp macro="" textlink="">
      <xdr:nvSpPr>
        <xdr:cNvPr id="3330" name="Text Box 15">
          <a:extLst>
            <a:ext uri="{FF2B5EF4-FFF2-40B4-BE49-F238E27FC236}">
              <a16:creationId xmlns:a16="http://schemas.microsoft.com/office/drawing/2014/main" id="{2F4BAF93-6F7D-4860-989D-FD654049A747}"/>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331" name="Text Box 16">
          <a:extLst>
            <a:ext uri="{FF2B5EF4-FFF2-40B4-BE49-F238E27FC236}">
              <a16:creationId xmlns:a16="http://schemas.microsoft.com/office/drawing/2014/main" id="{3B183A28-3152-4D62-BAFE-56340AE7B72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332" name="Text Box 17">
          <a:extLst>
            <a:ext uri="{FF2B5EF4-FFF2-40B4-BE49-F238E27FC236}">
              <a16:creationId xmlns:a16="http://schemas.microsoft.com/office/drawing/2014/main" id="{573FA6E2-8C5C-48A3-9C38-8DF232B0CCD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333" name="Text Box 18">
          <a:extLst>
            <a:ext uri="{FF2B5EF4-FFF2-40B4-BE49-F238E27FC236}">
              <a16:creationId xmlns:a16="http://schemas.microsoft.com/office/drawing/2014/main" id="{00D136A0-87B3-472C-AF2C-2C5A0385336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334" name="Text Box 19">
          <a:extLst>
            <a:ext uri="{FF2B5EF4-FFF2-40B4-BE49-F238E27FC236}">
              <a16:creationId xmlns:a16="http://schemas.microsoft.com/office/drawing/2014/main" id="{7C6D9166-3301-499A-8685-39C84E48E5F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335" name="Text Box 16">
          <a:extLst>
            <a:ext uri="{FF2B5EF4-FFF2-40B4-BE49-F238E27FC236}">
              <a16:creationId xmlns:a16="http://schemas.microsoft.com/office/drawing/2014/main" id="{A618CD13-3B4C-4FAF-B910-5F361D63408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336" name="Text Box 17">
          <a:extLst>
            <a:ext uri="{FF2B5EF4-FFF2-40B4-BE49-F238E27FC236}">
              <a16:creationId xmlns:a16="http://schemas.microsoft.com/office/drawing/2014/main" id="{CBD41BD7-E6E3-4410-9E44-D45CD84FE2FC}"/>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66</xdr:row>
      <xdr:rowOff>15875</xdr:rowOff>
    </xdr:from>
    <xdr:ext cx="95250" cy="171450"/>
    <xdr:sp macro="" textlink="">
      <xdr:nvSpPr>
        <xdr:cNvPr id="3337" name="Text Box 18">
          <a:extLst>
            <a:ext uri="{FF2B5EF4-FFF2-40B4-BE49-F238E27FC236}">
              <a16:creationId xmlns:a16="http://schemas.microsoft.com/office/drawing/2014/main" id="{EFF3CF06-ACE9-4EE3-B541-D7E8C3484215}"/>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338" name="Text Box 16">
          <a:extLst>
            <a:ext uri="{FF2B5EF4-FFF2-40B4-BE49-F238E27FC236}">
              <a16:creationId xmlns:a16="http://schemas.microsoft.com/office/drawing/2014/main" id="{D6E8D378-6412-4D99-80F9-69E6CDF6B03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339" name="Text Box 17">
          <a:extLst>
            <a:ext uri="{FF2B5EF4-FFF2-40B4-BE49-F238E27FC236}">
              <a16:creationId xmlns:a16="http://schemas.microsoft.com/office/drawing/2014/main" id="{8712600D-39CC-4C34-B21F-24B2061D615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340" name="Text Box 18">
          <a:extLst>
            <a:ext uri="{FF2B5EF4-FFF2-40B4-BE49-F238E27FC236}">
              <a16:creationId xmlns:a16="http://schemas.microsoft.com/office/drawing/2014/main" id="{3744D7D5-10CC-41BD-B687-871674FEFAE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341" name="Text Box 19">
          <a:extLst>
            <a:ext uri="{FF2B5EF4-FFF2-40B4-BE49-F238E27FC236}">
              <a16:creationId xmlns:a16="http://schemas.microsoft.com/office/drawing/2014/main" id="{8F453C69-EFC5-4F58-BD1B-0F7D0F79006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342" name="Text Box 16">
          <a:extLst>
            <a:ext uri="{FF2B5EF4-FFF2-40B4-BE49-F238E27FC236}">
              <a16:creationId xmlns:a16="http://schemas.microsoft.com/office/drawing/2014/main" id="{5BE5F37E-B87E-4E8E-B059-548C476F692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66</xdr:row>
      <xdr:rowOff>170392</xdr:rowOff>
    </xdr:from>
    <xdr:ext cx="95250" cy="213632"/>
    <xdr:sp macro="" textlink="">
      <xdr:nvSpPr>
        <xdr:cNvPr id="3343" name="Text Box 15">
          <a:extLst>
            <a:ext uri="{FF2B5EF4-FFF2-40B4-BE49-F238E27FC236}">
              <a16:creationId xmlns:a16="http://schemas.microsoft.com/office/drawing/2014/main" id="{EAFFF2EF-E146-4C14-9A5B-793A4245E23C}"/>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504825</xdr:rowOff>
    </xdr:from>
    <xdr:ext cx="95250" cy="448496"/>
    <xdr:sp macro="" textlink="">
      <xdr:nvSpPr>
        <xdr:cNvPr id="3344" name="Text Box 15">
          <a:extLst>
            <a:ext uri="{FF2B5EF4-FFF2-40B4-BE49-F238E27FC236}">
              <a16:creationId xmlns:a16="http://schemas.microsoft.com/office/drawing/2014/main" id="{06530852-9BFD-4607-A833-DFA5E9566C97}"/>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504825</xdr:rowOff>
    </xdr:from>
    <xdr:ext cx="95250" cy="442269"/>
    <xdr:sp macro="" textlink="">
      <xdr:nvSpPr>
        <xdr:cNvPr id="3345" name="Text Box 15">
          <a:extLst>
            <a:ext uri="{FF2B5EF4-FFF2-40B4-BE49-F238E27FC236}">
              <a16:creationId xmlns:a16="http://schemas.microsoft.com/office/drawing/2014/main" id="{84733D48-DF5C-42E3-AF1A-ADD1E2406486}"/>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66</xdr:row>
      <xdr:rowOff>504825</xdr:rowOff>
    </xdr:from>
    <xdr:ext cx="95250" cy="442269"/>
    <xdr:sp macro="" textlink="">
      <xdr:nvSpPr>
        <xdr:cNvPr id="3346" name="Text Box 15">
          <a:extLst>
            <a:ext uri="{FF2B5EF4-FFF2-40B4-BE49-F238E27FC236}">
              <a16:creationId xmlns:a16="http://schemas.microsoft.com/office/drawing/2014/main" id="{E4528EE2-8A5D-4F3A-8DED-D29C6C279FFA}"/>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504825</xdr:rowOff>
    </xdr:from>
    <xdr:ext cx="95250" cy="213632"/>
    <xdr:sp macro="" textlink="">
      <xdr:nvSpPr>
        <xdr:cNvPr id="3347" name="Text Box 15">
          <a:extLst>
            <a:ext uri="{FF2B5EF4-FFF2-40B4-BE49-F238E27FC236}">
              <a16:creationId xmlns:a16="http://schemas.microsoft.com/office/drawing/2014/main" id="{223BCDEA-DE5D-47F5-B645-AE93E5F61F51}"/>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504825</xdr:rowOff>
    </xdr:from>
    <xdr:ext cx="95250" cy="444331"/>
    <xdr:sp macro="" textlink="">
      <xdr:nvSpPr>
        <xdr:cNvPr id="3348" name="Text Box 15">
          <a:extLst>
            <a:ext uri="{FF2B5EF4-FFF2-40B4-BE49-F238E27FC236}">
              <a16:creationId xmlns:a16="http://schemas.microsoft.com/office/drawing/2014/main" id="{50B05D61-A4B2-491E-991E-EC0C6F154CD4}"/>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66</xdr:row>
      <xdr:rowOff>170392</xdr:rowOff>
    </xdr:from>
    <xdr:ext cx="95250" cy="213632"/>
    <xdr:sp macro="" textlink="">
      <xdr:nvSpPr>
        <xdr:cNvPr id="3349" name="Text Box 15">
          <a:extLst>
            <a:ext uri="{FF2B5EF4-FFF2-40B4-BE49-F238E27FC236}">
              <a16:creationId xmlns:a16="http://schemas.microsoft.com/office/drawing/2014/main" id="{969B8740-733B-47EC-A83B-B8BDEBC3A979}"/>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350" name="Text Box 16">
          <a:extLst>
            <a:ext uri="{FF2B5EF4-FFF2-40B4-BE49-F238E27FC236}">
              <a16:creationId xmlns:a16="http://schemas.microsoft.com/office/drawing/2014/main" id="{6C1FB128-4BF1-4966-98CC-E13DD75D1D8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351" name="Text Box 17">
          <a:extLst>
            <a:ext uri="{FF2B5EF4-FFF2-40B4-BE49-F238E27FC236}">
              <a16:creationId xmlns:a16="http://schemas.microsoft.com/office/drawing/2014/main" id="{BA338EF5-6B42-488A-AE9F-6C8BCCF220E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352" name="Text Box 18">
          <a:extLst>
            <a:ext uri="{FF2B5EF4-FFF2-40B4-BE49-F238E27FC236}">
              <a16:creationId xmlns:a16="http://schemas.microsoft.com/office/drawing/2014/main" id="{B77A3D7F-846D-4544-B4AB-91846DCC079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353" name="Text Box 19">
          <a:extLst>
            <a:ext uri="{FF2B5EF4-FFF2-40B4-BE49-F238E27FC236}">
              <a16:creationId xmlns:a16="http://schemas.microsoft.com/office/drawing/2014/main" id="{897D042B-507B-486E-AF26-1756C875233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354" name="Text Box 16">
          <a:extLst>
            <a:ext uri="{FF2B5EF4-FFF2-40B4-BE49-F238E27FC236}">
              <a16:creationId xmlns:a16="http://schemas.microsoft.com/office/drawing/2014/main" id="{1BB7B151-5075-4318-8337-E53F052F9A0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355" name="Text Box 17">
          <a:extLst>
            <a:ext uri="{FF2B5EF4-FFF2-40B4-BE49-F238E27FC236}">
              <a16:creationId xmlns:a16="http://schemas.microsoft.com/office/drawing/2014/main" id="{2FE37142-2E50-41AE-B548-CECEC695054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356" name="Text Box 18">
          <a:extLst>
            <a:ext uri="{FF2B5EF4-FFF2-40B4-BE49-F238E27FC236}">
              <a16:creationId xmlns:a16="http://schemas.microsoft.com/office/drawing/2014/main" id="{2B45DBB3-9616-47F3-A717-D6C0CF26467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357" name="Text Box 19">
          <a:extLst>
            <a:ext uri="{FF2B5EF4-FFF2-40B4-BE49-F238E27FC236}">
              <a16:creationId xmlns:a16="http://schemas.microsoft.com/office/drawing/2014/main" id="{2F0A4CDE-9635-40C6-961C-6FD50BBB4BA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70</xdr:row>
      <xdr:rowOff>0</xdr:rowOff>
    </xdr:from>
    <xdr:ext cx="95250" cy="171450"/>
    <xdr:sp macro="" textlink="">
      <xdr:nvSpPr>
        <xdr:cNvPr id="3358" name="Text Box 16">
          <a:extLst>
            <a:ext uri="{FF2B5EF4-FFF2-40B4-BE49-F238E27FC236}">
              <a16:creationId xmlns:a16="http://schemas.microsoft.com/office/drawing/2014/main" id="{D9822919-7606-429C-9E46-A36E1D6E5401}"/>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70</xdr:row>
      <xdr:rowOff>0</xdr:rowOff>
    </xdr:from>
    <xdr:ext cx="95250" cy="171450"/>
    <xdr:sp macro="" textlink="">
      <xdr:nvSpPr>
        <xdr:cNvPr id="3359" name="Text Box 17">
          <a:extLst>
            <a:ext uri="{FF2B5EF4-FFF2-40B4-BE49-F238E27FC236}">
              <a16:creationId xmlns:a16="http://schemas.microsoft.com/office/drawing/2014/main" id="{10CB6EE5-A28E-41F7-8718-E5D3A9BF9F07}"/>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70</xdr:row>
      <xdr:rowOff>0</xdr:rowOff>
    </xdr:from>
    <xdr:ext cx="95250" cy="171450"/>
    <xdr:sp macro="" textlink="">
      <xdr:nvSpPr>
        <xdr:cNvPr id="3360" name="Text Box 18">
          <a:extLst>
            <a:ext uri="{FF2B5EF4-FFF2-40B4-BE49-F238E27FC236}">
              <a16:creationId xmlns:a16="http://schemas.microsoft.com/office/drawing/2014/main" id="{8902264A-A474-4235-9387-90A06C972615}"/>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70</xdr:row>
      <xdr:rowOff>0</xdr:rowOff>
    </xdr:from>
    <xdr:ext cx="95250" cy="171450"/>
    <xdr:sp macro="" textlink="">
      <xdr:nvSpPr>
        <xdr:cNvPr id="3361" name="Text Box 19">
          <a:extLst>
            <a:ext uri="{FF2B5EF4-FFF2-40B4-BE49-F238E27FC236}">
              <a16:creationId xmlns:a16="http://schemas.microsoft.com/office/drawing/2014/main" id="{2E91379D-5BFE-4B99-B2D0-3602F5EAB17C}"/>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68</xdr:row>
      <xdr:rowOff>504825</xdr:rowOff>
    </xdr:from>
    <xdr:ext cx="95250" cy="444014"/>
    <xdr:sp macro="" textlink="">
      <xdr:nvSpPr>
        <xdr:cNvPr id="3362" name="Text Box 15">
          <a:extLst>
            <a:ext uri="{FF2B5EF4-FFF2-40B4-BE49-F238E27FC236}">
              <a16:creationId xmlns:a16="http://schemas.microsoft.com/office/drawing/2014/main" id="{7334C62F-51D5-40CF-AFBB-744A814AE256}"/>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363" name="Text Box 16">
          <a:extLst>
            <a:ext uri="{FF2B5EF4-FFF2-40B4-BE49-F238E27FC236}">
              <a16:creationId xmlns:a16="http://schemas.microsoft.com/office/drawing/2014/main" id="{1E5F9EDA-7B3B-4872-81D6-ED0453512D4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364" name="Text Box 17">
          <a:extLst>
            <a:ext uri="{FF2B5EF4-FFF2-40B4-BE49-F238E27FC236}">
              <a16:creationId xmlns:a16="http://schemas.microsoft.com/office/drawing/2014/main" id="{588A1AA4-BE39-473E-97E9-64FDE522841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365" name="Text Box 18">
          <a:extLst>
            <a:ext uri="{FF2B5EF4-FFF2-40B4-BE49-F238E27FC236}">
              <a16:creationId xmlns:a16="http://schemas.microsoft.com/office/drawing/2014/main" id="{C62D2190-831B-47E7-B4BD-824B7AB9A34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366" name="Text Box 19">
          <a:extLst>
            <a:ext uri="{FF2B5EF4-FFF2-40B4-BE49-F238E27FC236}">
              <a16:creationId xmlns:a16="http://schemas.microsoft.com/office/drawing/2014/main" id="{D2F8E123-8A45-48A0-A959-B8FA0478AB7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367" name="Text Box 16">
          <a:extLst>
            <a:ext uri="{FF2B5EF4-FFF2-40B4-BE49-F238E27FC236}">
              <a16:creationId xmlns:a16="http://schemas.microsoft.com/office/drawing/2014/main" id="{A96C2A6D-E81A-4C4F-A3B2-92DD155598A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368" name="Text Box 17">
          <a:extLst>
            <a:ext uri="{FF2B5EF4-FFF2-40B4-BE49-F238E27FC236}">
              <a16:creationId xmlns:a16="http://schemas.microsoft.com/office/drawing/2014/main" id="{CF6453D9-8E41-483B-A47A-D37EAC3F7A7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369" name="Text Box 18">
          <a:extLst>
            <a:ext uri="{FF2B5EF4-FFF2-40B4-BE49-F238E27FC236}">
              <a16:creationId xmlns:a16="http://schemas.microsoft.com/office/drawing/2014/main" id="{3DB696F8-C196-4CA6-B9BB-D2C16F3CE40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370" name="Text Box 16">
          <a:extLst>
            <a:ext uri="{FF2B5EF4-FFF2-40B4-BE49-F238E27FC236}">
              <a16:creationId xmlns:a16="http://schemas.microsoft.com/office/drawing/2014/main" id="{F152A646-6684-4CA5-9AB6-E28D3DFE269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371" name="Text Box 17">
          <a:extLst>
            <a:ext uri="{FF2B5EF4-FFF2-40B4-BE49-F238E27FC236}">
              <a16:creationId xmlns:a16="http://schemas.microsoft.com/office/drawing/2014/main" id="{402F7067-F850-4F7B-A5FD-2346F444D46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372" name="Text Box 18">
          <a:extLst>
            <a:ext uri="{FF2B5EF4-FFF2-40B4-BE49-F238E27FC236}">
              <a16:creationId xmlns:a16="http://schemas.microsoft.com/office/drawing/2014/main" id="{10362862-1AB5-4352-991B-7F2FA9ACFE7F}"/>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373" name="Text Box 19">
          <a:extLst>
            <a:ext uri="{FF2B5EF4-FFF2-40B4-BE49-F238E27FC236}">
              <a16:creationId xmlns:a16="http://schemas.microsoft.com/office/drawing/2014/main" id="{2C2A61A1-19B0-4885-B3D4-154FA9ECA36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374" name="Text Box 16">
          <a:extLst>
            <a:ext uri="{FF2B5EF4-FFF2-40B4-BE49-F238E27FC236}">
              <a16:creationId xmlns:a16="http://schemas.microsoft.com/office/drawing/2014/main" id="{4820C6B2-C786-4570-B778-12613676F7C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375" name="Text Box 17">
          <a:extLst>
            <a:ext uri="{FF2B5EF4-FFF2-40B4-BE49-F238E27FC236}">
              <a16:creationId xmlns:a16="http://schemas.microsoft.com/office/drawing/2014/main" id="{C0EFC933-1299-4EA0-AA9B-AA072DFF3A3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376" name="Text Box 18">
          <a:extLst>
            <a:ext uri="{FF2B5EF4-FFF2-40B4-BE49-F238E27FC236}">
              <a16:creationId xmlns:a16="http://schemas.microsoft.com/office/drawing/2014/main" id="{F569AFEB-0E5E-4B84-9F53-7799C499B4A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377" name="Text Box 19">
          <a:extLst>
            <a:ext uri="{FF2B5EF4-FFF2-40B4-BE49-F238E27FC236}">
              <a16:creationId xmlns:a16="http://schemas.microsoft.com/office/drawing/2014/main" id="{7EED53A5-BC16-4027-A29C-93B2DCAEC39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504825</xdr:rowOff>
    </xdr:from>
    <xdr:ext cx="95250" cy="456743"/>
    <xdr:sp macro="" textlink="">
      <xdr:nvSpPr>
        <xdr:cNvPr id="3378" name="Text Box 15">
          <a:extLst>
            <a:ext uri="{FF2B5EF4-FFF2-40B4-BE49-F238E27FC236}">
              <a16:creationId xmlns:a16="http://schemas.microsoft.com/office/drawing/2014/main" id="{9FF2D4BE-063F-4540-8F62-31ED54A6E478}"/>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504825</xdr:rowOff>
    </xdr:from>
    <xdr:ext cx="95250" cy="442269"/>
    <xdr:sp macro="" textlink="">
      <xdr:nvSpPr>
        <xdr:cNvPr id="3379" name="Text Box 15">
          <a:extLst>
            <a:ext uri="{FF2B5EF4-FFF2-40B4-BE49-F238E27FC236}">
              <a16:creationId xmlns:a16="http://schemas.microsoft.com/office/drawing/2014/main" id="{EE7539DF-89A7-45F1-BA06-371C4DF2A2AD}"/>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66</xdr:row>
      <xdr:rowOff>504825</xdr:rowOff>
    </xdr:from>
    <xdr:ext cx="95250" cy="442269"/>
    <xdr:sp macro="" textlink="">
      <xdr:nvSpPr>
        <xdr:cNvPr id="3380" name="Text Box 15">
          <a:extLst>
            <a:ext uri="{FF2B5EF4-FFF2-40B4-BE49-F238E27FC236}">
              <a16:creationId xmlns:a16="http://schemas.microsoft.com/office/drawing/2014/main" id="{F9B6685F-463F-4E21-8D5B-0A174167CE8B}"/>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504825</xdr:rowOff>
    </xdr:from>
    <xdr:ext cx="95250" cy="213632"/>
    <xdr:sp macro="" textlink="">
      <xdr:nvSpPr>
        <xdr:cNvPr id="3381" name="Text Box 15">
          <a:extLst>
            <a:ext uri="{FF2B5EF4-FFF2-40B4-BE49-F238E27FC236}">
              <a16:creationId xmlns:a16="http://schemas.microsoft.com/office/drawing/2014/main" id="{11ACEDC6-EA41-4A90-8EBD-AAF237C272DF}"/>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504825</xdr:rowOff>
    </xdr:from>
    <xdr:ext cx="95250" cy="444331"/>
    <xdr:sp macro="" textlink="">
      <xdr:nvSpPr>
        <xdr:cNvPr id="3382" name="Text Box 15">
          <a:extLst>
            <a:ext uri="{FF2B5EF4-FFF2-40B4-BE49-F238E27FC236}">
              <a16:creationId xmlns:a16="http://schemas.microsoft.com/office/drawing/2014/main" id="{B26B212B-84E6-4AED-9A53-B6E8C8774CD8}"/>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504825</xdr:rowOff>
    </xdr:from>
    <xdr:ext cx="95250" cy="213632"/>
    <xdr:sp macro="" textlink="">
      <xdr:nvSpPr>
        <xdr:cNvPr id="3383" name="Text Box 15">
          <a:extLst>
            <a:ext uri="{FF2B5EF4-FFF2-40B4-BE49-F238E27FC236}">
              <a16:creationId xmlns:a16="http://schemas.microsoft.com/office/drawing/2014/main" id="{CC56B611-4468-4E4F-A45F-725CA4EA0B5C}"/>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384" name="Text Box 16">
          <a:extLst>
            <a:ext uri="{FF2B5EF4-FFF2-40B4-BE49-F238E27FC236}">
              <a16:creationId xmlns:a16="http://schemas.microsoft.com/office/drawing/2014/main" id="{A7E3866E-868C-40C2-9093-19711BB6915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385" name="Text Box 17">
          <a:extLst>
            <a:ext uri="{FF2B5EF4-FFF2-40B4-BE49-F238E27FC236}">
              <a16:creationId xmlns:a16="http://schemas.microsoft.com/office/drawing/2014/main" id="{30DBC3B8-1DFC-4DFD-A7F5-EF78748EF25A}"/>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386" name="Text Box 18">
          <a:extLst>
            <a:ext uri="{FF2B5EF4-FFF2-40B4-BE49-F238E27FC236}">
              <a16:creationId xmlns:a16="http://schemas.microsoft.com/office/drawing/2014/main" id="{5FE65D5E-648F-47E2-AC09-786C31FF925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387" name="Text Box 19">
          <a:extLst>
            <a:ext uri="{FF2B5EF4-FFF2-40B4-BE49-F238E27FC236}">
              <a16:creationId xmlns:a16="http://schemas.microsoft.com/office/drawing/2014/main" id="{E93F82A5-0369-4C30-B958-62D662FA99D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388" name="Text Box 16">
          <a:extLst>
            <a:ext uri="{FF2B5EF4-FFF2-40B4-BE49-F238E27FC236}">
              <a16:creationId xmlns:a16="http://schemas.microsoft.com/office/drawing/2014/main" id="{E0E10E5E-3277-48CA-94BB-580825005558}"/>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389" name="Text Box 17">
          <a:extLst>
            <a:ext uri="{FF2B5EF4-FFF2-40B4-BE49-F238E27FC236}">
              <a16:creationId xmlns:a16="http://schemas.microsoft.com/office/drawing/2014/main" id="{1EE92F73-0517-4E7E-867B-52285F63B8D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390" name="Text Box 18">
          <a:extLst>
            <a:ext uri="{FF2B5EF4-FFF2-40B4-BE49-F238E27FC236}">
              <a16:creationId xmlns:a16="http://schemas.microsoft.com/office/drawing/2014/main" id="{9BE4085B-3D4C-4478-AE8A-E66FE11DB34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391" name="Text Box 19">
          <a:extLst>
            <a:ext uri="{FF2B5EF4-FFF2-40B4-BE49-F238E27FC236}">
              <a16:creationId xmlns:a16="http://schemas.microsoft.com/office/drawing/2014/main" id="{3DAA724A-E219-4639-A5C2-974B7ABB1D9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70</xdr:row>
      <xdr:rowOff>0</xdr:rowOff>
    </xdr:from>
    <xdr:ext cx="95250" cy="171450"/>
    <xdr:sp macro="" textlink="">
      <xdr:nvSpPr>
        <xdr:cNvPr id="3392" name="Text Box 16">
          <a:extLst>
            <a:ext uri="{FF2B5EF4-FFF2-40B4-BE49-F238E27FC236}">
              <a16:creationId xmlns:a16="http://schemas.microsoft.com/office/drawing/2014/main" id="{DE48E706-2E10-44E6-B74C-FAADE422FA29}"/>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70</xdr:row>
      <xdr:rowOff>0</xdr:rowOff>
    </xdr:from>
    <xdr:ext cx="95250" cy="171450"/>
    <xdr:sp macro="" textlink="">
      <xdr:nvSpPr>
        <xdr:cNvPr id="3393" name="Text Box 17">
          <a:extLst>
            <a:ext uri="{FF2B5EF4-FFF2-40B4-BE49-F238E27FC236}">
              <a16:creationId xmlns:a16="http://schemas.microsoft.com/office/drawing/2014/main" id="{45164B5F-F8FC-4EA8-90CC-8686B8262756}"/>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70</xdr:row>
      <xdr:rowOff>0</xdr:rowOff>
    </xdr:from>
    <xdr:ext cx="95250" cy="171450"/>
    <xdr:sp macro="" textlink="">
      <xdr:nvSpPr>
        <xdr:cNvPr id="3394" name="Text Box 18">
          <a:extLst>
            <a:ext uri="{FF2B5EF4-FFF2-40B4-BE49-F238E27FC236}">
              <a16:creationId xmlns:a16="http://schemas.microsoft.com/office/drawing/2014/main" id="{42FB0A15-DE60-4BE9-8841-937BD8E99EBC}"/>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70</xdr:row>
      <xdr:rowOff>0</xdr:rowOff>
    </xdr:from>
    <xdr:ext cx="95250" cy="171450"/>
    <xdr:sp macro="" textlink="">
      <xdr:nvSpPr>
        <xdr:cNvPr id="3395" name="Text Box 19">
          <a:extLst>
            <a:ext uri="{FF2B5EF4-FFF2-40B4-BE49-F238E27FC236}">
              <a16:creationId xmlns:a16="http://schemas.microsoft.com/office/drawing/2014/main" id="{C7752916-C496-4A88-88BA-81D0960D3128}"/>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68</xdr:row>
      <xdr:rowOff>504825</xdr:rowOff>
    </xdr:from>
    <xdr:ext cx="95250" cy="444014"/>
    <xdr:sp macro="" textlink="">
      <xdr:nvSpPr>
        <xdr:cNvPr id="3396" name="Text Box 15">
          <a:extLst>
            <a:ext uri="{FF2B5EF4-FFF2-40B4-BE49-F238E27FC236}">
              <a16:creationId xmlns:a16="http://schemas.microsoft.com/office/drawing/2014/main" id="{6EF25B30-34F5-4564-87FB-10AE35B680D6}"/>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397" name="Text Box 16">
          <a:extLst>
            <a:ext uri="{FF2B5EF4-FFF2-40B4-BE49-F238E27FC236}">
              <a16:creationId xmlns:a16="http://schemas.microsoft.com/office/drawing/2014/main" id="{407E9E03-9FA7-4AF8-9011-646D25CC6F3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398" name="Text Box 17">
          <a:extLst>
            <a:ext uri="{FF2B5EF4-FFF2-40B4-BE49-F238E27FC236}">
              <a16:creationId xmlns:a16="http://schemas.microsoft.com/office/drawing/2014/main" id="{0468B7AD-186A-47AC-AABE-3FDEBF0C322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399" name="Text Box 18">
          <a:extLst>
            <a:ext uri="{FF2B5EF4-FFF2-40B4-BE49-F238E27FC236}">
              <a16:creationId xmlns:a16="http://schemas.microsoft.com/office/drawing/2014/main" id="{42F975F5-129E-4B1D-A913-C37B3831DA2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400" name="Text Box 19">
          <a:extLst>
            <a:ext uri="{FF2B5EF4-FFF2-40B4-BE49-F238E27FC236}">
              <a16:creationId xmlns:a16="http://schemas.microsoft.com/office/drawing/2014/main" id="{CDAF2351-F18D-4CDF-9BAF-DFABF372219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68</xdr:row>
      <xdr:rowOff>504825</xdr:rowOff>
    </xdr:from>
    <xdr:ext cx="95250" cy="442269"/>
    <xdr:sp macro="" textlink="">
      <xdr:nvSpPr>
        <xdr:cNvPr id="3401" name="Text Box 15">
          <a:extLst>
            <a:ext uri="{FF2B5EF4-FFF2-40B4-BE49-F238E27FC236}">
              <a16:creationId xmlns:a16="http://schemas.microsoft.com/office/drawing/2014/main" id="{C27595B6-B394-4C14-87CD-62B149F5F527}"/>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402" name="Text Box 16">
          <a:extLst>
            <a:ext uri="{FF2B5EF4-FFF2-40B4-BE49-F238E27FC236}">
              <a16:creationId xmlns:a16="http://schemas.microsoft.com/office/drawing/2014/main" id="{6D3A68CC-047F-4D43-8F1C-193BE99714A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403" name="Text Box 17">
          <a:extLst>
            <a:ext uri="{FF2B5EF4-FFF2-40B4-BE49-F238E27FC236}">
              <a16:creationId xmlns:a16="http://schemas.microsoft.com/office/drawing/2014/main" id="{C47BBF1E-3D1C-4C61-B602-8BF8A2D6C96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404" name="Text Box 18">
          <a:extLst>
            <a:ext uri="{FF2B5EF4-FFF2-40B4-BE49-F238E27FC236}">
              <a16:creationId xmlns:a16="http://schemas.microsoft.com/office/drawing/2014/main" id="{04ADE527-B2B0-45CD-9FFE-811178886C3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405" name="Text Box 16">
          <a:extLst>
            <a:ext uri="{FF2B5EF4-FFF2-40B4-BE49-F238E27FC236}">
              <a16:creationId xmlns:a16="http://schemas.microsoft.com/office/drawing/2014/main" id="{C0C20AFE-E121-4F2E-A466-4B640796C61F}"/>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406" name="Text Box 17">
          <a:extLst>
            <a:ext uri="{FF2B5EF4-FFF2-40B4-BE49-F238E27FC236}">
              <a16:creationId xmlns:a16="http://schemas.microsoft.com/office/drawing/2014/main" id="{DF0DDCD8-1D54-4D34-9B8D-6872B41044D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407" name="Text Box 18">
          <a:extLst>
            <a:ext uri="{FF2B5EF4-FFF2-40B4-BE49-F238E27FC236}">
              <a16:creationId xmlns:a16="http://schemas.microsoft.com/office/drawing/2014/main" id="{C5B0B69F-367C-4238-B834-0110104B7F3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408" name="Text Box 19">
          <a:extLst>
            <a:ext uri="{FF2B5EF4-FFF2-40B4-BE49-F238E27FC236}">
              <a16:creationId xmlns:a16="http://schemas.microsoft.com/office/drawing/2014/main" id="{9D809B5D-ADD8-4023-88DA-4F8F203B6A0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409" name="Text Box 16">
          <a:extLst>
            <a:ext uri="{FF2B5EF4-FFF2-40B4-BE49-F238E27FC236}">
              <a16:creationId xmlns:a16="http://schemas.microsoft.com/office/drawing/2014/main" id="{128A9731-C699-479B-B0E4-9F19897678F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410" name="Text Box 17">
          <a:extLst>
            <a:ext uri="{FF2B5EF4-FFF2-40B4-BE49-F238E27FC236}">
              <a16:creationId xmlns:a16="http://schemas.microsoft.com/office/drawing/2014/main" id="{29279729-E8CF-4480-9ABC-8861D801D4C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411" name="Text Box 18">
          <a:extLst>
            <a:ext uri="{FF2B5EF4-FFF2-40B4-BE49-F238E27FC236}">
              <a16:creationId xmlns:a16="http://schemas.microsoft.com/office/drawing/2014/main" id="{12D7164D-8041-4027-9F97-CED3B5AB70BF}"/>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70</xdr:row>
      <xdr:rowOff>170392</xdr:rowOff>
    </xdr:from>
    <xdr:ext cx="95250" cy="213632"/>
    <xdr:sp macro="" textlink="">
      <xdr:nvSpPr>
        <xdr:cNvPr id="3412" name="Text Box 15">
          <a:extLst>
            <a:ext uri="{FF2B5EF4-FFF2-40B4-BE49-F238E27FC236}">
              <a16:creationId xmlns:a16="http://schemas.microsoft.com/office/drawing/2014/main" id="{96E9C103-4CDC-45C5-8EA5-F41A4612DE93}"/>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413" name="Text Box 16">
          <a:extLst>
            <a:ext uri="{FF2B5EF4-FFF2-40B4-BE49-F238E27FC236}">
              <a16:creationId xmlns:a16="http://schemas.microsoft.com/office/drawing/2014/main" id="{7BFC88E3-057D-48B8-B2BB-48635891EEF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414" name="Text Box 17">
          <a:extLst>
            <a:ext uri="{FF2B5EF4-FFF2-40B4-BE49-F238E27FC236}">
              <a16:creationId xmlns:a16="http://schemas.microsoft.com/office/drawing/2014/main" id="{A7886743-291F-43E1-81E4-BDA0C271D5A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415" name="Text Box 18">
          <a:extLst>
            <a:ext uri="{FF2B5EF4-FFF2-40B4-BE49-F238E27FC236}">
              <a16:creationId xmlns:a16="http://schemas.microsoft.com/office/drawing/2014/main" id="{E695A9C0-6423-4609-84D1-B202646DEF7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416" name="Text Box 19">
          <a:extLst>
            <a:ext uri="{FF2B5EF4-FFF2-40B4-BE49-F238E27FC236}">
              <a16:creationId xmlns:a16="http://schemas.microsoft.com/office/drawing/2014/main" id="{769259D1-9023-44B3-A195-C8036D6A615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417" name="Text Box 16">
          <a:extLst>
            <a:ext uri="{FF2B5EF4-FFF2-40B4-BE49-F238E27FC236}">
              <a16:creationId xmlns:a16="http://schemas.microsoft.com/office/drawing/2014/main" id="{ACA5CF44-89AD-4F07-9AF3-AA5B66186E8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418" name="Text Box 17">
          <a:extLst>
            <a:ext uri="{FF2B5EF4-FFF2-40B4-BE49-F238E27FC236}">
              <a16:creationId xmlns:a16="http://schemas.microsoft.com/office/drawing/2014/main" id="{2A285AEF-9582-45CB-B08D-2695EDAF83A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419" name="Text Box 18">
          <a:extLst>
            <a:ext uri="{FF2B5EF4-FFF2-40B4-BE49-F238E27FC236}">
              <a16:creationId xmlns:a16="http://schemas.microsoft.com/office/drawing/2014/main" id="{1061D399-FF14-4A73-BE7A-BE55D04FCEEC}"/>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420" name="Text Box 19">
          <a:extLst>
            <a:ext uri="{FF2B5EF4-FFF2-40B4-BE49-F238E27FC236}">
              <a16:creationId xmlns:a16="http://schemas.microsoft.com/office/drawing/2014/main" id="{ABA9A910-3523-4F6D-9F98-DC863A69E7B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67</xdr:row>
      <xdr:rowOff>0</xdr:rowOff>
    </xdr:from>
    <xdr:ext cx="95250" cy="171450"/>
    <xdr:sp macro="" textlink="">
      <xdr:nvSpPr>
        <xdr:cNvPr id="3421" name="Text Box 16">
          <a:extLst>
            <a:ext uri="{FF2B5EF4-FFF2-40B4-BE49-F238E27FC236}">
              <a16:creationId xmlns:a16="http://schemas.microsoft.com/office/drawing/2014/main" id="{9060A40F-33FA-4B26-9917-85F898844560}"/>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67</xdr:row>
      <xdr:rowOff>0</xdr:rowOff>
    </xdr:from>
    <xdr:ext cx="95250" cy="171450"/>
    <xdr:sp macro="" textlink="">
      <xdr:nvSpPr>
        <xdr:cNvPr id="3422" name="Text Box 17">
          <a:extLst>
            <a:ext uri="{FF2B5EF4-FFF2-40B4-BE49-F238E27FC236}">
              <a16:creationId xmlns:a16="http://schemas.microsoft.com/office/drawing/2014/main" id="{F5E1A848-8593-4F64-8604-BB67AD532526}"/>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67</xdr:row>
      <xdr:rowOff>0</xdr:rowOff>
    </xdr:from>
    <xdr:ext cx="95250" cy="171450"/>
    <xdr:sp macro="" textlink="">
      <xdr:nvSpPr>
        <xdr:cNvPr id="3423" name="Text Box 18">
          <a:extLst>
            <a:ext uri="{FF2B5EF4-FFF2-40B4-BE49-F238E27FC236}">
              <a16:creationId xmlns:a16="http://schemas.microsoft.com/office/drawing/2014/main" id="{3063CD06-9CE9-4F2B-B552-5275B0311D83}"/>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67</xdr:row>
      <xdr:rowOff>0</xdr:rowOff>
    </xdr:from>
    <xdr:ext cx="95250" cy="171450"/>
    <xdr:sp macro="" textlink="">
      <xdr:nvSpPr>
        <xdr:cNvPr id="3424" name="Text Box 19">
          <a:extLst>
            <a:ext uri="{FF2B5EF4-FFF2-40B4-BE49-F238E27FC236}">
              <a16:creationId xmlns:a16="http://schemas.microsoft.com/office/drawing/2014/main" id="{30550FCF-B92C-4971-8759-9E135B980F8E}"/>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68</xdr:row>
      <xdr:rowOff>504825</xdr:rowOff>
    </xdr:from>
    <xdr:ext cx="95250" cy="444014"/>
    <xdr:sp macro="" textlink="">
      <xdr:nvSpPr>
        <xdr:cNvPr id="3425" name="Text Box 15">
          <a:extLst>
            <a:ext uri="{FF2B5EF4-FFF2-40B4-BE49-F238E27FC236}">
              <a16:creationId xmlns:a16="http://schemas.microsoft.com/office/drawing/2014/main" id="{6CD27184-7BF9-441B-8C5C-41A5EB7171F9}"/>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426" name="Text Box 16">
          <a:extLst>
            <a:ext uri="{FF2B5EF4-FFF2-40B4-BE49-F238E27FC236}">
              <a16:creationId xmlns:a16="http://schemas.microsoft.com/office/drawing/2014/main" id="{C2241986-04F8-4C68-BFCB-6446E05339A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427" name="Text Box 17">
          <a:extLst>
            <a:ext uri="{FF2B5EF4-FFF2-40B4-BE49-F238E27FC236}">
              <a16:creationId xmlns:a16="http://schemas.microsoft.com/office/drawing/2014/main" id="{39F24B71-E60A-4EC5-91EB-05EB6690284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428" name="Text Box 18">
          <a:extLst>
            <a:ext uri="{FF2B5EF4-FFF2-40B4-BE49-F238E27FC236}">
              <a16:creationId xmlns:a16="http://schemas.microsoft.com/office/drawing/2014/main" id="{CB071C6C-CA46-42E0-A800-B83DAF8373F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429" name="Text Box 19">
          <a:extLst>
            <a:ext uri="{FF2B5EF4-FFF2-40B4-BE49-F238E27FC236}">
              <a16:creationId xmlns:a16="http://schemas.microsoft.com/office/drawing/2014/main" id="{F2BF01F3-1B63-44EE-BE03-9028A72B315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430" name="Text Box 16">
          <a:extLst>
            <a:ext uri="{FF2B5EF4-FFF2-40B4-BE49-F238E27FC236}">
              <a16:creationId xmlns:a16="http://schemas.microsoft.com/office/drawing/2014/main" id="{E4EBF59F-B472-470C-991A-DDF94707C8A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431" name="Text Box 17">
          <a:extLst>
            <a:ext uri="{FF2B5EF4-FFF2-40B4-BE49-F238E27FC236}">
              <a16:creationId xmlns:a16="http://schemas.microsoft.com/office/drawing/2014/main" id="{2A1467FA-0A14-4EFA-9405-D134EBEDE37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70</xdr:row>
      <xdr:rowOff>15875</xdr:rowOff>
    </xdr:from>
    <xdr:ext cx="95250" cy="171450"/>
    <xdr:sp macro="" textlink="">
      <xdr:nvSpPr>
        <xdr:cNvPr id="3432" name="Text Box 18">
          <a:extLst>
            <a:ext uri="{FF2B5EF4-FFF2-40B4-BE49-F238E27FC236}">
              <a16:creationId xmlns:a16="http://schemas.microsoft.com/office/drawing/2014/main" id="{D0DE2252-3724-4077-86E8-6BB35F4279CF}"/>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433" name="Text Box 16">
          <a:extLst>
            <a:ext uri="{FF2B5EF4-FFF2-40B4-BE49-F238E27FC236}">
              <a16:creationId xmlns:a16="http://schemas.microsoft.com/office/drawing/2014/main" id="{05757F40-449B-49D3-9AC5-1275F25456F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434" name="Text Box 17">
          <a:extLst>
            <a:ext uri="{FF2B5EF4-FFF2-40B4-BE49-F238E27FC236}">
              <a16:creationId xmlns:a16="http://schemas.microsoft.com/office/drawing/2014/main" id="{046644CD-12EA-4F0A-B1BC-1945BF11B50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435" name="Text Box 18">
          <a:extLst>
            <a:ext uri="{FF2B5EF4-FFF2-40B4-BE49-F238E27FC236}">
              <a16:creationId xmlns:a16="http://schemas.microsoft.com/office/drawing/2014/main" id="{FAF02ABE-014B-4237-8198-DFFE62A1AB3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436" name="Text Box 19">
          <a:extLst>
            <a:ext uri="{FF2B5EF4-FFF2-40B4-BE49-F238E27FC236}">
              <a16:creationId xmlns:a16="http://schemas.microsoft.com/office/drawing/2014/main" id="{87DC3C45-C848-4FEE-B17E-C83B17E07D8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437" name="Text Box 16">
          <a:extLst>
            <a:ext uri="{FF2B5EF4-FFF2-40B4-BE49-F238E27FC236}">
              <a16:creationId xmlns:a16="http://schemas.microsoft.com/office/drawing/2014/main" id="{524850A9-E6C1-401E-AC07-F2C94B7F38D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70</xdr:row>
      <xdr:rowOff>170392</xdr:rowOff>
    </xdr:from>
    <xdr:ext cx="95250" cy="213632"/>
    <xdr:sp macro="" textlink="">
      <xdr:nvSpPr>
        <xdr:cNvPr id="3438" name="Text Box 15">
          <a:extLst>
            <a:ext uri="{FF2B5EF4-FFF2-40B4-BE49-F238E27FC236}">
              <a16:creationId xmlns:a16="http://schemas.microsoft.com/office/drawing/2014/main" id="{67C19194-FEF1-4FCB-8094-D88637FA3A4C}"/>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504825</xdr:rowOff>
    </xdr:from>
    <xdr:ext cx="95250" cy="448496"/>
    <xdr:sp macro="" textlink="">
      <xdr:nvSpPr>
        <xdr:cNvPr id="3439" name="Text Box 15">
          <a:extLst>
            <a:ext uri="{FF2B5EF4-FFF2-40B4-BE49-F238E27FC236}">
              <a16:creationId xmlns:a16="http://schemas.microsoft.com/office/drawing/2014/main" id="{88FC2D5C-CA40-4FB5-839E-23D6C6E383B4}"/>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504825</xdr:rowOff>
    </xdr:from>
    <xdr:ext cx="95250" cy="442269"/>
    <xdr:sp macro="" textlink="">
      <xdr:nvSpPr>
        <xdr:cNvPr id="3440" name="Text Box 15">
          <a:extLst>
            <a:ext uri="{FF2B5EF4-FFF2-40B4-BE49-F238E27FC236}">
              <a16:creationId xmlns:a16="http://schemas.microsoft.com/office/drawing/2014/main" id="{9F38FC54-2B33-46C1-96BA-A60EE85C144A}"/>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70</xdr:row>
      <xdr:rowOff>504825</xdr:rowOff>
    </xdr:from>
    <xdr:ext cx="95250" cy="442269"/>
    <xdr:sp macro="" textlink="">
      <xdr:nvSpPr>
        <xdr:cNvPr id="3441" name="Text Box 15">
          <a:extLst>
            <a:ext uri="{FF2B5EF4-FFF2-40B4-BE49-F238E27FC236}">
              <a16:creationId xmlns:a16="http://schemas.microsoft.com/office/drawing/2014/main" id="{E36DFBEE-9027-4EA6-A459-0D2C2DAE5397}"/>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504825</xdr:rowOff>
    </xdr:from>
    <xdr:ext cx="95250" cy="213632"/>
    <xdr:sp macro="" textlink="">
      <xdr:nvSpPr>
        <xdr:cNvPr id="3442" name="Text Box 15">
          <a:extLst>
            <a:ext uri="{FF2B5EF4-FFF2-40B4-BE49-F238E27FC236}">
              <a16:creationId xmlns:a16="http://schemas.microsoft.com/office/drawing/2014/main" id="{38911944-5153-469D-891B-F2B5C8F8AC22}"/>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504825</xdr:rowOff>
    </xdr:from>
    <xdr:ext cx="95250" cy="444331"/>
    <xdr:sp macro="" textlink="">
      <xdr:nvSpPr>
        <xdr:cNvPr id="3443" name="Text Box 15">
          <a:extLst>
            <a:ext uri="{FF2B5EF4-FFF2-40B4-BE49-F238E27FC236}">
              <a16:creationId xmlns:a16="http://schemas.microsoft.com/office/drawing/2014/main" id="{CF43A772-13FC-44C1-9D4D-27E1F1CFEF02}"/>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70</xdr:row>
      <xdr:rowOff>170392</xdr:rowOff>
    </xdr:from>
    <xdr:ext cx="95250" cy="213632"/>
    <xdr:sp macro="" textlink="">
      <xdr:nvSpPr>
        <xdr:cNvPr id="3444" name="Text Box 15">
          <a:extLst>
            <a:ext uri="{FF2B5EF4-FFF2-40B4-BE49-F238E27FC236}">
              <a16:creationId xmlns:a16="http://schemas.microsoft.com/office/drawing/2014/main" id="{DED00172-8BB7-422A-A88A-17B3A6EEA1EE}"/>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445" name="Text Box 16">
          <a:extLst>
            <a:ext uri="{FF2B5EF4-FFF2-40B4-BE49-F238E27FC236}">
              <a16:creationId xmlns:a16="http://schemas.microsoft.com/office/drawing/2014/main" id="{1D6F23D4-7D0D-4732-842D-B9C388A891E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446" name="Text Box 17">
          <a:extLst>
            <a:ext uri="{FF2B5EF4-FFF2-40B4-BE49-F238E27FC236}">
              <a16:creationId xmlns:a16="http://schemas.microsoft.com/office/drawing/2014/main" id="{0B813F88-ADD8-4D8D-8588-CD5B8B6A377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447" name="Text Box 18">
          <a:extLst>
            <a:ext uri="{FF2B5EF4-FFF2-40B4-BE49-F238E27FC236}">
              <a16:creationId xmlns:a16="http://schemas.microsoft.com/office/drawing/2014/main" id="{D0560CCB-D866-4364-82CC-24CC4B7FEE0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448" name="Text Box 19">
          <a:extLst>
            <a:ext uri="{FF2B5EF4-FFF2-40B4-BE49-F238E27FC236}">
              <a16:creationId xmlns:a16="http://schemas.microsoft.com/office/drawing/2014/main" id="{03CAC0D2-02B0-4383-8A82-D210F670434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449" name="Text Box 16">
          <a:extLst>
            <a:ext uri="{FF2B5EF4-FFF2-40B4-BE49-F238E27FC236}">
              <a16:creationId xmlns:a16="http://schemas.microsoft.com/office/drawing/2014/main" id="{D582966C-C179-41D3-A464-78A53713B00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450" name="Text Box 17">
          <a:extLst>
            <a:ext uri="{FF2B5EF4-FFF2-40B4-BE49-F238E27FC236}">
              <a16:creationId xmlns:a16="http://schemas.microsoft.com/office/drawing/2014/main" id="{4B7A97F1-1BF8-4952-8154-5BDB8B3290C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451" name="Text Box 18">
          <a:extLst>
            <a:ext uri="{FF2B5EF4-FFF2-40B4-BE49-F238E27FC236}">
              <a16:creationId xmlns:a16="http://schemas.microsoft.com/office/drawing/2014/main" id="{95937F90-2118-4B15-8B82-E9E2CE386B9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452" name="Text Box 19">
          <a:extLst>
            <a:ext uri="{FF2B5EF4-FFF2-40B4-BE49-F238E27FC236}">
              <a16:creationId xmlns:a16="http://schemas.microsoft.com/office/drawing/2014/main" id="{7579E5D9-CB59-42B1-A342-483A91D0355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74</xdr:row>
      <xdr:rowOff>0</xdr:rowOff>
    </xdr:from>
    <xdr:ext cx="95250" cy="171450"/>
    <xdr:sp macro="" textlink="">
      <xdr:nvSpPr>
        <xdr:cNvPr id="3453" name="Text Box 16">
          <a:extLst>
            <a:ext uri="{FF2B5EF4-FFF2-40B4-BE49-F238E27FC236}">
              <a16:creationId xmlns:a16="http://schemas.microsoft.com/office/drawing/2014/main" id="{43FBF801-CED9-45AB-A139-0EDAD39005D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74</xdr:row>
      <xdr:rowOff>0</xdr:rowOff>
    </xdr:from>
    <xdr:ext cx="95250" cy="171450"/>
    <xdr:sp macro="" textlink="">
      <xdr:nvSpPr>
        <xdr:cNvPr id="3454" name="Text Box 17">
          <a:extLst>
            <a:ext uri="{FF2B5EF4-FFF2-40B4-BE49-F238E27FC236}">
              <a16:creationId xmlns:a16="http://schemas.microsoft.com/office/drawing/2014/main" id="{90E385A0-8ACF-4FAB-9195-67DF709C8B4C}"/>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74</xdr:row>
      <xdr:rowOff>0</xdr:rowOff>
    </xdr:from>
    <xdr:ext cx="95250" cy="171450"/>
    <xdr:sp macro="" textlink="">
      <xdr:nvSpPr>
        <xdr:cNvPr id="3455" name="Text Box 18">
          <a:extLst>
            <a:ext uri="{FF2B5EF4-FFF2-40B4-BE49-F238E27FC236}">
              <a16:creationId xmlns:a16="http://schemas.microsoft.com/office/drawing/2014/main" id="{A7CCD38D-BCDD-406D-91C3-B0DDA1B0F369}"/>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74</xdr:row>
      <xdr:rowOff>0</xdr:rowOff>
    </xdr:from>
    <xdr:ext cx="95250" cy="171450"/>
    <xdr:sp macro="" textlink="">
      <xdr:nvSpPr>
        <xdr:cNvPr id="3456" name="Text Box 19">
          <a:extLst>
            <a:ext uri="{FF2B5EF4-FFF2-40B4-BE49-F238E27FC236}">
              <a16:creationId xmlns:a16="http://schemas.microsoft.com/office/drawing/2014/main" id="{DC5EA98F-74AD-4255-A90E-59424CDE9D5E}"/>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72</xdr:row>
      <xdr:rowOff>504825</xdr:rowOff>
    </xdr:from>
    <xdr:ext cx="95250" cy="444014"/>
    <xdr:sp macro="" textlink="">
      <xdr:nvSpPr>
        <xdr:cNvPr id="3457" name="Text Box 15">
          <a:extLst>
            <a:ext uri="{FF2B5EF4-FFF2-40B4-BE49-F238E27FC236}">
              <a16:creationId xmlns:a16="http://schemas.microsoft.com/office/drawing/2014/main" id="{D534DC20-A84F-4E83-9ED2-FE5C54AE4360}"/>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458" name="Text Box 16">
          <a:extLst>
            <a:ext uri="{FF2B5EF4-FFF2-40B4-BE49-F238E27FC236}">
              <a16:creationId xmlns:a16="http://schemas.microsoft.com/office/drawing/2014/main" id="{3FF6E0F6-B96A-4E67-97BC-3ABE5D34286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459" name="Text Box 17">
          <a:extLst>
            <a:ext uri="{FF2B5EF4-FFF2-40B4-BE49-F238E27FC236}">
              <a16:creationId xmlns:a16="http://schemas.microsoft.com/office/drawing/2014/main" id="{D40F5951-BF7D-4636-AF3D-C2433C84CF5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460" name="Text Box 18">
          <a:extLst>
            <a:ext uri="{FF2B5EF4-FFF2-40B4-BE49-F238E27FC236}">
              <a16:creationId xmlns:a16="http://schemas.microsoft.com/office/drawing/2014/main" id="{45ED6B3D-916E-411D-A7C9-8ADE6ED4FE4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461" name="Text Box 19">
          <a:extLst>
            <a:ext uri="{FF2B5EF4-FFF2-40B4-BE49-F238E27FC236}">
              <a16:creationId xmlns:a16="http://schemas.microsoft.com/office/drawing/2014/main" id="{826A175A-6534-4DF8-83A2-F8CF8D90164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462" name="Text Box 16">
          <a:extLst>
            <a:ext uri="{FF2B5EF4-FFF2-40B4-BE49-F238E27FC236}">
              <a16:creationId xmlns:a16="http://schemas.microsoft.com/office/drawing/2014/main" id="{8EFEB538-333D-40EA-ACC7-EF07FF31701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463" name="Text Box 17">
          <a:extLst>
            <a:ext uri="{FF2B5EF4-FFF2-40B4-BE49-F238E27FC236}">
              <a16:creationId xmlns:a16="http://schemas.microsoft.com/office/drawing/2014/main" id="{DF6342C1-AFE0-4061-98A0-C53370247BB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464" name="Text Box 18">
          <a:extLst>
            <a:ext uri="{FF2B5EF4-FFF2-40B4-BE49-F238E27FC236}">
              <a16:creationId xmlns:a16="http://schemas.microsoft.com/office/drawing/2014/main" id="{F5EC57B1-9BD5-4E81-8746-4807533C652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465" name="Text Box 16">
          <a:extLst>
            <a:ext uri="{FF2B5EF4-FFF2-40B4-BE49-F238E27FC236}">
              <a16:creationId xmlns:a16="http://schemas.microsoft.com/office/drawing/2014/main" id="{71559600-D0F6-48E5-BD27-D485CCCC30A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466" name="Text Box 17">
          <a:extLst>
            <a:ext uri="{FF2B5EF4-FFF2-40B4-BE49-F238E27FC236}">
              <a16:creationId xmlns:a16="http://schemas.microsoft.com/office/drawing/2014/main" id="{CEA30ABC-0C7B-4988-9BD7-ACCBC2215D5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467" name="Text Box 18">
          <a:extLst>
            <a:ext uri="{FF2B5EF4-FFF2-40B4-BE49-F238E27FC236}">
              <a16:creationId xmlns:a16="http://schemas.microsoft.com/office/drawing/2014/main" id="{6ECC2CB4-9513-4AC8-9DED-6FC2CFC188D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468" name="Text Box 19">
          <a:extLst>
            <a:ext uri="{FF2B5EF4-FFF2-40B4-BE49-F238E27FC236}">
              <a16:creationId xmlns:a16="http://schemas.microsoft.com/office/drawing/2014/main" id="{82C7D6F3-CFEC-4510-A62B-86EAA115CB4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469" name="Text Box 16">
          <a:extLst>
            <a:ext uri="{FF2B5EF4-FFF2-40B4-BE49-F238E27FC236}">
              <a16:creationId xmlns:a16="http://schemas.microsoft.com/office/drawing/2014/main" id="{928DFAFB-4AAD-41CA-97E5-2D3B39A1983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470" name="Text Box 17">
          <a:extLst>
            <a:ext uri="{FF2B5EF4-FFF2-40B4-BE49-F238E27FC236}">
              <a16:creationId xmlns:a16="http://schemas.microsoft.com/office/drawing/2014/main" id="{FA5975CF-288B-41EB-84B6-BF4A5BC4C46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471" name="Text Box 18">
          <a:extLst>
            <a:ext uri="{FF2B5EF4-FFF2-40B4-BE49-F238E27FC236}">
              <a16:creationId xmlns:a16="http://schemas.microsoft.com/office/drawing/2014/main" id="{E6A1398F-79EA-4857-8CDA-5FC9F00705D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472" name="Text Box 19">
          <a:extLst>
            <a:ext uri="{FF2B5EF4-FFF2-40B4-BE49-F238E27FC236}">
              <a16:creationId xmlns:a16="http://schemas.microsoft.com/office/drawing/2014/main" id="{17AED765-F16E-417A-A871-8CF066D82E2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504825</xdr:rowOff>
    </xdr:from>
    <xdr:ext cx="95250" cy="456743"/>
    <xdr:sp macro="" textlink="">
      <xdr:nvSpPr>
        <xdr:cNvPr id="3473" name="Text Box 15">
          <a:extLst>
            <a:ext uri="{FF2B5EF4-FFF2-40B4-BE49-F238E27FC236}">
              <a16:creationId xmlns:a16="http://schemas.microsoft.com/office/drawing/2014/main" id="{1E18A6CE-7374-4725-B80A-5A31020EF2E5}"/>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504825</xdr:rowOff>
    </xdr:from>
    <xdr:ext cx="95250" cy="442269"/>
    <xdr:sp macro="" textlink="">
      <xdr:nvSpPr>
        <xdr:cNvPr id="3474" name="Text Box 15">
          <a:extLst>
            <a:ext uri="{FF2B5EF4-FFF2-40B4-BE49-F238E27FC236}">
              <a16:creationId xmlns:a16="http://schemas.microsoft.com/office/drawing/2014/main" id="{39A8F5AE-BD3B-4D25-BA9B-D047BCB33E92}"/>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70</xdr:row>
      <xdr:rowOff>504825</xdr:rowOff>
    </xdr:from>
    <xdr:ext cx="95250" cy="442269"/>
    <xdr:sp macro="" textlink="">
      <xdr:nvSpPr>
        <xdr:cNvPr id="3475" name="Text Box 15">
          <a:extLst>
            <a:ext uri="{FF2B5EF4-FFF2-40B4-BE49-F238E27FC236}">
              <a16:creationId xmlns:a16="http://schemas.microsoft.com/office/drawing/2014/main" id="{7AF3F768-B1F7-4BAA-8917-EE9DB9FAC848}"/>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504825</xdr:rowOff>
    </xdr:from>
    <xdr:ext cx="95250" cy="213632"/>
    <xdr:sp macro="" textlink="">
      <xdr:nvSpPr>
        <xdr:cNvPr id="3476" name="Text Box 15">
          <a:extLst>
            <a:ext uri="{FF2B5EF4-FFF2-40B4-BE49-F238E27FC236}">
              <a16:creationId xmlns:a16="http://schemas.microsoft.com/office/drawing/2014/main" id="{14F9BBDA-CA4E-4F57-97B3-D94541F538F7}"/>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504825</xdr:rowOff>
    </xdr:from>
    <xdr:ext cx="95250" cy="444331"/>
    <xdr:sp macro="" textlink="">
      <xdr:nvSpPr>
        <xdr:cNvPr id="3477" name="Text Box 15">
          <a:extLst>
            <a:ext uri="{FF2B5EF4-FFF2-40B4-BE49-F238E27FC236}">
              <a16:creationId xmlns:a16="http://schemas.microsoft.com/office/drawing/2014/main" id="{A821761A-3DBD-4176-B45D-139D1346ADED}"/>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504825</xdr:rowOff>
    </xdr:from>
    <xdr:ext cx="95250" cy="213632"/>
    <xdr:sp macro="" textlink="">
      <xdr:nvSpPr>
        <xdr:cNvPr id="3478" name="Text Box 15">
          <a:extLst>
            <a:ext uri="{FF2B5EF4-FFF2-40B4-BE49-F238E27FC236}">
              <a16:creationId xmlns:a16="http://schemas.microsoft.com/office/drawing/2014/main" id="{AA67A495-6E89-44F2-A1AA-AE52CE98E143}"/>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479" name="Text Box 16">
          <a:extLst>
            <a:ext uri="{FF2B5EF4-FFF2-40B4-BE49-F238E27FC236}">
              <a16:creationId xmlns:a16="http://schemas.microsoft.com/office/drawing/2014/main" id="{FF05D6EA-D5D8-46A4-8677-733AB76C65F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480" name="Text Box 17">
          <a:extLst>
            <a:ext uri="{FF2B5EF4-FFF2-40B4-BE49-F238E27FC236}">
              <a16:creationId xmlns:a16="http://schemas.microsoft.com/office/drawing/2014/main" id="{01D650FD-3668-4763-AED0-39DC43A5FF2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481" name="Text Box 18">
          <a:extLst>
            <a:ext uri="{FF2B5EF4-FFF2-40B4-BE49-F238E27FC236}">
              <a16:creationId xmlns:a16="http://schemas.microsoft.com/office/drawing/2014/main" id="{DF53440A-481B-4877-9690-16EF57ABEE6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482" name="Text Box 19">
          <a:extLst>
            <a:ext uri="{FF2B5EF4-FFF2-40B4-BE49-F238E27FC236}">
              <a16:creationId xmlns:a16="http://schemas.microsoft.com/office/drawing/2014/main" id="{BD32853B-8E01-4B20-AE29-1D1CCE08760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483" name="Text Box 16">
          <a:extLst>
            <a:ext uri="{FF2B5EF4-FFF2-40B4-BE49-F238E27FC236}">
              <a16:creationId xmlns:a16="http://schemas.microsoft.com/office/drawing/2014/main" id="{EB0BFF3E-44E8-4489-919E-B1F31381FCBC}"/>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484" name="Text Box 17">
          <a:extLst>
            <a:ext uri="{FF2B5EF4-FFF2-40B4-BE49-F238E27FC236}">
              <a16:creationId xmlns:a16="http://schemas.microsoft.com/office/drawing/2014/main" id="{80409B40-DF64-4183-8112-2FD31B2B64E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485" name="Text Box 18">
          <a:extLst>
            <a:ext uri="{FF2B5EF4-FFF2-40B4-BE49-F238E27FC236}">
              <a16:creationId xmlns:a16="http://schemas.microsoft.com/office/drawing/2014/main" id="{A5059A89-A73D-4985-B411-D2D89D7DBB6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486" name="Text Box 19">
          <a:extLst>
            <a:ext uri="{FF2B5EF4-FFF2-40B4-BE49-F238E27FC236}">
              <a16:creationId xmlns:a16="http://schemas.microsoft.com/office/drawing/2014/main" id="{C84F7C2A-3C35-43A6-9DCA-87F76194C3C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74</xdr:row>
      <xdr:rowOff>0</xdr:rowOff>
    </xdr:from>
    <xdr:ext cx="95250" cy="171450"/>
    <xdr:sp macro="" textlink="">
      <xdr:nvSpPr>
        <xdr:cNvPr id="3487" name="Text Box 16">
          <a:extLst>
            <a:ext uri="{FF2B5EF4-FFF2-40B4-BE49-F238E27FC236}">
              <a16:creationId xmlns:a16="http://schemas.microsoft.com/office/drawing/2014/main" id="{3218BBD9-68A0-47AE-9082-262B6B1FBB62}"/>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74</xdr:row>
      <xdr:rowOff>0</xdr:rowOff>
    </xdr:from>
    <xdr:ext cx="95250" cy="171450"/>
    <xdr:sp macro="" textlink="">
      <xdr:nvSpPr>
        <xdr:cNvPr id="3488" name="Text Box 17">
          <a:extLst>
            <a:ext uri="{FF2B5EF4-FFF2-40B4-BE49-F238E27FC236}">
              <a16:creationId xmlns:a16="http://schemas.microsoft.com/office/drawing/2014/main" id="{8B03E393-CA18-4E8A-867B-3770DD52A824}"/>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74</xdr:row>
      <xdr:rowOff>0</xdr:rowOff>
    </xdr:from>
    <xdr:ext cx="95250" cy="171450"/>
    <xdr:sp macro="" textlink="">
      <xdr:nvSpPr>
        <xdr:cNvPr id="3489" name="Text Box 18">
          <a:extLst>
            <a:ext uri="{FF2B5EF4-FFF2-40B4-BE49-F238E27FC236}">
              <a16:creationId xmlns:a16="http://schemas.microsoft.com/office/drawing/2014/main" id="{9EE39115-B22F-4F7F-B18F-7833FC2339FF}"/>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74</xdr:row>
      <xdr:rowOff>0</xdr:rowOff>
    </xdr:from>
    <xdr:ext cx="95250" cy="171450"/>
    <xdr:sp macro="" textlink="">
      <xdr:nvSpPr>
        <xdr:cNvPr id="3490" name="Text Box 19">
          <a:extLst>
            <a:ext uri="{FF2B5EF4-FFF2-40B4-BE49-F238E27FC236}">
              <a16:creationId xmlns:a16="http://schemas.microsoft.com/office/drawing/2014/main" id="{65F314B2-FEA0-45E2-A8B3-FB13932204E3}"/>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72</xdr:row>
      <xdr:rowOff>504825</xdr:rowOff>
    </xdr:from>
    <xdr:ext cx="95250" cy="444014"/>
    <xdr:sp macro="" textlink="">
      <xdr:nvSpPr>
        <xdr:cNvPr id="3491" name="Text Box 15">
          <a:extLst>
            <a:ext uri="{FF2B5EF4-FFF2-40B4-BE49-F238E27FC236}">
              <a16:creationId xmlns:a16="http://schemas.microsoft.com/office/drawing/2014/main" id="{03535CF5-71D7-4F64-A389-8A168438564C}"/>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492" name="Text Box 16">
          <a:extLst>
            <a:ext uri="{FF2B5EF4-FFF2-40B4-BE49-F238E27FC236}">
              <a16:creationId xmlns:a16="http://schemas.microsoft.com/office/drawing/2014/main" id="{CF4E6E19-82F7-4A3D-81F5-74780F6E98D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493" name="Text Box 17">
          <a:extLst>
            <a:ext uri="{FF2B5EF4-FFF2-40B4-BE49-F238E27FC236}">
              <a16:creationId xmlns:a16="http://schemas.microsoft.com/office/drawing/2014/main" id="{849D65F0-37C8-442C-B8C3-D63AC39418D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494" name="Text Box 18">
          <a:extLst>
            <a:ext uri="{FF2B5EF4-FFF2-40B4-BE49-F238E27FC236}">
              <a16:creationId xmlns:a16="http://schemas.microsoft.com/office/drawing/2014/main" id="{5338A537-E8E5-415B-B3A8-A7BA0AF4E2C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495" name="Text Box 19">
          <a:extLst>
            <a:ext uri="{FF2B5EF4-FFF2-40B4-BE49-F238E27FC236}">
              <a16:creationId xmlns:a16="http://schemas.microsoft.com/office/drawing/2014/main" id="{D75910B4-70D2-4579-811E-431179A2A24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72</xdr:row>
      <xdr:rowOff>504825</xdr:rowOff>
    </xdr:from>
    <xdr:ext cx="95250" cy="442269"/>
    <xdr:sp macro="" textlink="">
      <xdr:nvSpPr>
        <xdr:cNvPr id="3496" name="Text Box 15">
          <a:extLst>
            <a:ext uri="{FF2B5EF4-FFF2-40B4-BE49-F238E27FC236}">
              <a16:creationId xmlns:a16="http://schemas.microsoft.com/office/drawing/2014/main" id="{94A4F4C0-F845-4B85-9B1A-4C79C5897637}"/>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497" name="Text Box 16">
          <a:extLst>
            <a:ext uri="{FF2B5EF4-FFF2-40B4-BE49-F238E27FC236}">
              <a16:creationId xmlns:a16="http://schemas.microsoft.com/office/drawing/2014/main" id="{33B17043-C666-4920-9867-58D609BC750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498" name="Text Box 17">
          <a:extLst>
            <a:ext uri="{FF2B5EF4-FFF2-40B4-BE49-F238E27FC236}">
              <a16:creationId xmlns:a16="http://schemas.microsoft.com/office/drawing/2014/main" id="{859D39A2-93E8-494C-BA7A-669B641932B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499" name="Text Box 18">
          <a:extLst>
            <a:ext uri="{FF2B5EF4-FFF2-40B4-BE49-F238E27FC236}">
              <a16:creationId xmlns:a16="http://schemas.microsoft.com/office/drawing/2014/main" id="{387D0C9E-B68E-4675-B63D-A1546DD833B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500" name="Text Box 16">
          <a:extLst>
            <a:ext uri="{FF2B5EF4-FFF2-40B4-BE49-F238E27FC236}">
              <a16:creationId xmlns:a16="http://schemas.microsoft.com/office/drawing/2014/main" id="{D7312B59-B338-48C4-BC79-AE1D009975C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501" name="Text Box 17">
          <a:extLst>
            <a:ext uri="{FF2B5EF4-FFF2-40B4-BE49-F238E27FC236}">
              <a16:creationId xmlns:a16="http://schemas.microsoft.com/office/drawing/2014/main" id="{97398EF4-B377-4256-BA5D-2FE675013C0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502" name="Text Box 18">
          <a:extLst>
            <a:ext uri="{FF2B5EF4-FFF2-40B4-BE49-F238E27FC236}">
              <a16:creationId xmlns:a16="http://schemas.microsoft.com/office/drawing/2014/main" id="{111F2F0F-249F-4BDF-A2E6-2B31767AE82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503" name="Text Box 19">
          <a:extLst>
            <a:ext uri="{FF2B5EF4-FFF2-40B4-BE49-F238E27FC236}">
              <a16:creationId xmlns:a16="http://schemas.microsoft.com/office/drawing/2014/main" id="{33BCCD84-CA69-49E9-AB80-9993BA34122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504" name="Text Box 16">
          <a:extLst>
            <a:ext uri="{FF2B5EF4-FFF2-40B4-BE49-F238E27FC236}">
              <a16:creationId xmlns:a16="http://schemas.microsoft.com/office/drawing/2014/main" id="{B6474333-656C-4265-BEB5-4E6EA5C1A48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505" name="Text Box 17">
          <a:extLst>
            <a:ext uri="{FF2B5EF4-FFF2-40B4-BE49-F238E27FC236}">
              <a16:creationId xmlns:a16="http://schemas.microsoft.com/office/drawing/2014/main" id="{F784EEEF-AA3A-43CA-8F03-C59C633A7BD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506" name="Text Box 18">
          <a:extLst>
            <a:ext uri="{FF2B5EF4-FFF2-40B4-BE49-F238E27FC236}">
              <a16:creationId xmlns:a16="http://schemas.microsoft.com/office/drawing/2014/main" id="{1452E8EA-1073-424B-B79E-773F70C48B1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74</xdr:row>
      <xdr:rowOff>170392</xdr:rowOff>
    </xdr:from>
    <xdr:ext cx="95250" cy="213632"/>
    <xdr:sp macro="" textlink="">
      <xdr:nvSpPr>
        <xdr:cNvPr id="3507" name="Text Box 15">
          <a:extLst>
            <a:ext uri="{FF2B5EF4-FFF2-40B4-BE49-F238E27FC236}">
              <a16:creationId xmlns:a16="http://schemas.microsoft.com/office/drawing/2014/main" id="{5A4E50E8-6754-4D53-87B1-627CC8313A0F}"/>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508" name="Text Box 16">
          <a:extLst>
            <a:ext uri="{FF2B5EF4-FFF2-40B4-BE49-F238E27FC236}">
              <a16:creationId xmlns:a16="http://schemas.microsoft.com/office/drawing/2014/main" id="{9C31135C-2FCD-45AF-8375-5C877EADF27A}"/>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509" name="Text Box 17">
          <a:extLst>
            <a:ext uri="{FF2B5EF4-FFF2-40B4-BE49-F238E27FC236}">
              <a16:creationId xmlns:a16="http://schemas.microsoft.com/office/drawing/2014/main" id="{1F0DC806-B578-4F5C-BFF5-F81A287C0BB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510" name="Text Box 18">
          <a:extLst>
            <a:ext uri="{FF2B5EF4-FFF2-40B4-BE49-F238E27FC236}">
              <a16:creationId xmlns:a16="http://schemas.microsoft.com/office/drawing/2014/main" id="{D2AD408F-EFA8-4E95-A5E4-C6F7B40AD9C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511" name="Text Box 19">
          <a:extLst>
            <a:ext uri="{FF2B5EF4-FFF2-40B4-BE49-F238E27FC236}">
              <a16:creationId xmlns:a16="http://schemas.microsoft.com/office/drawing/2014/main" id="{56D4B69F-D83B-481A-8845-C5413A94C1BA}"/>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512" name="Text Box 16">
          <a:extLst>
            <a:ext uri="{FF2B5EF4-FFF2-40B4-BE49-F238E27FC236}">
              <a16:creationId xmlns:a16="http://schemas.microsoft.com/office/drawing/2014/main" id="{47424BC7-4BDB-496E-8838-EB3F100ACB9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513" name="Text Box 17">
          <a:extLst>
            <a:ext uri="{FF2B5EF4-FFF2-40B4-BE49-F238E27FC236}">
              <a16:creationId xmlns:a16="http://schemas.microsoft.com/office/drawing/2014/main" id="{5183A405-4361-4700-832D-6F9D92FC47E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514" name="Text Box 18">
          <a:extLst>
            <a:ext uri="{FF2B5EF4-FFF2-40B4-BE49-F238E27FC236}">
              <a16:creationId xmlns:a16="http://schemas.microsoft.com/office/drawing/2014/main" id="{CB2D8325-4345-496E-856E-97137D0F98E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515" name="Text Box 19">
          <a:extLst>
            <a:ext uri="{FF2B5EF4-FFF2-40B4-BE49-F238E27FC236}">
              <a16:creationId xmlns:a16="http://schemas.microsoft.com/office/drawing/2014/main" id="{485B629D-50BD-4D76-84F3-436678A422D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71</xdr:row>
      <xdr:rowOff>0</xdr:rowOff>
    </xdr:from>
    <xdr:ext cx="95250" cy="171450"/>
    <xdr:sp macro="" textlink="">
      <xdr:nvSpPr>
        <xdr:cNvPr id="3516" name="Text Box 16">
          <a:extLst>
            <a:ext uri="{FF2B5EF4-FFF2-40B4-BE49-F238E27FC236}">
              <a16:creationId xmlns:a16="http://schemas.microsoft.com/office/drawing/2014/main" id="{FA5FB285-E00B-4528-B469-DD482F6DFFC4}"/>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71</xdr:row>
      <xdr:rowOff>0</xdr:rowOff>
    </xdr:from>
    <xdr:ext cx="95250" cy="171450"/>
    <xdr:sp macro="" textlink="">
      <xdr:nvSpPr>
        <xdr:cNvPr id="3517" name="Text Box 17">
          <a:extLst>
            <a:ext uri="{FF2B5EF4-FFF2-40B4-BE49-F238E27FC236}">
              <a16:creationId xmlns:a16="http://schemas.microsoft.com/office/drawing/2014/main" id="{27BB098B-0232-4630-BBF5-1DE88961DBC3}"/>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71</xdr:row>
      <xdr:rowOff>0</xdr:rowOff>
    </xdr:from>
    <xdr:ext cx="95250" cy="171450"/>
    <xdr:sp macro="" textlink="">
      <xdr:nvSpPr>
        <xdr:cNvPr id="3518" name="Text Box 18">
          <a:extLst>
            <a:ext uri="{FF2B5EF4-FFF2-40B4-BE49-F238E27FC236}">
              <a16:creationId xmlns:a16="http://schemas.microsoft.com/office/drawing/2014/main" id="{5FA71DA2-88B8-4633-8C2B-AA90BDBAF7E8}"/>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71</xdr:row>
      <xdr:rowOff>0</xdr:rowOff>
    </xdr:from>
    <xdr:ext cx="95250" cy="171450"/>
    <xdr:sp macro="" textlink="">
      <xdr:nvSpPr>
        <xdr:cNvPr id="3519" name="Text Box 19">
          <a:extLst>
            <a:ext uri="{FF2B5EF4-FFF2-40B4-BE49-F238E27FC236}">
              <a16:creationId xmlns:a16="http://schemas.microsoft.com/office/drawing/2014/main" id="{096B66F4-FCF3-4CF6-BED2-C249670B11F7}"/>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72</xdr:row>
      <xdr:rowOff>504825</xdr:rowOff>
    </xdr:from>
    <xdr:ext cx="95250" cy="444014"/>
    <xdr:sp macro="" textlink="">
      <xdr:nvSpPr>
        <xdr:cNvPr id="3520" name="Text Box 15">
          <a:extLst>
            <a:ext uri="{FF2B5EF4-FFF2-40B4-BE49-F238E27FC236}">
              <a16:creationId xmlns:a16="http://schemas.microsoft.com/office/drawing/2014/main" id="{EB5FD8FA-6CD0-47F5-ABC4-505F25BA4D45}"/>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521" name="Text Box 16">
          <a:extLst>
            <a:ext uri="{FF2B5EF4-FFF2-40B4-BE49-F238E27FC236}">
              <a16:creationId xmlns:a16="http://schemas.microsoft.com/office/drawing/2014/main" id="{AAEC8F1A-6BB3-414B-984F-7FF8D284716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522" name="Text Box 17">
          <a:extLst>
            <a:ext uri="{FF2B5EF4-FFF2-40B4-BE49-F238E27FC236}">
              <a16:creationId xmlns:a16="http://schemas.microsoft.com/office/drawing/2014/main" id="{49E8CE86-0B1E-4682-BE56-8B8ACCF3E8F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523" name="Text Box 18">
          <a:extLst>
            <a:ext uri="{FF2B5EF4-FFF2-40B4-BE49-F238E27FC236}">
              <a16:creationId xmlns:a16="http://schemas.microsoft.com/office/drawing/2014/main" id="{E7BE3FAD-4345-4765-8E4C-390EF39A507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524" name="Text Box 19">
          <a:extLst>
            <a:ext uri="{FF2B5EF4-FFF2-40B4-BE49-F238E27FC236}">
              <a16:creationId xmlns:a16="http://schemas.microsoft.com/office/drawing/2014/main" id="{A5D89C34-11F7-4D41-BEAA-AD2068FDD1A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525" name="Text Box 16">
          <a:extLst>
            <a:ext uri="{FF2B5EF4-FFF2-40B4-BE49-F238E27FC236}">
              <a16:creationId xmlns:a16="http://schemas.microsoft.com/office/drawing/2014/main" id="{FC9102DC-6DF5-4108-BA24-274FDD0C19F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526" name="Text Box 17">
          <a:extLst>
            <a:ext uri="{FF2B5EF4-FFF2-40B4-BE49-F238E27FC236}">
              <a16:creationId xmlns:a16="http://schemas.microsoft.com/office/drawing/2014/main" id="{7BA6CBC5-BAD1-4062-AC91-7C128A564C1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74</xdr:row>
      <xdr:rowOff>15875</xdr:rowOff>
    </xdr:from>
    <xdr:ext cx="95250" cy="171450"/>
    <xdr:sp macro="" textlink="">
      <xdr:nvSpPr>
        <xdr:cNvPr id="3527" name="Text Box 18">
          <a:extLst>
            <a:ext uri="{FF2B5EF4-FFF2-40B4-BE49-F238E27FC236}">
              <a16:creationId xmlns:a16="http://schemas.microsoft.com/office/drawing/2014/main" id="{CE064FA3-35CD-485A-8662-109EE0496321}"/>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528" name="Text Box 16">
          <a:extLst>
            <a:ext uri="{FF2B5EF4-FFF2-40B4-BE49-F238E27FC236}">
              <a16:creationId xmlns:a16="http://schemas.microsoft.com/office/drawing/2014/main" id="{12C7920E-5CAF-40F1-87FA-4A7C17891DF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529" name="Text Box 17">
          <a:extLst>
            <a:ext uri="{FF2B5EF4-FFF2-40B4-BE49-F238E27FC236}">
              <a16:creationId xmlns:a16="http://schemas.microsoft.com/office/drawing/2014/main" id="{03F74F72-FB4C-44DF-9F3B-26B32475480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530" name="Text Box 18">
          <a:extLst>
            <a:ext uri="{FF2B5EF4-FFF2-40B4-BE49-F238E27FC236}">
              <a16:creationId xmlns:a16="http://schemas.microsoft.com/office/drawing/2014/main" id="{04CEDFAE-62E1-4B77-B27D-65DBE870F0F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531" name="Text Box 19">
          <a:extLst>
            <a:ext uri="{FF2B5EF4-FFF2-40B4-BE49-F238E27FC236}">
              <a16:creationId xmlns:a16="http://schemas.microsoft.com/office/drawing/2014/main" id="{FC2EDA87-9566-4263-BA66-C9AB95F3458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532" name="Text Box 16">
          <a:extLst>
            <a:ext uri="{FF2B5EF4-FFF2-40B4-BE49-F238E27FC236}">
              <a16:creationId xmlns:a16="http://schemas.microsoft.com/office/drawing/2014/main" id="{613972F3-EF88-478D-A0CC-3EED7C15C7B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74</xdr:row>
      <xdr:rowOff>170392</xdr:rowOff>
    </xdr:from>
    <xdr:ext cx="95250" cy="213632"/>
    <xdr:sp macro="" textlink="">
      <xdr:nvSpPr>
        <xdr:cNvPr id="3533" name="Text Box 15">
          <a:extLst>
            <a:ext uri="{FF2B5EF4-FFF2-40B4-BE49-F238E27FC236}">
              <a16:creationId xmlns:a16="http://schemas.microsoft.com/office/drawing/2014/main" id="{FE10198B-602A-4147-BF5A-ECA0C7C2E589}"/>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504825</xdr:rowOff>
    </xdr:from>
    <xdr:ext cx="95250" cy="448496"/>
    <xdr:sp macro="" textlink="">
      <xdr:nvSpPr>
        <xdr:cNvPr id="3534" name="Text Box 15">
          <a:extLst>
            <a:ext uri="{FF2B5EF4-FFF2-40B4-BE49-F238E27FC236}">
              <a16:creationId xmlns:a16="http://schemas.microsoft.com/office/drawing/2014/main" id="{CD4D91D9-2F00-4544-8DA3-D9BCCFEA8167}"/>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504825</xdr:rowOff>
    </xdr:from>
    <xdr:ext cx="95250" cy="442269"/>
    <xdr:sp macro="" textlink="">
      <xdr:nvSpPr>
        <xdr:cNvPr id="3535" name="Text Box 15">
          <a:extLst>
            <a:ext uri="{FF2B5EF4-FFF2-40B4-BE49-F238E27FC236}">
              <a16:creationId xmlns:a16="http://schemas.microsoft.com/office/drawing/2014/main" id="{C73BC039-8D5C-4EE0-B505-1D762AF5B115}"/>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74</xdr:row>
      <xdr:rowOff>504825</xdr:rowOff>
    </xdr:from>
    <xdr:ext cx="95250" cy="442269"/>
    <xdr:sp macro="" textlink="">
      <xdr:nvSpPr>
        <xdr:cNvPr id="3536" name="Text Box 15">
          <a:extLst>
            <a:ext uri="{FF2B5EF4-FFF2-40B4-BE49-F238E27FC236}">
              <a16:creationId xmlns:a16="http://schemas.microsoft.com/office/drawing/2014/main" id="{04D4DC35-7AE2-452D-874B-9EDDC2022380}"/>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504825</xdr:rowOff>
    </xdr:from>
    <xdr:ext cx="95250" cy="213632"/>
    <xdr:sp macro="" textlink="">
      <xdr:nvSpPr>
        <xdr:cNvPr id="3537" name="Text Box 15">
          <a:extLst>
            <a:ext uri="{FF2B5EF4-FFF2-40B4-BE49-F238E27FC236}">
              <a16:creationId xmlns:a16="http://schemas.microsoft.com/office/drawing/2014/main" id="{944063FC-BA2A-481F-8640-D1678763B8D9}"/>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504825</xdr:rowOff>
    </xdr:from>
    <xdr:ext cx="95250" cy="444331"/>
    <xdr:sp macro="" textlink="">
      <xdr:nvSpPr>
        <xdr:cNvPr id="3538" name="Text Box 15">
          <a:extLst>
            <a:ext uri="{FF2B5EF4-FFF2-40B4-BE49-F238E27FC236}">
              <a16:creationId xmlns:a16="http://schemas.microsoft.com/office/drawing/2014/main" id="{A5A65E55-7471-4C0C-8270-D9D5F10A183E}"/>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74</xdr:row>
      <xdr:rowOff>170392</xdr:rowOff>
    </xdr:from>
    <xdr:ext cx="95250" cy="213632"/>
    <xdr:sp macro="" textlink="">
      <xdr:nvSpPr>
        <xdr:cNvPr id="3539" name="Text Box 15">
          <a:extLst>
            <a:ext uri="{FF2B5EF4-FFF2-40B4-BE49-F238E27FC236}">
              <a16:creationId xmlns:a16="http://schemas.microsoft.com/office/drawing/2014/main" id="{C1B9AAE1-47CA-4E79-AD3B-F8AFDFBFC67C}"/>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540" name="Text Box 16">
          <a:extLst>
            <a:ext uri="{FF2B5EF4-FFF2-40B4-BE49-F238E27FC236}">
              <a16:creationId xmlns:a16="http://schemas.microsoft.com/office/drawing/2014/main" id="{A30388EC-DD2B-4ED7-B506-1A7D4AD7BEC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541" name="Text Box 17">
          <a:extLst>
            <a:ext uri="{FF2B5EF4-FFF2-40B4-BE49-F238E27FC236}">
              <a16:creationId xmlns:a16="http://schemas.microsoft.com/office/drawing/2014/main" id="{3EBB9B2C-3EDB-48E6-AF44-46DCDFE7E39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542" name="Text Box 18">
          <a:extLst>
            <a:ext uri="{FF2B5EF4-FFF2-40B4-BE49-F238E27FC236}">
              <a16:creationId xmlns:a16="http://schemas.microsoft.com/office/drawing/2014/main" id="{D6A3CC77-7B0F-4365-9703-BD061A84D7D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543" name="Text Box 19">
          <a:extLst>
            <a:ext uri="{FF2B5EF4-FFF2-40B4-BE49-F238E27FC236}">
              <a16:creationId xmlns:a16="http://schemas.microsoft.com/office/drawing/2014/main" id="{6FBEE1CC-79B0-4318-B72A-9CA2C180437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544" name="Text Box 16">
          <a:extLst>
            <a:ext uri="{FF2B5EF4-FFF2-40B4-BE49-F238E27FC236}">
              <a16:creationId xmlns:a16="http://schemas.microsoft.com/office/drawing/2014/main" id="{421E6473-8986-455F-AA6E-B36DF9849EA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545" name="Text Box 17">
          <a:extLst>
            <a:ext uri="{FF2B5EF4-FFF2-40B4-BE49-F238E27FC236}">
              <a16:creationId xmlns:a16="http://schemas.microsoft.com/office/drawing/2014/main" id="{ED216B11-9F37-4A68-B451-D3B85BA6DC0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546" name="Text Box 18">
          <a:extLst>
            <a:ext uri="{FF2B5EF4-FFF2-40B4-BE49-F238E27FC236}">
              <a16:creationId xmlns:a16="http://schemas.microsoft.com/office/drawing/2014/main" id="{B1F512A4-2525-49BB-8EC1-901FE753A75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547" name="Text Box 19">
          <a:extLst>
            <a:ext uri="{FF2B5EF4-FFF2-40B4-BE49-F238E27FC236}">
              <a16:creationId xmlns:a16="http://schemas.microsoft.com/office/drawing/2014/main" id="{6C360260-AE8E-4354-96AA-8C663BEA2B0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78</xdr:row>
      <xdr:rowOff>0</xdr:rowOff>
    </xdr:from>
    <xdr:ext cx="95250" cy="171450"/>
    <xdr:sp macro="" textlink="">
      <xdr:nvSpPr>
        <xdr:cNvPr id="3548" name="Text Box 16">
          <a:extLst>
            <a:ext uri="{FF2B5EF4-FFF2-40B4-BE49-F238E27FC236}">
              <a16:creationId xmlns:a16="http://schemas.microsoft.com/office/drawing/2014/main" id="{DB10A4A6-5D51-4C5D-AA59-01F95AEB924C}"/>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78</xdr:row>
      <xdr:rowOff>0</xdr:rowOff>
    </xdr:from>
    <xdr:ext cx="95250" cy="171450"/>
    <xdr:sp macro="" textlink="">
      <xdr:nvSpPr>
        <xdr:cNvPr id="3549" name="Text Box 17">
          <a:extLst>
            <a:ext uri="{FF2B5EF4-FFF2-40B4-BE49-F238E27FC236}">
              <a16:creationId xmlns:a16="http://schemas.microsoft.com/office/drawing/2014/main" id="{C58FC64A-865A-41E6-845B-83442139C116}"/>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78</xdr:row>
      <xdr:rowOff>0</xdr:rowOff>
    </xdr:from>
    <xdr:ext cx="95250" cy="171450"/>
    <xdr:sp macro="" textlink="">
      <xdr:nvSpPr>
        <xdr:cNvPr id="3550" name="Text Box 18">
          <a:extLst>
            <a:ext uri="{FF2B5EF4-FFF2-40B4-BE49-F238E27FC236}">
              <a16:creationId xmlns:a16="http://schemas.microsoft.com/office/drawing/2014/main" id="{3A427524-C7C7-43A0-AAC0-47CCB4DD6DB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78</xdr:row>
      <xdr:rowOff>0</xdr:rowOff>
    </xdr:from>
    <xdr:ext cx="95250" cy="171450"/>
    <xdr:sp macro="" textlink="">
      <xdr:nvSpPr>
        <xdr:cNvPr id="3551" name="Text Box 19">
          <a:extLst>
            <a:ext uri="{FF2B5EF4-FFF2-40B4-BE49-F238E27FC236}">
              <a16:creationId xmlns:a16="http://schemas.microsoft.com/office/drawing/2014/main" id="{C9AB7BF1-32F9-4DA5-9528-AAB370F21803}"/>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76</xdr:row>
      <xdr:rowOff>504825</xdr:rowOff>
    </xdr:from>
    <xdr:ext cx="95250" cy="444014"/>
    <xdr:sp macro="" textlink="">
      <xdr:nvSpPr>
        <xdr:cNvPr id="3552" name="Text Box 15">
          <a:extLst>
            <a:ext uri="{FF2B5EF4-FFF2-40B4-BE49-F238E27FC236}">
              <a16:creationId xmlns:a16="http://schemas.microsoft.com/office/drawing/2014/main" id="{32034D56-FF4D-40C1-B65C-EA4AE617FF63}"/>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553" name="Text Box 16">
          <a:extLst>
            <a:ext uri="{FF2B5EF4-FFF2-40B4-BE49-F238E27FC236}">
              <a16:creationId xmlns:a16="http://schemas.microsoft.com/office/drawing/2014/main" id="{4CC04108-163E-47DE-940B-1667E55C8D1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554" name="Text Box 17">
          <a:extLst>
            <a:ext uri="{FF2B5EF4-FFF2-40B4-BE49-F238E27FC236}">
              <a16:creationId xmlns:a16="http://schemas.microsoft.com/office/drawing/2014/main" id="{20C2C182-E1FB-4BB2-B359-4BFED65A801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555" name="Text Box 18">
          <a:extLst>
            <a:ext uri="{FF2B5EF4-FFF2-40B4-BE49-F238E27FC236}">
              <a16:creationId xmlns:a16="http://schemas.microsoft.com/office/drawing/2014/main" id="{769B1E21-9F22-4A2A-BE9D-5404665724C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556" name="Text Box 19">
          <a:extLst>
            <a:ext uri="{FF2B5EF4-FFF2-40B4-BE49-F238E27FC236}">
              <a16:creationId xmlns:a16="http://schemas.microsoft.com/office/drawing/2014/main" id="{5EC0F49E-C256-47B2-A085-4FFAAC7395A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557" name="Text Box 16">
          <a:extLst>
            <a:ext uri="{FF2B5EF4-FFF2-40B4-BE49-F238E27FC236}">
              <a16:creationId xmlns:a16="http://schemas.microsoft.com/office/drawing/2014/main" id="{2EF08F31-BFCA-4DEF-B6CE-7EEDA3ADAD4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558" name="Text Box 17">
          <a:extLst>
            <a:ext uri="{FF2B5EF4-FFF2-40B4-BE49-F238E27FC236}">
              <a16:creationId xmlns:a16="http://schemas.microsoft.com/office/drawing/2014/main" id="{10E653EE-F856-437C-A4E4-3D65818C13F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559" name="Text Box 18">
          <a:extLst>
            <a:ext uri="{FF2B5EF4-FFF2-40B4-BE49-F238E27FC236}">
              <a16:creationId xmlns:a16="http://schemas.microsoft.com/office/drawing/2014/main" id="{4CBDAD5C-1AB8-4517-BEF3-B319F9A7F93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560" name="Text Box 16">
          <a:extLst>
            <a:ext uri="{FF2B5EF4-FFF2-40B4-BE49-F238E27FC236}">
              <a16:creationId xmlns:a16="http://schemas.microsoft.com/office/drawing/2014/main" id="{F378BAA6-3CB4-4846-9579-19B7432C343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561" name="Text Box 17">
          <a:extLst>
            <a:ext uri="{FF2B5EF4-FFF2-40B4-BE49-F238E27FC236}">
              <a16:creationId xmlns:a16="http://schemas.microsoft.com/office/drawing/2014/main" id="{70C1357F-879C-4DF6-8147-9135DC775BC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562" name="Text Box 18">
          <a:extLst>
            <a:ext uri="{FF2B5EF4-FFF2-40B4-BE49-F238E27FC236}">
              <a16:creationId xmlns:a16="http://schemas.microsoft.com/office/drawing/2014/main" id="{1A020FE0-1951-4CCD-B42D-EFFED3D84A6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563" name="Text Box 19">
          <a:extLst>
            <a:ext uri="{FF2B5EF4-FFF2-40B4-BE49-F238E27FC236}">
              <a16:creationId xmlns:a16="http://schemas.microsoft.com/office/drawing/2014/main" id="{455279D5-EA5C-42D2-B5E0-3398B71AD57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564" name="Text Box 16">
          <a:extLst>
            <a:ext uri="{FF2B5EF4-FFF2-40B4-BE49-F238E27FC236}">
              <a16:creationId xmlns:a16="http://schemas.microsoft.com/office/drawing/2014/main" id="{A7F3DB2C-6C1A-4CE6-BE73-90EED48CB21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565" name="Text Box 17">
          <a:extLst>
            <a:ext uri="{FF2B5EF4-FFF2-40B4-BE49-F238E27FC236}">
              <a16:creationId xmlns:a16="http://schemas.microsoft.com/office/drawing/2014/main" id="{8357BF1B-ACEC-42B0-9C62-2E92155C4CC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566" name="Text Box 18">
          <a:extLst>
            <a:ext uri="{FF2B5EF4-FFF2-40B4-BE49-F238E27FC236}">
              <a16:creationId xmlns:a16="http://schemas.microsoft.com/office/drawing/2014/main" id="{D0C1CD13-29A7-4DED-B6D7-F27EBAD4F17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567" name="Text Box 19">
          <a:extLst>
            <a:ext uri="{FF2B5EF4-FFF2-40B4-BE49-F238E27FC236}">
              <a16:creationId xmlns:a16="http://schemas.microsoft.com/office/drawing/2014/main" id="{43FEB7C7-62BC-4C4E-B515-EB2E227BC95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504825</xdr:rowOff>
    </xdr:from>
    <xdr:ext cx="95250" cy="456743"/>
    <xdr:sp macro="" textlink="">
      <xdr:nvSpPr>
        <xdr:cNvPr id="3568" name="Text Box 15">
          <a:extLst>
            <a:ext uri="{FF2B5EF4-FFF2-40B4-BE49-F238E27FC236}">
              <a16:creationId xmlns:a16="http://schemas.microsoft.com/office/drawing/2014/main" id="{C2588CEC-49EB-49D6-BE6E-AA6EB9E5ED02}"/>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504825</xdr:rowOff>
    </xdr:from>
    <xdr:ext cx="95250" cy="442269"/>
    <xdr:sp macro="" textlink="">
      <xdr:nvSpPr>
        <xdr:cNvPr id="3569" name="Text Box 15">
          <a:extLst>
            <a:ext uri="{FF2B5EF4-FFF2-40B4-BE49-F238E27FC236}">
              <a16:creationId xmlns:a16="http://schemas.microsoft.com/office/drawing/2014/main" id="{BDBD5253-9E1E-4B24-8B25-A253B5E6759B}"/>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74</xdr:row>
      <xdr:rowOff>504825</xdr:rowOff>
    </xdr:from>
    <xdr:ext cx="95250" cy="442269"/>
    <xdr:sp macro="" textlink="">
      <xdr:nvSpPr>
        <xdr:cNvPr id="3570" name="Text Box 15">
          <a:extLst>
            <a:ext uri="{FF2B5EF4-FFF2-40B4-BE49-F238E27FC236}">
              <a16:creationId xmlns:a16="http://schemas.microsoft.com/office/drawing/2014/main" id="{E5E84C37-CE52-4C06-9F4A-A557E50466C4}"/>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504825</xdr:rowOff>
    </xdr:from>
    <xdr:ext cx="95250" cy="213632"/>
    <xdr:sp macro="" textlink="">
      <xdr:nvSpPr>
        <xdr:cNvPr id="3571" name="Text Box 15">
          <a:extLst>
            <a:ext uri="{FF2B5EF4-FFF2-40B4-BE49-F238E27FC236}">
              <a16:creationId xmlns:a16="http://schemas.microsoft.com/office/drawing/2014/main" id="{C8CBE7AD-827B-4789-8127-B38B9DA9C55E}"/>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504825</xdr:rowOff>
    </xdr:from>
    <xdr:ext cx="95250" cy="444331"/>
    <xdr:sp macro="" textlink="">
      <xdr:nvSpPr>
        <xdr:cNvPr id="3572" name="Text Box 15">
          <a:extLst>
            <a:ext uri="{FF2B5EF4-FFF2-40B4-BE49-F238E27FC236}">
              <a16:creationId xmlns:a16="http://schemas.microsoft.com/office/drawing/2014/main" id="{F04E2C5D-4CCA-42B6-8B16-E2D513341D85}"/>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504825</xdr:rowOff>
    </xdr:from>
    <xdr:ext cx="95250" cy="213632"/>
    <xdr:sp macro="" textlink="">
      <xdr:nvSpPr>
        <xdr:cNvPr id="3573" name="Text Box 15">
          <a:extLst>
            <a:ext uri="{FF2B5EF4-FFF2-40B4-BE49-F238E27FC236}">
              <a16:creationId xmlns:a16="http://schemas.microsoft.com/office/drawing/2014/main" id="{1C0955A7-46A6-4A8F-AF7B-B264E25809F9}"/>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574" name="Text Box 16">
          <a:extLst>
            <a:ext uri="{FF2B5EF4-FFF2-40B4-BE49-F238E27FC236}">
              <a16:creationId xmlns:a16="http://schemas.microsoft.com/office/drawing/2014/main" id="{486FBDCC-F0FE-4CBE-8FED-428496C6505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575" name="Text Box 17">
          <a:extLst>
            <a:ext uri="{FF2B5EF4-FFF2-40B4-BE49-F238E27FC236}">
              <a16:creationId xmlns:a16="http://schemas.microsoft.com/office/drawing/2014/main" id="{286247FA-F2FC-44FC-B417-BA93A4F6B51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576" name="Text Box 18">
          <a:extLst>
            <a:ext uri="{FF2B5EF4-FFF2-40B4-BE49-F238E27FC236}">
              <a16:creationId xmlns:a16="http://schemas.microsoft.com/office/drawing/2014/main" id="{39FCAB0A-BF9E-4D9B-9375-A550580B34E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577" name="Text Box 19">
          <a:extLst>
            <a:ext uri="{FF2B5EF4-FFF2-40B4-BE49-F238E27FC236}">
              <a16:creationId xmlns:a16="http://schemas.microsoft.com/office/drawing/2014/main" id="{EA84B167-A734-4B6B-B55F-FBB428A4C6C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578" name="Text Box 16">
          <a:extLst>
            <a:ext uri="{FF2B5EF4-FFF2-40B4-BE49-F238E27FC236}">
              <a16:creationId xmlns:a16="http://schemas.microsoft.com/office/drawing/2014/main" id="{7CD670FC-F6F8-49ED-A9BA-F92460E838C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579" name="Text Box 17">
          <a:extLst>
            <a:ext uri="{FF2B5EF4-FFF2-40B4-BE49-F238E27FC236}">
              <a16:creationId xmlns:a16="http://schemas.microsoft.com/office/drawing/2014/main" id="{A932C024-9198-49AB-B7B6-3C9731348A6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580" name="Text Box 18">
          <a:extLst>
            <a:ext uri="{FF2B5EF4-FFF2-40B4-BE49-F238E27FC236}">
              <a16:creationId xmlns:a16="http://schemas.microsoft.com/office/drawing/2014/main" id="{8A906B51-856D-4DA1-AB0C-3273FDC1A3A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581" name="Text Box 19">
          <a:extLst>
            <a:ext uri="{FF2B5EF4-FFF2-40B4-BE49-F238E27FC236}">
              <a16:creationId xmlns:a16="http://schemas.microsoft.com/office/drawing/2014/main" id="{B7FBFBA9-BCDF-4A1C-9200-FA41A668813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78</xdr:row>
      <xdr:rowOff>0</xdr:rowOff>
    </xdr:from>
    <xdr:ext cx="95250" cy="171450"/>
    <xdr:sp macro="" textlink="">
      <xdr:nvSpPr>
        <xdr:cNvPr id="3582" name="Text Box 16">
          <a:extLst>
            <a:ext uri="{FF2B5EF4-FFF2-40B4-BE49-F238E27FC236}">
              <a16:creationId xmlns:a16="http://schemas.microsoft.com/office/drawing/2014/main" id="{3CD17A2B-3FD8-4F75-9996-402B2CE0BA8A}"/>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78</xdr:row>
      <xdr:rowOff>0</xdr:rowOff>
    </xdr:from>
    <xdr:ext cx="95250" cy="171450"/>
    <xdr:sp macro="" textlink="">
      <xdr:nvSpPr>
        <xdr:cNvPr id="3583" name="Text Box 17">
          <a:extLst>
            <a:ext uri="{FF2B5EF4-FFF2-40B4-BE49-F238E27FC236}">
              <a16:creationId xmlns:a16="http://schemas.microsoft.com/office/drawing/2014/main" id="{ED0BB329-3B28-41C8-BA2A-313937BA4DAE}"/>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78</xdr:row>
      <xdr:rowOff>0</xdr:rowOff>
    </xdr:from>
    <xdr:ext cx="95250" cy="171450"/>
    <xdr:sp macro="" textlink="">
      <xdr:nvSpPr>
        <xdr:cNvPr id="3584" name="Text Box 18">
          <a:extLst>
            <a:ext uri="{FF2B5EF4-FFF2-40B4-BE49-F238E27FC236}">
              <a16:creationId xmlns:a16="http://schemas.microsoft.com/office/drawing/2014/main" id="{B523706A-AA5A-4A51-9367-B64E52B1F0B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78</xdr:row>
      <xdr:rowOff>0</xdr:rowOff>
    </xdr:from>
    <xdr:ext cx="95250" cy="171450"/>
    <xdr:sp macro="" textlink="">
      <xdr:nvSpPr>
        <xdr:cNvPr id="3585" name="Text Box 19">
          <a:extLst>
            <a:ext uri="{FF2B5EF4-FFF2-40B4-BE49-F238E27FC236}">
              <a16:creationId xmlns:a16="http://schemas.microsoft.com/office/drawing/2014/main" id="{FF0B96B8-4716-4826-9F85-7E9DEB5B77F8}"/>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76</xdr:row>
      <xdr:rowOff>504825</xdr:rowOff>
    </xdr:from>
    <xdr:ext cx="95250" cy="444014"/>
    <xdr:sp macro="" textlink="">
      <xdr:nvSpPr>
        <xdr:cNvPr id="3586" name="Text Box 15">
          <a:extLst>
            <a:ext uri="{FF2B5EF4-FFF2-40B4-BE49-F238E27FC236}">
              <a16:creationId xmlns:a16="http://schemas.microsoft.com/office/drawing/2014/main" id="{FA28056D-52E2-454D-9AF6-10EEB3DBCD55}"/>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587" name="Text Box 16">
          <a:extLst>
            <a:ext uri="{FF2B5EF4-FFF2-40B4-BE49-F238E27FC236}">
              <a16:creationId xmlns:a16="http://schemas.microsoft.com/office/drawing/2014/main" id="{2FCE7B03-2AEE-4297-A72A-E5A46A08CFE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588" name="Text Box 17">
          <a:extLst>
            <a:ext uri="{FF2B5EF4-FFF2-40B4-BE49-F238E27FC236}">
              <a16:creationId xmlns:a16="http://schemas.microsoft.com/office/drawing/2014/main" id="{DFF415FC-B144-4DD1-AC26-41A51D90C13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589" name="Text Box 18">
          <a:extLst>
            <a:ext uri="{FF2B5EF4-FFF2-40B4-BE49-F238E27FC236}">
              <a16:creationId xmlns:a16="http://schemas.microsoft.com/office/drawing/2014/main" id="{0C7D77BC-87E2-4A0F-9D56-B4EB544D7AE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590" name="Text Box 19">
          <a:extLst>
            <a:ext uri="{FF2B5EF4-FFF2-40B4-BE49-F238E27FC236}">
              <a16:creationId xmlns:a16="http://schemas.microsoft.com/office/drawing/2014/main" id="{A7AA9A43-893F-4696-B30E-96FE4B02814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76</xdr:row>
      <xdr:rowOff>504825</xdr:rowOff>
    </xdr:from>
    <xdr:ext cx="95250" cy="442269"/>
    <xdr:sp macro="" textlink="">
      <xdr:nvSpPr>
        <xdr:cNvPr id="3591" name="Text Box 15">
          <a:extLst>
            <a:ext uri="{FF2B5EF4-FFF2-40B4-BE49-F238E27FC236}">
              <a16:creationId xmlns:a16="http://schemas.microsoft.com/office/drawing/2014/main" id="{1722ACEA-2718-409C-93CC-55B52172C79B}"/>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592" name="Text Box 16">
          <a:extLst>
            <a:ext uri="{FF2B5EF4-FFF2-40B4-BE49-F238E27FC236}">
              <a16:creationId xmlns:a16="http://schemas.microsoft.com/office/drawing/2014/main" id="{0D32999A-08F7-4B5B-98F9-250E6736B26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593" name="Text Box 17">
          <a:extLst>
            <a:ext uri="{FF2B5EF4-FFF2-40B4-BE49-F238E27FC236}">
              <a16:creationId xmlns:a16="http://schemas.microsoft.com/office/drawing/2014/main" id="{E0B64675-9C05-4589-9298-1A1DF34CD02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594" name="Text Box 18">
          <a:extLst>
            <a:ext uri="{FF2B5EF4-FFF2-40B4-BE49-F238E27FC236}">
              <a16:creationId xmlns:a16="http://schemas.microsoft.com/office/drawing/2014/main" id="{975FE0F5-037F-46DC-BFAE-EF63DFE08B1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595" name="Text Box 16">
          <a:extLst>
            <a:ext uri="{FF2B5EF4-FFF2-40B4-BE49-F238E27FC236}">
              <a16:creationId xmlns:a16="http://schemas.microsoft.com/office/drawing/2014/main" id="{1E01E593-E770-4979-A8E2-8658B4C1268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596" name="Text Box 17">
          <a:extLst>
            <a:ext uri="{FF2B5EF4-FFF2-40B4-BE49-F238E27FC236}">
              <a16:creationId xmlns:a16="http://schemas.microsoft.com/office/drawing/2014/main" id="{FFDEF9F0-F503-4B64-B6A2-1ABC3644DF0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597" name="Text Box 18">
          <a:extLst>
            <a:ext uri="{FF2B5EF4-FFF2-40B4-BE49-F238E27FC236}">
              <a16:creationId xmlns:a16="http://schemas.microsoft.com/office/drawing/2014/main" id="{F341ABDF-D7AC-4663-B6AF-28E0D59131F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598" name="Text Box 19">
          <a:extLst>
            <a:ext uri="{FF2B5EF4-FFF2-40B4-BE49-F238E27FC236}">
              <a16:creationId xmlns:a16="http://schemas.microsoft.com/office/drawing/2014/main" id="{FEC0916E-CEAF-42D3-B5CB-9CFF4DC01FC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599" name="Text Box 16">
          <a:extLst>
            <a:ext uri="{FF2B5EF4-FFF2-40B4-BE49-F238E27FC236}">
              <a16:creationId xmlns:a16="http://schemas.microsoft.com/office/drawing/2014/main" id="{E5097E41-A511-45CB-98BC-DAF76D4A748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600" name="Text Box 17">
          <a:extLst>
            <a:ext uri="{FF2B5EF4-FFF2-40B4-BE49-F238E27FC236}">
              <a16:creationId xmlns:a16="http://schemas.microsoft.com/office/drawing/2014/main" id="{B93DE011-EBD7-41D6-8BFD-08DEA7CD40B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601" name="Text Box 18">
          <a:extLst>
            <a:ext uri="{FF2B5EF4-FFF2-40B4-BE49-F238E27FC236}">
              <a16:creationId xmlns:a16="http://schemas.microsoft.com/office/drawing/2014/main" id="{C62914AB-592E-4A61-BF23-EBE416C9B6D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78</xdr:row>
      <xdr:rowOff>170392</xdr:rowOff>
    </xdr:from>
    <xdr:ext cx="95250" cy="213632"/>
    <xdr:sp macro="" textlink="">
      <xdr:nvSpPr>
        <xdr:cNvPr id="3602" name="Text Box 15">
          <a:extLst>
            <a:ext uri="{FF2B5EF4-FFF2-40B4-BE49-F238E27FC236}">
              <a16:creationId xmlns:a16="http://schemas.microsoft.com/office/drawing/2014/main" id="{4F79D870-D328-4554-9411-A7372AAF4B39}"/>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603" name="Text Box 16">
          <a:extLst>
            <a:ext uri="{FF2B5EF4-FFF2-40B4-BE49-F238E27FC236}">
              <a16:creationId xmlns:a16="http://schemas.microsoft.com/office/drawing/2014/main" id="{63860D7C-E3EB-45FE-AD60-89B89676434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604" name="Text Box 17">
          <a:extLst>
            <a:ext uri="{FF2B5EF4-FFF2-40B4-BE49-F238E27FC236}">
              <a16:creationId xmlns:a16="http://schemas.microsoft.com/office/drawing/2014/main" id="{3FA5446E-AE9C-4FFA-82B0-9E7405A99C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605" name="Text Box 18">
          <a:extLst>
            <a:ext uri="{FF2B5EF4-FFF2-40B4-BE49-F238E27FC236}">
              <a16:creationId xmlns:a16="http://schemas.microsoft.com/office/drawing/2014/main" id="{EC3F2966-A4DB-4473-BF5C-5376E0B173A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606" name="Text Box 19">
          <a:extLst>
            <a:ext uri="{FF2B5EF4-FFF2-40B4-BE49-F238E27FC236}">
              <a16:creationId xmlns:a16="http://schemas.microsoft.com/office/drawing/2014/main" id="{2687EB90-5BCB-42F5-B388-15D17D7A3E2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607" name="Text Box 16">
          <a:extLst>
            <a:ext uri="{FF2B5EF4-FFF2-40B4-BE49-F238E27FC236}">
              <a16:creationId xmlns:a16="http://schemas.microsoft.com/office/drawing/2014/main" id="{29A9803F-45B7-480C-BD02-75D3AC4FF288}"/>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608" name="Text Box 17">
          <a:extLst>
            <a:ext uri="{FF2B5EF4-FFF2-40B4-BE49-F238E27FC236}">
              <a16:creationId xmlns:a16="http://schemas.microsoft.com/office/drawing/2014/main" id="{307DB1A5-97DA-4190-AA97-5D94D2C08F7C}"/>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609" name="Text Box 18">
          <a:extLst>
            <a:ext uri="{FF2B5EF4-FFF2-40B4-BE49-F238E27FC236}">
              <a16:creationId xmlns:a16="http://schemas.microsoft.com/office/drawing/2014/main" id="{09F80A66-3540-420B-89E6-A7CCD37EDA1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610" name="Text Box 19">
          <a:extLst>
            <a:ext uri="{FF2B5EF4-FFF2-40B4-BE49-F238E27FC236}">
              <a16:creationId xmlns:a16="http://schemas.microsoft.com/office/drawing/2014/main" id="{B0DFDA14-4496-4430-8479-19763312102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75</xdr:row>
      <xdr:rowOff>0</xdr:rowOff>
    </xdr:from>
    <xdr:ext cx="95250" cy="171450"/>
    <xdr:sp macro="" textlink="">
      <xdr:nvSpPr>
        <xdr:cNvPr id="3611" name="Text Box 16">
          <a:extLst>
            <a:ext uri="{FF2B5EF4-FFF2-40B4-BE49-F238E27FC236}">
              <a16:creationId xmlns:a16="http://schemas.microsoft.com/office/drawing/2014/main" id="{2BE3680E-F409-48DB-A237-2F29BE49B171}"/>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75</xdr:row>
      <xdr:rowOff>0</xdr:rowOff>
    </xdr:from>
    <xdr:ext cx="95250" cy="171450"/>
    <xdr:sp macro="" textlink="">
      <xdr:nvSpPr>
        <xdr:cNvPr id="3612" name="Text Box 17">
          <a:extLst>
            <a:ext uri="{FF2B5EF4-FFF2-40B4-BE49-F238E27FC236}">
              <a16:creationId xmlns:a16="http://schemas.microsoft.com/office/drawing/2014/main" id="{ECE479EC-E35D-4236-8CF2-461BA9BDEB63}"/>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75</xdr:row>
      <xdr:rowOff>0</xdr:rowOff>
    </xdr:from>
    <xdr:ext cx="95250" cy="171450"/>
    <xdr:sp macro="" textlink="">
      <xdr:nvSpPr>
        <xdr:cNvPr id="3613" name="Text Box 18">
          <a:extLst>
            <a:ext uri="{FF2B5EF4-FFF2-40B4-BE49-F238E27FC236}">
              <a16:creationId xmlns:a16="http://schemas.microsoft.com/office/drawing/2014/main" id="{39DCE25F-BA87-44EE-9A19-83F5EE76B408}"/>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75</xdr:row>
      <xdr:rowOff>0</xdr:rowOff>
    </xdr:from>
    <xdr:ext cx="95250" cy="171450"/>
    <xdr:sp macro="" textlink="">
      <xdr:nvSpPr>
        <xdr:cNvPr id="3614" name="Text Box 19">
          <a:extLst>
            <a:ext uri="{FF2B5EF4-FFF2-40B4-BE49-F238E27FC236}">
              <a16:creationId xmlns:a16="http://schemas.microsoft.com/office/drawing/2014/main" id="{68BEE237-4EE0-4492-AAC6-8F19AB4FF754}"/>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76</xdr:row>
      <xdr:rowOff>504825</xdr:rowOff>
    </xdr:from>
    <xdr:ext cx="95250" cy="444014"/>
    <xdr:sp macro="" textlink="">
      <xdr:nvSpPr>
        <xdr:cNvPr id="3615" name="Text Box 15">
          <a:extLst>
            <a:ext uri="{FF2B5EF4-FFF2-40B4-BE49-F238E27FC236}">
              <a16:creationId xmlns:a16="http://schemas.microsoft.com/office/drawing/2014/main" id="{5A79E870-9224-4C8F-92EA-F1182C3BEB3A}"/>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616" name="Text Box 16">
          <a:extLst>
            <a:ext uri="{FF2B5EF4-FFF2-40B4-BE49-F238E27FC236}">
              <a16:creationId xmlns:a16="http://schemas.microsoft.com/office/drawing/2014/main" id="{5C92B256-B969-43BD-9817-D0C722906A9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617" name="Text Box 17">
          <a:extLst>
            <a:ext uri="{FF2B5EF4-FFF2-40B4-BE49-F238E27FC236}">
              <a16:creationId xmlns:a16="http://schemas.microsoft.com/office/drawing/2014/main" id="{CF455158-A664-4690-82D9-A05D4D15CCA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618" name="Text Box 18">
          <a:extLst>
            <a:ext uri="{FF2B5EF4-FFF2-40B4-BE49-F238E27FC236}">
              <a16:creationId xmlns:a16="http://schemas.microsoft.com/office/drawing/2014/main" id="{C3DAD25A-4BB4-4B12-946A-BC0D9694628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619" name="Text Box 19">
          <a:extLst>
            <a:ext uri="{FF2B5EF4-FFF2-40B4-BE49-F238E27FC236}">
              <a16:creationId xmlns:a16="http://schemas.microsoft.com/office/drawing/2014/main" id="{08FD0E1C-8069-4B9A-BFC5-422E3304171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620" name="Text Box 16">
          <a:extLst>
            <a:ext uri="{FF2B5EF4-FFF2-40B4-BE49-F238E27FC236}">
              <a16:creationId xmlns:a16="http://schemas.microsoft.com/office/drawing/2014/main" id="{30AFA254-DF0C-4164-9C25-0EA357E8103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621" name="Text Box 17">
          <a:extLst>
            <a:ext uri="{FF2B5EF4-FFF2-40B4-BE49-F238E27FC236}">
              <a16:creationId xmlns:a16="http://schemas.microsoft.com/office/drawing/2014/main" id="{2D3870CC-70A9-4D5B-BB01-EEA08C9BA03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78</xdr:row>
      <xdr:rowOff>15875</xdr:rowOff>
    </xdr:from>
    <xdr:ext cx="95250" cy="171450"/>
    <xdr:sp macro="" textlink="">
      <xdr:nvSpPr>
        <xdr:cNvPr id="3622" name="Text Box 18">
          <a:extLst>
            <a:ext uri="{FF2B5EF4-FFF2-40B4-BE49-F238E27FC236}">
              <a16:creationId xmlns:a16="http://schemas.microsoft.com/office/drawing/2014/main" id="{4F6524C7-340E-402B-B94E-1DA70738052E}"/>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623" name="Text Box 16">
          <a:extLst>
            <a:ext uri="{FF2B5EF4-FFF2-40B4-BE49-F238E27FC236}">
              <a16:creationId xmlns:a16="http://schemas.microsoft.com/office/drawing/2014/main" id="{2C3103A6-0590-4BE3-9635-ACAA9C1BB1F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624" name="Text Box 17">
          <a:extLst>
            <a:ext uri="{FF2B5EF4-FFF2-40B4-BE49-F238E27FC236}">
              <a16:creationId xmlns:a16="http://schemas.microsoft.com/office/drawing/2014/main" id="{3DC8B1C9-1C51-4391-A41A-F7C4D16F39FF}"/>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625" name="Text Box 18">
          <a:extLst>
            <a:ext uri="{FF2B5EF4-FFF2-40B4-BE49-F238E27FC236}">
              <a16:creationId xmlns:a16="http://schemas.microsoft.com/office/drawing/2014/main" id="{079296A3-5B9C-4C30-B549-DD7758F24DD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626" name="Text Box 19">
          <a:extLst>
            <a:ext uri="{FF2B5EF4-FFF2-40B4-BE49-F238E27FC236}">
              <a16:creationId xmlns:a16="http://schemas.microsoft.com/office/drawing/2014/main" id="{36BBBC0F-86FD-42CC-BB00-1999FAA7FF8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627" name="Text Box 16">
          <a:extLst>
            <a:ext uri="{FF2B5EF4-FFF2-40B4-BE49-F238E27FC236}">
              <a16:creationId xmlns:a16="http://schemas.microsoft.com/office/drawing/2014/main" id="{8E41154C-3DBA-425D-9306-0E54B66952F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78</xdr:row>
      <xdr:rowOff>170392</xdr:rowOff>
    </xdr:from>
    <xdr:ext cx="95250" cy="213632"/>
    <xdr:sp macro="" textlink="">
      <xdr:nvSpPr>
        <xdr:cNvPr id="3628" name="Text Box 15">
          <a:extLst>
            <a:ext uri="{FF2B5EF4-FFF2-40B4-BE49-F238E27FC236}">
              <a16:creationId xmlns:a16="http://schemas.microsoft.com/office/drawing/2014/main" id="{FF85B293-D715-46A6-9D90-7A1CD41D85DB}"/>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504825</xdr:rowOff>
    </xdr:from>
    <xdr:ext cx="95250" cy="448496"/>
    <xdr:sp macro="" textlink="">
      <xdr:nvSpPr>
        <xdr:cNvPr id="3629" name="Text Box 15">
          <a:extLst>
            <a:ext uri="{FF2B5EF4-FFF2-40B4-BE49-F238E27FC236}">
              <a16:creationId xmlns:a16="http://schemas.microsoft.com/office/drawing/2014/main" id="{3DF02B28-A9C3-4874-8958-7BF9B1FABBCA}"/>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504825</xdr:rowOff>
    </xdr:from>
    <xdr:ext cx="95250" cy="442269"/>
    <xdr:sp macro="" textlink="">
      <xdr:nvSpPr>
        <xdr:cNvPr id="3630" name="Text Box 15">
          <a:extLst>
            <a:ext uri="{FF2B5EF4-FFF2-40B4-BE49-F238E27FC236}">
              <a16:creationId xmlns:a16="http://schemas.microsoft.com/office/drawing/2014/main" id="{0D1FCBBC-07C2-41EC-9CBF-E1C8F70523FE}"/>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78</xdr:row>
      <xdr:rowOff>504825</xdr:rowOff>
    </xdr:from>
    <xdr:ext cx="95250" cy="442269"/>
    <xdr:sp macro="" textlink="">
      <xdr:nvSpPr>
        <xdr:cNvPr id="3631" name="Text Box 15">
          <a:extLst>
            <a:ext uri="{FF2B5EF4-FFF2-40B4-BE49-F238E27FC236}">
              <a16:creationId xmlns:a16="http://schemas.microsoft.com/office/drawing/2014/main" id="{4B9676BD-5651-42B4-9A87-B8806582ED1A}"/>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504825</xdr:rowOff>
    </xdr:from>
    <xdr:ext cx="95250" cy="213632"/>
    <xdr:sp macro="" textlink="">
      <xdr:nvSpPr>
        <xdr:cNvPr id="3632" name="Text Box 15">
          <a:extLst>
            <a:ext uri="{FF2B5EF4-FFF2-40B4-BE49-F238E27FC236}">
              <a16:creationId xmlns:a16="http://schemas.microsoft.com/office/drawing/2014/main" id="{FBBCAFAC-C760-446E-A241-3C35C1D44F7E}"/>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504825</xdr:rowOff>
    </xdr:from>
    <xdr:ext cx="95250" cy="444331"/>
    <xdr:sp macro="" textlink="">
      <xdr:nvSpPr>
        <xdr:cNvPr id="3633" name="Text Box 15">
          <a:extLst>
            <a:ext uri="{FF2B5EF4-FFF2-40B4-BE49-F238E27FC236}">
              <a16:creationId xmlns:a16="http://schemas.microsoft.com/office/drawing/2014/main" id="{427331DF-FDEE-43D3-9806-BDE7E0734777}"/>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78</xdr:row>
      <xdr:rowOff>170392</xdr:rowOff>
    </xdr:from>
    <xdr:ext cx="95250" cy="213632"/>
    <xdr:sp macro="" textlink="">
      <xdr:nvSpPr>
        <xdr:cNvPr id="3634" name="Text Box 15">
          <a:extLst>
            <a:ext uri="{FF2B5EF4-FFF2-40B4-BE49-F238E27FC236}">
              <a16:creationId xmlns:a16="http://schemas.microsoft.com/office/drawing/2014/main" id="{FB8E963C-95A7-4B50-A7F5-F75E2D1970A9}"/>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35" name="Text Box 16">
          <a:extLst>
            <a:ext uri="{FF2B5EF4-FFF2-40B4-BE49-F238E27FC236}">
              <a16:creationId xmlns:a16="http://schemas.microsoft.com/office/drawing/2014/main" id="{F900D0DB-EB91-4C6B-86AC-9C9FF82EA35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36" name="Text Box 17">
          <a:extLst>
            <a:ext uri="{FF2B5EF4-FFF2-40B4-BE49-F238E27FC236}">
              <a16:creationId xmlns:a16="http://schemas.microsoft.com/office/drawing/2014/main" id="{FD7352F7-CF25-400A-A595-8F9969E0C89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37" name="Text Box 18">
          <a:extLst>
            <a:ext uri="{FF2B5EF4-FFF2-40B4-BE49-F238E27FC236}">
              <a16:creationId xmlns:a16="http://schemas.microsoft.com/office/drawing/2014/main" id="{97F46CF8-C110-4F93-BC47-DC89D2DBB82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38" name="Text Box 19">
          <a:extLst>
            <a:ext uri="{FF2B5EF4-FFF2-40B4-BE49-F238E27FC236}">
              <a16:creationId xmlns:a16="http://schemas.microsoft.com/office/drawing/2014/main" id="{D80A1271-B139-4FFA-9154-7D559A1784B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639" name="Text Box 16">
          <a:extLst>
            <a:ext uri="{FF2B5EF4-FFF2-40B4-BE49-F238E27FC236}">
              <a16:creationId xmlns:a16="http://schemas.microsoft.com/office/drawing/2014/main" id="{0DC94906-B1BC-438D-9C93-A4BA7FD1E13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640" name="Text Box 17">
          <a:extLst>
            <a:ext uri="{FF2B5EF4-FFF2-40B4-BE49-F238E27FC236}">
              <a16:creationId xmlns:a16="http://schemas.microsoft.com/office/drawing/2014/main" id="{0C4F27FD-ABF7-4DDC-9B8B-B61CBFE02FA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641" name="Text Box 18">
          <a:extLst>
            <a:ext uri="{FF2B5EF4-FFF2-40B4-BE49-F238E27FC236}">
              <a16:creationId xmlns:a16="http://schemas.microsoft.com/office/drawing/2014/main" id="{74EB4BDA-EED0-4C21-932D-27A132A8E2AC}"/>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642" name="Text Box 19">
          <a:extLst>
            <a:ext uri="{FF2B5EF4-FFF2-40B4-BE49-F238E27FC236}">
              <a16:creationId xmlns:a16="http://schemas.microsoft.com/office/drawing/2014/main" id="{DC4BD373-4303-4FD0-8C82-AAD21674C14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82</xdr:row>
      <xdr:rowOff>0</xdr:rowOff>
    </xdr:from>
    <xdr:ext cx="95250" cy="171450"/>
    <xdr:sp macro="" textlink="">
      <xdr:nvSpPr>
        <xdr:cNvPr id="3643" name="Text Box 16">
          <a:extLst>
            <a:ext uri="{FF2B5EF4-FFF2-40B4-BE49-F238E27FC236}">
              <a16:creationId xmlns:a16="http://schemas.microsoft.com/office/drawing/2014/main" id="{A5595741-03C3-4655-AFB8-812640E3145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82</xdr:row>
      <xdr:rowOff>0</xdr:rowOff>
    </xdr:from>
    <xdr:ext cx="95250" cy="171450"/>
    <xdr:sp macro="" textlink="">
      <xdr:nvSpPr>
        <xdr:cNvPr id="3644" name="Text Box 17">
          <a:extLst>
            <a:ext uri="{FF2B5EF4-FFF2-40B4-BE49-F238E27FC236}">
              <a16:creationId xmlns:a16="http://schemas.microsoft.com/office/drawing/2014/main" id="{F93B0888-6FBE-4B25-B213-7C8E3C963C25}"/>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82</xdr:row>
      <xdr:rowOff>0</xdr:rowOff>
    </xdr:from>
    <xdr:ext cx="95250" cy="171450"/>
    <xdr:sp macro="" textlink="">
      <xdr:nvSpPr>
        <xdr:cNvPr id="3645" name="Text Box 18">
          <a:extLst>
            <a:ext uri="{FF2B5EF4-FFF2-40B4-BE49-F238E27FC236}">
              <a16:creationId xmlns:a16="http://schemas.microsoft.com/office/drawing/2014/main" id="{E96FBD13-C46F-4D76-B5F7-521928ED5E3A}"/>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82</xdr:row>
      <xdr:rowOff>0</xdr:rowOff>
    </xdr:from>
    <xdr:ext cx="95250" cy="171450"/>
    <xdr:sp macro="" textlink="">
      <xdr:nvSpPr>
        <xdr:cNvPr id="3646" name="Text Box 19">
          <a:extLst>
            <a:ext uri="{FF2B5EF4-FFF2-40B4-BE49-F238E27FC236}">
              <a16:creationId xmlns:a16="http://schemas.microsoft.com/office/drawing/2014/main" id="{AB241C3D-9243-488F-BC33-2164F200C247}"/>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80</xdr:row>
      <xdr:rowOff>504825</xdr:rowOff>
    </xdr:from>
    <xdr:ext cx="95250" cy="444014"/>
    <xdr:sp macro="" textlink="">
      <xdr:nvSpPr>
        <xdr:cNvPr id="3647" name="Text Box 15">
          <a:extLst>
            <a:ext uri="{FF2B5EF4-FFF2-40B4-BE49-F238E27FC236}">
              <a16:creationId xmlns:a16="http://schemas.microsoft.com/office/drawing/2014/main" id="{69B0F1EC-C48E-41C2-AEF5-A4F021CC53FA}"/>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48" name="Text Box 16">
          <a:extLst>
            <a:ext uri="{FF2B5EF4-FFF2-40B4-BE49-F238E27FC236}">
              <a16:creationId xmlns:a16="http://schemas.microsoft.com/office/drawing/2014/main" id="{EBA18EEB-F3EE-45DB-9B5C-DF498E7D5AE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49" name="Text Box 17">
          <a:extLst>
            <a:ext uri="{FF2B5EF4-FFF2-40B4-BE49-F238E27FC236}">
              <a16:creationId xmlns:a16="http://schemas.microsoft.com/office/drawing/2014/main" id="{0A425F12-C061-49CD-964D-038BCF470E2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50" name="Text Box 18">
          <a:extLst>
            <a:ext uri="{FF2B5EF4-FFF2-40B4-BE49-F238E27FC236}">
              <a16:creationId xmlns:a16="http://schemas.microsoft.com/office/drawing/2014/main" id="{32D04962-64E7-4986-B76E-4D37DEA5511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51" name="Text Box 19">
          <a:extLst>
            <a:ext uri="{FF2B5EF4-FFF2-40B4-BE49-F238E27FC236}">
              <a16:creationId xmlns:a16="http://schemas.microsoft.com/office/drawing/2014/main" id="{D21EAB7D-E272-4A0C-85F6-1BA339FFE83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652" name="Text Box 16">
          <a:extLst>
            <a:ext uri="{FF2B5EF4-FFF2-40B4-BE49-F238E27FC236}">
              <a16:creationId xmlns:a16="http://schemas.microsoft.com/office/drawing/2014/main" id="{81022FA5-2F57-4314-949B-055BFB59DCD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653" name="Text Box 17">
          <a:extLst>
            <a:ext uri="{FF2B5EF4-FFF2-40B4-BE49-F238E27FC236}">
              <a16:creationId xmlns:a16="http://schemas.microsoft.com/office/drawing/2014/main" id="{90098041-C2B0-49E7-9549-74A82A55A15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654" name="Text Box 18">
          <a:extLst>
            <a:ext uri="{FF2B5EF4-FFF2-40B4-BE49-F238E27FC236}">
              <a16:creationId xmlns:a16="http://schemas.microsoft.com/office/drawing/2014/main" id="{B95E9BD1-811E-4AC1-9167-A84350DB5A9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655" name="Text Box 16">
          <a:extLst>
            <a:ext uri="{FF2B5EF4-FFF2-40B4-BE49-F238E27FC236}">
              <a16:creationId xmlns:a16="http://schemas.microsoft.com/office/drawing/2014/main" id="{8A588660-DD99-4BBF-9521-5D60EB30ACF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656" name="Text Box 17">
          <a:extLst>
            <a:ext uri="{FF2B5EF4-FFF2-40B4-BE49-F238E27FC236}">
              <a16:creationId xmlns:a16="http://schemas.microsoft.com/office/drawing/2014/main" id="{6397A2ED-7FF9-400C-97C6-40A742C3E55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657" name="Text Box 18">
          <a:extLst>
            <a:ext uri="{FF2B5EF4-FFF2-40B4-BE49-F238E27FC236}">
              <a16:creationId xmlns:a16="http://schemas.microsoft.com/office/drawing/2014/main" id="{06657734-66EA-40F8-B2D8-2AEAD9CA72C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658" name="Text Box 19">
          <a:extLst>
            <a:ext uri="{FF2B5EF4-FFF2-40B4-BE49-F238E27FC236}">
              <a16:creationId xmlns:a16="http://schemas.microsoft.com/office/drawing/2014/main" id="{31189102-0DA7-4439-A008-7B484929C88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659" name="Text Box 16">
          <a:extLst>
            <a:ext uri="{FF2B5EF4-FFF2-40B4-BE49-F238E27FC236}">
              <a16:creationId xmlns:a16="http://schemas.microsoft.com/office/drawing/2014/main" id="{46828BC4-0794-47E8-B7A8-5A5F822709E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660" name="Text Box 17">
          <a:extLst>
            <a:ext uri="{FF2B5EF4-FFF2-40B4-BE49-F238E27FC236}">
              <a16:creationId xmlns:a16="http://schemas.microsoft.com/office/drawing/2014/main" id="{B49DEA6C-6EA7-472A-B07E-67254E5125C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661" name="Text Box 18">
          <a:extLst>
            <a:ext uri="{FF2B5EF4-FFF2-40B4-BE49-F238E27FC236}">
              <a16:creationId xmlns:a16="http://schemas.microsoft.com/office/drawing/2014/main" id="{51F8B508-B7CC-410F-9B63-CD2850AE6B2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662" name="Text Box 19">
          <a:extLst>
            <a:ext uri="{FF2B5EF4-FFF2-40B4-BE49-F238E27FC236}">
              <a16:creationId xmlns:a16="http://schemas.microsoft.com/office/drawing/2014/main" id="{CBB1B127-FFBE-42D7-B30D-952BB2F4FA1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504825</xdr:rowOff>
    </xdr:from>
    <xdr:ext cx="95250" cy="456743"/>
    <xdr:sp macro="" textlink="">
      <xdr:nvSpPr>
        <xdr:cNvPr id="3663" name="Text Box 15">
          <a:extLst>
            <a:ext uri="{FF2B5EF4-FFF2-40B4-BE49-F238E27FC236}">
              <a16:creationId xmlns:a16="http://schemas.microsoft.com/office/drawing/2014/main" id="{35AAA6ED-23B7-42B6-91EE-FCFBEBA469E4}"/>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504825</xdr:rowOff>
    </xdr:from>
    <xdr:ext cx="95250" cy="442269"/>
    <xdr:sp macro="" textlink="">
      <xdr:nvSpPr>
        <xdr:cNvPr id="3664" name="Text Box 15">
          <a:extLst>
            <a:ext uri="{FF2B5EF4-FFF2-40B4-BE49-F238E27FC236}">
              <a16:creationId xmlns:a16="http://schemas.microsoft.com/office/drawing/2014/main" id="{497FA8B3-E1D9-4CA6-AB28-43A39E252971}"/>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78</xdr:row>
      <xdr:rowOff>504825</xdr:rowOff>
    </xdr:from>
    <xdr:ext cx="95250" cy="442269"/>
    <xdr:sp macro="" textlink="">
      <xdr:nvSpPr>
        <xdr:cNvPr id="3665" name="Text Box 15">
          <a:extLst>
            <a:ext uri="{FF2B5EF4-FFF2-40B4-BE49-F238E27FC236}">
              <a16:creationId xmlns:a16="http://schemas.microsoft.com/office/drawing/2014/main" id="{04F46F4E-E6B6-4188-9CEC-834F581505AA}"/>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504825</xdr:rowOff>
    </xdr:from>
    <xdr:ext cx="95250" cy="213632"/>
    <xdr:sp macro="" textlink="">
      <xdr:nvSpPr>
        <xdr:cNvPr id="3666" name="Text Box 15">
          <a:extLst>
            <a:ext uri="{FF2B5EF4-FFF2-40B4-BE49-F238E27FC236}">
              <a16:creationId xmlns:a16="http://schemas.microsoft.com/office/drawing/2014/main" id="{FE0B1C50-3CD3-48EB-A04E-479EAF7E790A}"/>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504825</xdr:rowOff>
    </xdr:from>
    <xdr:ext cx="95250" cy="444331"/>
    <xdr:sp macro="" textlink="">
      <xdr:nvSpPr>
        <xdr:cNvPr id="3667" name="Text Box 15">
          <a:extLst>
            <a:ext uri="{FF2B5EF4-FFF2-40B4-BE49-F238E27FC236}">
              <a16:creationId xmlns:a16="http://schemas.microsoft.com/office/drawing/2014/main" id="{87BC4244-9A14-420C-9099-8C89149AABCE}"/>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504825</xdr:rowOff>
    </xdr:from>
    <xdr:ext cx="95250" cy="213632"/>
    <xdr:sp macro="" textlink="">
      <xdr:nvSpPr>
        <xdr:cNvPr id="3668" name="Text Box 15">
          <a:extLst>
            <a:ext uri="{FF2B5EF4-FFF2-40B4-BE49-F238E27FC236}">
              <a16:creationId xmlns:a16="http://schemas.microsoft.com/office/drawing/2014/main" id="{6EBCB829-E5C4-4607-B4B0-41E8AC2A01BA}"/>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69" name="Text Box 16">
          <a:extLst>
            <a:ext uri="{FF2B5EF4-FFF2-40B4-BE49-F238E27FC236}">
              <a16:creationId xmlns:a16="http://schemas.microsoft.com/office/drawing/2014/main" id="{A10D6257-CF64-4317-A5B0-EA60150CF5E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70" name="Text Box 17">
          <a:extLst>
            <a:ext uri="{FF2B5EF4-FFF2-40B4-BE49-F238E27FC236}">
              <a16:creationId xmlns:a16="http://schemas.microsoft.com/office/drawing/2014/main" id="{DB9F4C35-1122-48A4-BDE8-E7EF9F6B5C2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71" name="Text Box 18">
          <a:extLst>
            <a:ext uri="{FF2B5EF4-FFF2-40B4-BE49-F238E27FC236}">
              <a16:creationId xmlns:a16="http://schemas.microsoft.com/office/drawing/2014/main" id="{19C31CCE-3E68-4F60-A986-28C13907FD9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72" name="Text Box 19">
          <a:extLst>
            <a:ext uri="{FF2B5EF4-FFF2-40B4-BE49-F238E27FC236}">
              <a16:creationId xmlns:a16="http://schemas.microsoft.com/office/drawing/2014/main" id="{D2919EF1-2410-472E-AE46-04EFF3CD2F3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673" name="Text Box 16">
          <a:extLst>
            <a:ext uri="{FF2B5EF4-FFF2-40B4-BE49-F238E27FC236}">
              <a16:creationId xmlns:a16="http://schemas.microsoft.com/office/drawing/2014/main" id="{19F8B381-7871-44E2-8FD1-2A8206F3D1D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674" name="Text Box 17">
          <a:extLst>
            <a:ext uri="{FF2B5EF4-FFF2-40B4-BE49-F238E27FC236}">
              <a16:creationId xmlns:a16="http://schemas.microsoft.com/office/drawing/2014/main" id="{89FEA489-855A-4864-AE59-8CF024E2D2F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675" name="Text Box 18">
          <a:extLst>
            <a:ext uri="{FF2B5EF4-FFF2-40B4-BE49-F238E27FC236}">
              <a16:creationId xmlns:a16="http://schemas.microsoft.com/office/drawing/2014/main" id="{09A9C255-A094-4645-987F-C291330B16A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676" name="Text Box 19">
          <a:extLst>
            <a:ext uri="{FF2B5EF4-FFF2-40B4-BE49-F238E27FC236}">
              <a16:creationId xmlns:a16="http://schemas.microsoft.com/office/drawing/2014/main" id="{AC98172A-9CB6-4E58-B383-BFC795AE18C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82</xdr:row>
      <xdr:rowOff>0</xdr:rowOff>
    </xdr:from>
    <xdr:ext cx="95250" cy="171450"/>
    <xdr:sp macro="" textlink="">
      <xdr:nvSpPr>
        <xdr:cNvPr id="3677" name="Text Box 16">
          <a:extLst>
            <a:ext uri="{FF2B5EF4-FFF2-40B4-BE49-F238E27FC236}">
              <a16:creationId xmlns:a16="http://schemas.microsoft.com/office/drawing/2014/main" id="{08CEF1DA-4C81-42E2-A2C7-095E69FD597F}"/>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82</xdr:row>
      <xdr:rowOff>0</xdr:rowOff>
    </xdr:from>
    <xdr:ext cx="95250" cy="171450"/>
    <xdr:sp macro="" textlink="">
      <xdr:nvSpPr>
        <xdr:cNvPr id="3678" name="Text Box 17">
          <a:extLst>
            <a:ext uri="{FF2B5EF4-FFF2-40B4-BE49-F238E27FC236}">
              <a16:creationId xmlns:a16="http://schemas.microsoft.com/office/drawing/2014/main" id="{A52EB232-4467-4532-BE0C-893F2EF6E12F}"/>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82</xdr:row>
      <xdr:rowOff>0</xdr:rowOff>
    </xdr:from>
    <xdr:ext cx="95250" cy="171450"/>
    <xdr:sp macro="" textlink="">
      <xdr:nvSpPr>
        <xdr:cNvPr id="3679" name="Text Box 18">
          <a:extLst>
            <a:ext uri="{FF2B5EF4-FFF2-40B4-BE49-F238E27FC236}">
              <a16:creationId xmlns:a16="http://schemas.microsoft.com/office/drawing/2014/main" id="{7AF3F503-C702-491B-9CA5-C90FD855922B}"/>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82</xdr:row>
      <xdr:rowOff>0</xdr:rowOff>
    </xdr:from>
    <xdr:ext cx="95250" cy="171450"/>
    <xdr:sp macro="" textlink="">
      <xdr:nvSpPr>
        <xdr:cNvPr id="3680" name="Text Box 19">
          <a:extLst>
            <a:ext uri="{FF2B5EF4-FFF2-40B4-BE49-F238E27FC236}">
              <a16:creationId xmlns:a16="http://schemas.microsoft.com/office/drawing/2014/main" id="{CD919286-6287-4EAC-9BA5-79F392F3648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80</xdr:row>
      <xdr:rowOff>504825</xdr:rowOff>
    </xdr:from>
    <xdr:ext cx="95250" cy="444014"/>
    <xdr:sp macro="" textlink="">
      <xdr:nvSpPr>
        <xdr:cNvPr id="3681" name="Text Box 15">
          <a:extLst>
            <a:ext uri="{FF2B5EF4-FFF2-40B4-BE49-F238E27FC236}">
              <a16:creationId xmlns:a16="http://schemas.microsoft.com/office/drawing/2014/main" id="{FE304132-9FDC-4BD4-BCF4-D367BFC7C25A}"/>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82" name="Text Box 16">
          <a:extLst>
            <a:ext uri="{FF2B5EF4-FFF2-40B4-BE49-F238E27FC236}">
              <a16:creationId xmlns:a16="http://schemas.microsoft.com/office/drawing/2014/main" id="{EB7622F5-0A2A-4E10-970E-7FA7DFA9504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83" name="Text Box 17">
          <a:extLst>
            <a:ext uri="{FF2B5EF4-FFF2-40B4-BE49-F238E27FC236}">
              <a16:creationId xmlns:a16="http://schemas.microsoft.com/office/drawing/2014/main" id="{84C33DEB-010C-4BBF-A0D3-757C535508E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84" name="Text Box 18">
          <a:extLst>
            <a:ext uri="{FF2B5EF4-FFF2-40B4-BE49-F238E27FC236}">
              <a16:creationId xmlns:a16="http://schemas.microsoft.com/office/drawing/2014/main" id="{19BD7B72-941C-407C-9701-8B1888FB13E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85" name="Text Box 19">
          <a:extLst>
            <a:ext uri="{FF2B5EF4-FFF2-40B4-BE49-F238E27FC236}">
              <a16:creationId xmlns:a16="http://schemas.microsoft.com/office/drawing/2014/main" id="{0F6CE62D-95DD-449F-82E2-B45B10424A6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80</xdr:row>
      <xdr:rowOff>504825</xdr:rowOff>
    </xdr:from>
    <xdr:ext cx="95250" cy="442269"/>
    <xdr:sp macro="" textlink="">
      <xdr:nvSpPr>
        <xdr:cNvPr id="3686" name="Text Box 15">
          <a:extLst>
            <a:ext uri="{FF2B5EF4-FFF2-40B4-BE49-F238E27FC236}">
              <a16:creationId xmlns:a16="http://schemas.microsoft.com/office/drawing/2014/main" id="{0D119A6A-C301-4286-A127-FCD558DCC0C9}"/>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687" name="Text Box 16">
          <a:extLst>
            <a:ext uri="{FF2B5EF4-FFF2-40B4-BE49-F238E27FC236}">
              <a16:creationId xmlns:a16="http://schemas.microsoft.com/office/drawing/2014/main" id="{83A2A67E-6145-4E7D-AB22-8B98B37FFBB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688" name="Text Box 17">
          <a:extLst>
            <a:ext uri="{FF2B5EF4-FFF2-40B4-BE49-F238E27FC236}">
              <a16:creationId xmlns:a16="http://schemas.microsoft.com/office/drawing/2014/main" id="{3B2EE7D6-67A8-4D0D-8FAE-FC721DDF3AF8}"/>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689" name="Text Box 18">
          <a:extLst>
            <a:ext uri="{FF2B5EF4-FFF2-40B4-BE49-F238E27FC236}">
              <a16:creationId xmlns:a16="http://schemas.microsoft.com/office/drawing/2014/main" id="{82D7C409-813A-47D5-BD8D-EB9E5BD25EA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690" name="Text Box 16">
          <a:extLst>
            <a:ext uri="{FF2B5EF4-FFF2-40B4-BE49-F238E27FC236}">
              <a16:creationId xmlns:a16="http://schemas.microsoft.com/office/drawing/2014/main" id="{B06FB741-FCEE-4643-97F4-685544C9137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691" name="Text Box 17">
          <a:extLst>
            <a:ext uri="{FF2B5EF4-FFF2-40B4-BE49-F238E27FC236}">
              <a16:creationId xmlns:a16="http://schemas.microsoft.com/office/drawing/2014/main" id="{C1023A9D-3A06-4C9B-BCF8-00DAC476977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692" name="Text Box 18">
          <a:extLst>
            <a:ext uri="{FF2B5EF4-FFF2-40B4-BE49-F238E27FC236}">
              <a16:creationId xmlns:a16="http://schemas.microsoft.com/office/drawing/2014/main" id="{DB13429F-AF38-4639-86BF-5678016D3D5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693" name="Text Box 19">
          <a:extLst>
            <a:ext uri="{FF2B5EF4-FFF2-40B4-BE49-F238E27FC236}">
              <a16:creationId xmlns:a16="http://schemas.microsoft.com/office/drawing/2014/main" id="{30844F25-9C6E-4B3B-B660-5ECAF2B16D2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694" name="Text Box 16">
          <a:extLst>
            <a:ext uri="{FF2B5EF4-FFF2-40B4-BE49-F238E27FC236}">
              <a16:creationId xmlns:a16="http://schemas.microsoft.com/office/drawing/2014/main" id="{9066001E-7B85-4E3F-8F5B-31292D2B3B5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695" name="Text Box 17">
          <a:extLst>
            <a:ext uri="{FF2B5EF4-FFF2-40B4-BE49-F238E27FC236}">
              <a16:creationId xmlns:a16="http://schemas.microsoft.com/office/drawing/2014/main" id="{5A2ADB80-A319-41E8-A429-9274B594F88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696" name="Text Box 18">
          <a:extLst>
            <a:ext uri="{FF2B5EF4-FFF2-40B4-BE49-F238E27FC236}">
              <a16:creationId xmlns:a16="http://schemas.microsoft.com/office/drawing/2014/main" id="{C2040A6B-B446-46E9-8AFF-3B0F4D7AE34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82</xdr:row>
      <xdr:rowOff>170392</xdr:rowOff>
    </xdr:from>
    <xdr:ext cx="95250" cy="213632"/>
    <xdr:sp macro="" textlink="">
      <xdr:nvSpPr>
        <xdr:cNvPr id="3697" name="Text Box 15">
          <a:extLst>
            <a:ext uri="{FF2B5EF4-FFF2-40B4-BE49-F238E27FC236}">
              <a16:creationId xmlns:a16="http://schemas.microsoft.com/office/drawing/2014/main" id="{67BBD93F-DFCD-4C33-8C33-67918718F2C9}"/>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98" name="Text Box 16">
          <a:extLst>
            <a:ext uri="{FF2B5EF4-FFF2-40B4-BE49-F238E27FC236}">
              <a16:creationId xmlns:a16="http://schemas.microsoft.com/office/drawing/2014/main" id="{1CBC58D3-BC2D-4331-B3C2-04ABF3904CD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99" name="Text Box 17">
          <a:extLst>
            <a:ext uri="{FF2B5EF4-FFF2-40B4-BE49-F238E27FC236}">
              <a16:creationId xmlns:a16="http://schemas.microsoft.com/office/drawing/2014/main" id="{E86E5066-F068-4403-9CE3-C3E632C507C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700" name="Text Box 18">
          <a:extLst>
            <a:ext uri="{FF2B5EF4-FFF2-40B4-BE49-F238E27FC236}">
              <a16:creationId xmlns:a16="http://schemas.microsoft.com/office/drawing/2014/main" id="{CFF117B1-BFA2-47DC-8EA4-EB5C524E2CA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701" name="Text Box 19">
          <a:extLst>
            <a:ext uri="{FF2B5EF4-FFF2-40B4-BE49-F238E27FC236}">
              <a16:creationId xmlns:a16="http://schemas.microsoft.com/office/drawing/2014/main" id="{FB33CB02-8CB1-4C5F-B1E9-E1C2A27466E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702" name="Text Box 16">
          <a:extLst>
            <a:ext uri="{FF2B5EF4-FFF2-40B4-BE49-F238E27FC236}">
              <a16:creationId xmlns:a16="http://schemas.microsoft.com/office/drawing/2014/main" id="{442AB492-24DA-4F38-9690-29958E95381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703" name="Text Box 17">
          <a:extLst>
            <a:ext uri="{FF2B5EF4-FFF2-40B4-BE49-F238E27FC236}">
              <a16:creationId xmlns:a16="http://schemas.microsoft.com/office/drawing/2014/main" id="{4010D55C-7A99-4E0C-B6CA-FF6F5E63D80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704" name="Text Box 18">
          <a:extLst>
            <a:ext uri="{FF2B5EF4-FFF2-40B4-BE49-F238E27FC236}">
              <a16:creationId xmlns:a16="http://schemas.microsoft.com/office/drawing/2014/main" id="{94C971E2-F58D-4967-A7EC-7DE0877638D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705" name="Text Box 19">
          <a:extLst>
            <a:ext uri="{FF2B5EF4-FFF2-40B4-BE49-F238E27FC236}">
              <a16:creationId xmlns:a16="http://schemas.microsoft.com/office/drawing/2014/main" id="{90A8F29E-8050-454A-B919-845154D4291C}"/>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79</xdr:row>
      <xdr:rowOff>0</xdr:rowOff>
    </xdr:from>
    <xdr:ext cx="95250" cy="171450"/>
    <xdr:sp macro="" textlink="">
      <xdr:nvSpPr>
        <xdr:cNvPr id="3706" name="Text Box 16">
          <a:extLst>
            <a:ext uri="{FF2B5EF4-FFF2-40B4-BE49-F238E27FC236}">
              <a16:creationId xmlns:a16="http://schemas.microsoft.com/office/drawing/2014/main" id="{00FD2DBC-97AA-42D5-9445-98C40CC68E11}"/>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79</xdr:row>
      <xdr:rowOff>0</xdr:rowOff>
    </xdr:from>
    <xdr:ext cx="95250" cy="171450"/>
    <xdr:sp macro="" textlink="">
      <xdr:nvSpPr>
        <xdr:cNvPr id="3707" name="Text Box 17">
          <a:extLst>
            <a:ext uri="{FF2B5EF4-FFF2-40B4-BE49-F238E27FC236}">
              <a16:creationId xmlns:a16="http://schemas.microsoft.com/office/drawing/2014/main" id="{92F781E8-8920-4BED-AB00-9611919F3882}"/>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79</xdr:row>
      <xdr:rowOff>0</xdr:rowOff>
    </xdr:from>
    <xdr:ext cx="95250" cy="171450"/>
    <xdr:sp macro="" textlink="">
      <xdr:nvSpPr>
        <xdr:cNvPr id="3708" name="Text Box 18">
          <a:extLst>
            <a:ext uri="{FF2B5EF4-FFF2-40B4-BE49-F238E27FC236}">
              <a16:creationId xmlns:a16="http://schemas.microsoft.com/office/drawing/2014/main" id="{072504E1-F71A-4869-A86C-78ABF60D92D6}"/>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79</xdr:row>
      <xdr:rowOff>0</xdr:rowOff>
    </xdr:from>
    <xdr:ext cx="95250" cy="171450"/>
    <xdr:sp macro="" textlink="">
      <xdr:nvSpPr>
        <xdr:cNvPr id="3709" name="Text Box 19">
          <a:extLst>
            <a:ext uri="{FF2B5EF4-FFF2-40B4-BE49-F238E27FC236}">
              <a16:creationId xmlns:a16="http://schemas.microsoft.com/office/drawing/2014/main" id="{5769AE62-38B9-4058-A089-678B624B03F8}"/>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80</xdr:row>
      <xdr:rowOff>504825</xdr:rowOff>
    </xdr:from>
    <xdr:ext cx="95250" cy="444014"/>
    <xdr:sp macro="" textlink="">
      <xdr:nvSpPr>
        <xdr:cNvPr id="3710" name="Text Box 15">
          <a:extLst>
            <a:ext uri="{FF2B5EF4-FFF2-40B4-BE49-F238E27FC236}">
              <a16:creationId xmlns:a16="http://schemas.microsoft.com/office/drawing/2014/main" id="{76C82D4B-0790-47A2-9CE9-4DC106B7B53D}"/>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711" name="Text Box 16">
          <a:extLst>
            <a:ext uri="{FF2B5EF4-FFF2-40B4-BE49-F238E27FC236}">
              <a16:creationId xmlns:a16="http://schemas.microsoft.com/office/drawing/2014/main" id="{0744E85B-4BA3-4477-9CED-22061213AEA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712" name="Text Box 17">
          <a:extLst>
            <a:ext uri="{FF2B5EF4-FFF2-40B4-BE49-F238E27FC236}">
              <a16:creationId xmlns:a16="http://schemas.microsoft.com/office/drawing/2014/main" id="{118DE898-E376-45AE-A16A-2DAC095188E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713" name="Text Box 18">
          <a:extLst>
            <a:ext uri="{FF2B5EF4-FFF2-40B4-BE49-F238E27FC236}">
              <a16:creationId xmlns:a16="http://schemas.microsoft.com/office/drawing/2014/main" id="{A5A67860-6AB6-4F66-B995-7A03BD2AC55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714" name="Text Box 19">
          <a:extLst>
            <a:ext uri="{FF2B5EF4-FFF2-40B4-BE49-F238E27FC236}">
              <a16:creationId xmlns:a16="http://schemas.microsoft.com/office/drawing/2014/main" id="{8A0B52FB-76BD-45E2-BE73-BEC85F3A02B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715" name="Text Box 16">
          <a:extLst>
            <a:ext uri="{FF2B5EF4-FFF2-40B4-BE49-F238E27FC236}">
              <a16:creationId xmlns:a16="http://schemas.microsoft.com/office/drawing/2014/main" id="{F50FE25B-2421-425B-AD52-0E5044BE830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716" name="Text Box 17">
          <a:extLst>
            <a:ext uri="{FF2B5EF4-FFF2-40B4-BE49-F238E27FC236}">
              <a16:creationId xmlns:a16="http://schemas.microsoft.com/office/drawing/2014/main" id="{60C2A238-7FA2-414B-8B02-C86A79336AC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82</xdr:row>
      <xdr:rowOff>15875</xdr:rowOff>
    </xdr:from>
    <xdr:ext cx="95250" cy="171450"/>
    <xdr:sp macro="" textlink="">
      <xdr:nvSpPr>
        <xdr:cNvPr id="3717" name="Text Box 18">
          <a:extLst>
            <a:ext uri="{FF2B5EF4-FFF2-40B4-BE49-F238E27FC236}">
              <a16:creationId xmlns:a16="http://schemas.microsoft.com/office/drawing/2014/main" id="{ADE91C44-D951-4CBE-B68A-A7D17BCEAB5B}"/>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718" name="Text Box 16">
          <a:extLst>
            <a:ext uri="{FF2B5EF4-FFF2-40B4-BE49-F238E27FC236}">
              <a16:creationId xmlns:a16="http://schemas.microsoft.com/office/drawing/2014/main" id="{540AD9BE-8D88-4BD9-AA5F-553C1F2E8F5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719" name="Text Box 17">
          <a:extLst>
            <a:ext uri="{FF2B5EF4-FFF2-40B4-BE49-F238E27FC236}">
              <a16:creationId xmlns:a16="http://schemas.microsoft.com/office/drawing/2014/main" id="{D5E921FA-1BD3-4C71-8D47-F46720955D5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720" name="Text Box 18">
          <a:extLst>
            <a:ext uri="{FF2B5EF4-FFF2-40B4-BE49-F238E27FC236}">
              <a16:creationId xmlns:a16="http://schemas.microsoft.com/office/drawing/2014/main" id="{04BD1307-07A4-40F5-BAEB-AAEE4877CC3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721" name="Text Box 19">
          <a:extLst>
            <a:ext uri="{FF2B5EF4-FFF2-40B4-BE49-F238E27FC236}">
              <a16:creationId xmlns:a16="http://schemas.microsoft.com/office/drawing/2014/main" id="{CB08ECD1-6E30-4D21-8D05-DAC51F18339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722" name="Text Box 16">
          <a:extLst>
            <a:ext uri="{FF2B5EF4-FFF2-40B4-BE49-F238E27FC236}">
              <a16:creationId xmlns:a16="http://schemas.microsoft.com/office/drawing/2014/main" id="{75EFF894-BC6E-411C-9A6C-B7430A691E4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82</xdr:row>
      <xdr:rowOff>170392</xdr:rowOff>
    </xdr:from>
    <xdr:ext cx="95250" cy="213632"/>
    <xdr:sp macro="" textlink="">
      <xdr:nvSpPr>
        <xdr:cNvPr id="3723" name="Text Box 15">
          <a:extLst>
            <a:ext uri="{FF2B5EF4-FFF2-40B4-BE49-F238E27FC236}">
              <a16:creationId xmlns:a16="http://schemas.microsoft.com/office/drawing/2014/main" id="{4A996122-E0EA-45AA-890E-EDFDDA8D289E}"/>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504825</xdr:rowOff>
    </xdr:from>
    <xdr:ext cx="95250" cy="448496"/>
    <xdr:sp macro="" textlink="">
      <xdr:nvSpPr>
        <xdr:cNvPr id="3724" name="Text Box 15">
          <a:extLst>
            <a:ext uri="{FF2B5EF4-FFF2-40B4-BE49-F238E27FC236}">
              <a16:creationId xmlns:a16="http://schemas.microsoft.com/office/drawing/2014/main" id="{16782361-7F8D-4D9C-8678-D1DC9F138566}"/>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504825</xdr:rowOff>
    </xdr:from>
    <xdr:ext cx="95250" cy="442269"/>
    <xdr:sp macro="" textlink="">
      <xdr:nvSpPr>
        <xdr:cNvPr id="3725" name="Text Box 15">
          <a:extLst>
            <a:ext uri="{FF2B5EF4-FFF2-40B4-BE49-F238E27FC236}">
              <a16:creationId xmlns:a16="http://schemas.microsoft.com/office/drawing/2014/main" id="{4804FEE7-D092-4526-A779-1D30822C26EE}"/>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82</xdr:row>
      <xdr:rowOff>504825</xdr:rowOff>
    </xdr:from>
    <xdr:ext cx="95250" cy="442269"/>
    <xdr:sp macro="" textlink="">
      <xdr:nvSpPr>
        <xdr:cNvPr id="3726" name="Text Box 15">
          <a:extLst>
            <a:ext uri="{FF2B5EF4-FFF2-40B4-BE49-F238E27FC236}">
              <a16:creationId xmlns:a16="http://schemas.microsoft.com/office/drawing/2014/main" id="{453756A0-2842-41E9-95D6-B10735AF2837}"/>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504825</xdr:rowOff>
    </xdr:from>
    <xdr:ext cx="95250" cy="213632"/>
    <xdr:sp macro="" textlink="">
      <xdr:nvSpPr>
        <xdr:cNvPr id="3727" name="Text Box 15">
          <a:extLst>
            <a:ext uri="{FF2B5EF4-FFF2-40B4-BE49-F238E27FC236}">
              <a16:creationId xmlns:a16="http://schemas.microsoft.com/office/drawing/2014/main" id="{376B8D5B-ACA4-4075-971D-D313BF511B3B}"/>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504825</xdr:rowOff>
    </xdr:from>
    <xdr:ext cx="95250" cy="444331"/>
    <xdr:sp macro="" textlink="">
      <xdr:nvSpPr>
        <xdr:cNvPr id="3728" name="Text Box 15">
          <a:extLst>
            <a:ext uri="{FF2B5EF4-FFF2-40B4-BE49-F238E27FC236}">
              <a16:creationId xmlns:a16="http://schemas.microsoft.com/office/drawing/2014/main" id="{12779942-5C33-4953-A300-047505825925}"/>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82</xdr:row>
      <xdr:rowOff>170392</xdr:rowOff>
    </xdr:from>
    <xdr:ext cx="95250" cy="213632"/>
    <xdr:sp macro="" textlink="">
      <xdr:nvSpPr>
        <xdr:cNvPr id="3729" name="Text Box 15">
          <a:extLst>
            <a:ext uri="{FF2B5EF4-FFF2-40B4-BE49-F238E27FC236}">
              <a16:creationId xmlns:a16="http://schemas.microsoft.com/office/drawing/2014/main" id="{7994E08A-F4B5-4841-92CB-16FBD0FBB384}"/>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30" name="Text Box 16">
          <a:extLst>
            <a:ext uri="{FF2B5EF4-FFF2-40B4-BE49-F238E27FC236}">
              <a16:creationId xmlns:a16="http://schemas.microsoft.com/office/drawing/2014/main" id="{D60276CB-751D-46C9-8791-4D189078236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31" name="Text Box 17">
          <a:extLst>
            <a:ext uri="{FF2B5EF4-FFF2-40B4-BE49-F238E27FC236}">
              <a16:creationId xmlns:a16="http://schemas.microsoft.com/office/drawing/2014/main" id="{69550D61-1EA7-411C-B9DF-78F267D220D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32" name="Text Box 18">
          <a:extLst>
            <a:ext uri="{FF2B5EF4-FFF2-40B4-BE49-F238E27FC236}">
              <a16:creationId xmlns:a16="http://schemas.microsoft.com/office/drawing/2014/main" id="{8DB8388F-22EA-4E5D-88A8-EFFE9DE302F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33" name="Text Box 19">
          <a:extLst>
            <a:ext uri="{FF2B5EF4-FFF2-40B4-BE49-F238E27FC236}">
              <a16:creationId xmlns:a16="http://schemas.microsoft.com/office/drawing/2014/main" id="{0C434696-9A3F-4DEB-9799-72B8840730E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734" name="Text Box 16">
          <a:extLst>
            <a:ext uri="{FF2B5EF4-FFF2-40B4-BE49-F238E27FC236}">
              <a16:creationId xmlns:a16="http://schemas.microsoft.com/office/drawing/2014/main" id="{A22BDA34-3F6E-440B-90E4-25D063767A9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735" name="Text Box 17">
          <a:extLst>
            <a:ext uri="{FF2B5EF4-FFF2-40B4-BE49-F238E27FC236}">
              <a16:creationId xmlns:a16="http://schemas.microsoft.com/office/drawing/2014/main" id="{1F84EA10-840F-418A-9FEE-D47F9F07551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736" name="Text Box 18">
          <a:extLst>
            <a:ext uri="{FF2B5EF4-FFF2-40B4-BE49-F238E27FC236}">
              <a16:creationId xmlns:a16="http://schemas.microsoft.com/office/drawing/2014/main" id="{B8E1D8A3-6BFD-4391-BF67-818E588B14B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737" name="Text Box 19">
          <a:extLst>
            <a:ext uri="{FF2B5EF4-FFF2-40B4-BE49-F238E27FC236}">
              <a16:creationId xmlns:a16="http://schemas.microsoft.com/office/drawing/2014/main" id="{D01FB201-052C-4FD5-8AE2-E5FD08EC000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86</xdr:row>
      <xdr:rowOff>0</xdr:rowOff>
    </xdr:from>
    <xdr:ext cx="95250" cy="171450"/>
    <xdr:sp macro="" textlink="">
      <xdr:nvSpPr>
        <xdr:cNvPr id="3738" name="Text Box 16">
          <a:extLst>
            <a:ext uri="{FF2B5EF4-FFF2-40B4-BE49-F238E27FC236}">
              <a16:creationId xmlns:a16="http://schemas.microsoft.com/office/drawing/2014/main" id="{265D99A6-BFCF-4A93-8CB4-7944B1816E2B}"/>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86</xdr:row>
      <xdr:rowOff>0</xdr:rowOff>
    </xdr:from>
    <xdr:ext cx="95250" cy="171450"/>
    <xdr:sp macro="" textlink="">
      <xdr:nvSpPr>
        <xdr:cNvPr id="3739" name="Text Box 17">
          <a:extLst>
            <a:ext uri="{FF2B5EF4-FFF2-40B4-BE49-F238E27FC236}">
              <a16:creationId xmlns:a16="http://schemas.microsoft.com/office/drawing/2014/main" id="{B15A1F41-6AB8-4067-9497-030003C6247C}"/>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86</xdr:row>
      <xdr:rowOff>0</xdr:rowOff>
    </xdr:from>
    <xdr:ext cx="95250" cy="171450"/>
    <xdr:sp macro="" textlink="">
      <xdr:nvSpPr>
        <xdr:cNvPr id="3740" name="Text Box 18">
          <a:extLst>
            <a:ext uri="{FF2B5EF4-FFF2-40B4-BE49-F238E27FC236}">
              <a16:creationId xmlns:a16="http://schemas.microsoft.com/office/drawing/2014/main" id="{8DCF6B47-9063-49F7-8D08-6289CE85C5D9}"/>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86</xdr:row>
      <xdr:rowOff>0</xdr:rowOff>
    </xdr:from>
    <xdr:ext cx="95250" cy="171450"/>
    <xdr:sp macro="" textlink="">
      <xdr:nvSpPr>
        <xdr:cNvPr id="3741" name="Text Box 19">
          <a:extLst>
            <a:ext uri="{FF2B5EF4-FFF2-40B4-BE49-F238E27FC236}">
              <a16:creationId xmlns:a16="http://schemas.microsoft.com/office/drawing/2014/main" id="{D56AD81F-C60A-4021-8E19-64DBB11EFB27}"/>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84</xdr:row>
      <xdr:rowOff>504825</xdr:rowOff>
    </xdr:from>
    <xdr:ext cx="95250" cy="444014"/>
    <xdr:sp macro="" textlink="">
      <xdr:nvSpPr>
        <xdr:cNvPr id="3742" name="Text Box 15">
          <a:extLst>
            <a:ext uri="{FF2B5EF4-FFF2-40B4-BE49-F238E27FC236}">
              <a16:creationId xmlns:a16="http://schemas.microsoft.com/office/drawing/2014/main" id="{4F36566C-4187-443F-B7AB-E173F23EB95D}"/>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43" name="Text Box 16">
          <a:extLst>
            <a:ext uri="{FF2B5EF4-FFF2-40B4-BE49-F238E27FC236}">
              <a16:creationId xmlns:a16="http://schemas.microsoft.com/office/drawing/2014/main" id="{D833DD0D-FEA3-42F0-83F0-9109B008852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44" name="Text Box 17">
          <a:extLst>
            <a:ext uri="{FF2B5EF4-FFF2-40B4-BE49-F238E27FC236}">
              <a16:creationId xmlns:a16="http://schemas.microsoft.com/office/drawing/2014/main" id="{67744001-7527-4F17-BA75-AB40F1836F2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45" name="Text Box 18">
          <a:extLst>
            <a:ext uri="{FF2B5EF4-FFF2-40B4-BE49-F238E27FC236}">
              <a16:creationId xmlns:a16="http://schemas.microsoft.com/office/drawing/2014/main" id="{A1650CAC-DC79-4E87-A002-D56655B1BC1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46" name="Text Box 19">
          <a:extLst>
            <a:ext uri="{FF2B5EF4-FFF2-40B4-BE49-F238E27FC236}">
              <a16:creationId xmlns:a16="http://schemas.microsoft.com/office/drawing/2014/main" id="{A725CA0F-2B70-4265-A0E1-54BFAA26B9D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747" name="Text Box 16">
          <a:extLst>
            <a:ext uri="{FF2B5EF4-FFF2-40B4-BE49-F238E27FC236}">
              <a16:creationId xmlns:a16="http://schemas.microsoft.com/office/drawing/2014/main" id="{B5E5C817-8A9C-41A4-A60D-B77072DE5D1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748" name="Text Box 17">
          <a:extLst>
            <a:ext uri="{FF2B5EF4-FFF2-40B4-BE49-F238E27FC236}">
              <a16:creationId xmlns:a16="http://schemas.microsoft.com/office/drawing/2014/main" id="{0D45CA74-1212-419D-B738-C624A35674E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749" name="Text Box 18">
          <a:extLst>
            <a:ext uri="{FF2B5EF4-FFF2-40B4-BE49-F238E27FC236}">
              <a16:creationId xmlns:a16="http://schemas.microsoft.com/office/drawing/2014/main" id="{7EE702C0-3CC8-43FE-8301-960D3839D41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750" name="Text Box 16">
          <a:extLst>
            <a:ext uri="{FF2B5EF4-FFF2-40B4-BE49-F238E27FC236}">
              <a16:creationId xmlns:a16="http://schemas.microsoft.com/office/drawing/2014/main" id="{93C19F45-1C6F-425F-8E06-4AA54D46A57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751" name="Text Box 17">
          <a:extLst>
            <a:ext uri="{FF2B5EF4-FFF2-40B4-BE49-F238E27FC236}">
              <a16:creationId xmlns:a16="http://schemas.microsoft.com/office/drawing/2014/main" id="{1160C1CA-9EFA-413F-A8E4-4A5A2689B53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752" name="Text Box 18">
          <a:extLst>
            <a:ext uri="{FF2B5EF4-FFF2-40B4-BE49-F238E27FC236}">
              <a16:creationId xmlns:a16="http://schemas.microsoft.com/office/drawing/2014/main" id="{34005C5B-3F19-4156-A8BD-8055A8DA10E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753" name="Text Box 19">
          <a:extLst>
            <a:ext uri="{FF2B5EF4-FFF2-40B4-BE49-F238E27FC236}">
              <a16:creationId xmlns:a16="http://schemas.microsoft.com/office/drawing/2014/main" id="{C642A2DB-FD43-4A73-8434-A6AAF276A00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754" name="Text Box 16">
          <a:extLst>
            <a:ext uri="{FF2B5EF4-FFF2-40B4-BE49-F238E27FC236}">
              <a16:creationId xmlns:a16="http://schemas.microsoft.com/office/drawing/2014/main" id="{99FC64AE-AD5C-438F-9F3F-546E3CE47F3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755" name="Text Box 17">
          <a:extLst>
            <a:ext uri="{FF2B5EF4-FFF2-40B4-BE49-F238E27FC236}">
              <a16:creationId xmlns:a16="http://schemas.microsoft.com/office/drawing/2014/main" id="{8B74DE42-432E-4987-8DD4-02F4854B4BB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756" name="Text Box 18">
          <a:extLst>
            <a:ext uri="{FF2B5EF4-FFF2-40B4-BE49-F238E27FC236}">
              <a16:creationId xmlns:a16="http://schemas.microsoft.com/office/drawing/2014/main" id="{530CA720-1AA8-412D-9216-2277E739DD2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757" name="Text Box 19">
          <a:extLst>
            <a:ext uri="{FF2B5EF4-FFF2-40B4-BE49-F238E27FC236}">
              <a16:creationId xmlns:a16="http://schemas.microsoft.com/office/drawing/2014/main" id="{39E6B6D9-60DC-4FB5-AEB3-2F1EBC18EA5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504825</xdr:rowOff>
    </xdr:from>
    <xdr:ext cx="95250" cy="456743"/>
    <xdr:sp macro="" textlink="">
      <xdr:nvSpPr>
        <xdr:cNvPr id="3758" name="Text Box 15">
          <a:extLst>
            <a:ext uri="{FF2B5EF4-FFF2-40B4-BE49-F238E27FC236}">
              <a16:creationId xmlns:a16="http://schemas.microsoft.com/office/drawing/2014/main" id="{A9D5D5C8-93BE-4C5A-90CF-D455E6F54168}"/>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504825</xdr:rowOff>
    </xdr:from>
    <xdr:ext cx="95250" cy="442269"/>
    <xdr:sp macro="" textlink="">
      <xdr:nvSpPr>
        <xdr:cNvPr id="3759" name="Text Box 15">
          <a:extLst>
            <a:ext uri="{FF2B5EF4-FFF2-40B4-BE49-F238E27FC236}">
              <a16:creationId xmlns:a16="http://schemas.microsoft.com/office/drawing/2014/main" id="{2861185A-1FBC-44AB-B9A8-01E3A79B1CAE}"/>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82</xdr:row>
      <xdr:rowOff>504825</xdr:rowOff>
    </xdr:from>
    <xdr:ext cx="95250" cy="442269"/>
    <xdr:sp macro="" textlink="">
      <xdr:nvSpPr>
        <xdr:cNvPr id="3760" name="Text Box 15">
          <a:extLst>
            <a:ext uri="{FF2B5EF4-FFF2-40B4-BE49-F238E27FC236}">
              <a16:creationId xmlns:a16="http://schemas.microsoft.com/office/drawing/2014/main" id="{ECB3B6C8-2B2E-40FD-8342-3D0834B331B3}"/>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504825</xdr:rowOff>
    </xdr:from>
    <xdr:ext cx="95250" cy="213632"/>
    <xdr:sp macro="" textlink="">
      <xdr:nvSpPr>
        <xdr:cNvPr id="3761" name="Text Box 15">
          <a:extLst>
            <a:ext uri="{FF2B5EF4-FFF2-40B4-BE49-F238E27FC236}">
              <a16:creationId xmlns:a16="http://schemas.microsoft.com/office/drawing/2014/main" id="{1C98A625-E21F-4022-BC1D-0EB0C947919C}"/>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504825</xdr:rowOff>
    </xdr:from>
    <xdr:ext cx="95250" cy="444331"/>
    <xdr:sp macro="" textlink="">
      <xdr:nvSpPr>
        <xdr:cNvPr id="3762" name="Text Box 15">
          <a:extLst>
            <a:ext uri="{FF2B5EF4-FFF2-40B4-BE49-F238E27FC236}">
              <a16:creationId xmlns:a16="http://schemas.microsoft.com/office/drawing/2014/main" id="{02CDC77C-260E-4B45-8113-F1E9C6C44E9D}"/>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504825</xdr:rowOff>
    </xdr:from>
    <xdr:ext cx="95250" cy="213632"/>
    <xdr:sp macro="" textlink="">
      <xdr:nvSpPr>
        <xdr:cNvPr id="3763" name="Text Box 15">
          <a:extLst>
            <a:ext uri="{FF2B5EF4-FFF2-40B4-BE49-F238E27FC236}">
              <a16:creationId xmlns:a16="http://schemas.microsoft.com/office/drawing/2014/main" id="{593A48F9-93B5-4A1F-82B8-BF9F25E2A601}"/>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64" name="Text Box 16">
          <a:extLst>
            <a:ext uri="{FF2B5EF4-FFF2-40B4-BE49-F238E27FC236}">
              <a16:creationId xmlns:a16="http://schemas.microsoft.com/office/drawing/2014/main" id="{E01AF9D4-2C4B-4B41-A1FC-F99C74C6CB1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65" name="Text Box 17">
          <a:extLst>
            <a:ext uri="{FF2B5EF4-FFF2-40B4-BE49-F238E27FC236}">
              <a16:creationId xmlns:a16="http://schemas.microsoft.com/office/drawing/2014/main" id="{EEC659CA-76C2-4C2D-BFB6-997A0D27577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66" name="Text Box 18">
          <a:extLst>
            <a:ext uri="{FF2B5EF4-FFF2-40B4-BE49-F238E27FC236}">
              <a16:creationId xmlns:a16="http://schemas.microsoft.com/office/drawing/2014/main" id="{3320AF65-338A-41FA-8993-9AE0E324454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67" name="Text Box 19">
          <a:extLst>
            <a:ext uri="{FF2B5EF4-FFF2-40B4-BE49-F238E27FC236}">
              <a16:creationId xmlns:a16="http://schemas.microsoft.com/office/drawing/2014/main" id="{C3870FD4-45D9-42C9-A41B-06C3DDD48E2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768" name="Text Box 16">
          <a:extLst>
            <a:ext uri="{FF2B5EF4-FFF2-40B4-BE49-F238E27FC236}">
              <a16:creationId xmlns:a16="http://schemas.microsoft.com/office/drawing/2014/main" id="{3722E533-F250-4516-84D6-FC91100B270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769" name="Text Box 17">
          <a:extLst>
            <a:ext uri="{FF2B5EF4-FFF2-40B4-BE49-F238E27FC236}">
              <a16:creationId xmlns:a16="http://schemas.microsoft.com/office/drawing/2014/main" id="{CBAB7CFF-6180-488D-A181-8F88E404DD2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770" name="Text Box 18">
          <a:extLst>
            <a:ext uri="{FF2B5EF4-FFF2-40B4-BE49-F238E27FC236}">
              <a16:creationId xmlns:a16="http://schemas.microsoft.com/office/drawing/2014/main" id="{EBEA9E7C-8905-4641-9B74-6DD69CB6754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771" name="Text Box 19">
          <a:extLst>
            <a:ext uri="{FF2B5EF4-FFF2-40B4-BE49-F238E27FC236}">
              <a16:creationId xmlns:a16="http://schemas.microsoft.com/office/drawing/2014/main" id="{5294F032-24A4-4D82-A609-56432255A7C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86</xdr:row>
      <xdr:rowOff>0</xdr:rowOff>
    </xdr:from>
    <xdr:ext cx="95250" cy="171450"/>
    <xdr:sp macro="" textlink="">
      <xdr:nvSpPr>
        <xdr:cNvPr id="3772" name="Text Box 16">
          <a:extLst>
            <a:ext uri="{FF2B5EF4-FFF2-40B4-BE49-F238E27FC236}">
              <a16:creationId xmlns:a16="http://schemas.microsoft.com/office/drawing/2014/main" id="{A7BB5F96-447D-4D49-BDA7-197D9DBFC6E6}"/>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86</xdr:row>
      <xdr:rowOff>0</xdr:rowOff>
    </xdr:from>
    <xdr:ext cx="95250" cy="171450"/>
    <xdr:sp macro="" textlink="">
      <xdr:nvSpPr>
        <xdr:cNvPr id="3773" name="Text Box 17">
          <a:extLst>
            <a:ext uri="{FF2B5EF4-FFF2-40B4-BE49-F238E27FC236}">
              <a16:creationId xmlns:a16="http://schemas.microsoft.com/office/drawing/2014/main" id="{EC91B274-6C0D-489E-BA4E-4C3F70D8A6A7}"/>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86</xdr:row>
      <xdr:rowOff>0</xdr:rowOff>
    </xdr:from>
    <xdr:ext cx="95250" cy="171450"/>
    <xdr:sp macro="" textlink="">
      <xdr:nvSpPr>
        <xdr:cNvPr id="3774" name="Text Box 18">
          <a:extLst>
            <a:ext uri="{FF2B5EF4-FFF2-40B4-BE49-F238E27FC236}">
              <a16:creationId xmlns:a16="http://schemas.microsoft.com/office/drawing/2014/main" id="{41176413-8CDA-4166-9228-F4D59FF23B96}"/>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86</xdr:row>
      <xdr:rowOff>0</xdr:rowOff>
    </xdr:from>
    <xdr:ext cx="95250" cy="171450"/>
    <xdr:sp macro="" textlink="">
      <xdr:nvSpPr>
        <xdr:cNvPr id="3775" name="Text Box 19">
          <a:extLst>
            <a:ext uri="{FF2B5EF4-FFF2-40B4-BE49-F238E27FC236}">
              <a16:creationId xmlns:a16="http://schemas.microsoft.com/office/drawing/2014/main" id="{06CA03BF-BB0A-4684-A07E-AF09C3BEF8FE}"/>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84</xdr:row>
      <xdr:rowOff>504825</xdr:rowOff>
    </xdr:from>
    <xdr:ext cx="95250" cy="444014"/>
    <xdr:sp macro="" textlink="">
      <xdr:nvSpPr>
        <xdr:cNvPr id="3776" name="Text Box 15">
          <a:extLst>
            <a:ext uri="{FF2B5EF4-FFF2-40B4-BE49-F238E27FC236}">
              <a16:creationId xmlns:a16="http://schemas.microsoft.com/office/drawing/2014/main" id="{7FFBBB66-BAF8-422A-8E61-4F19BCFFA129}"/>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77" name="Text Box 16">
          <a:extLst>
            <a:ext uri="{FF2B5EF4-FFF2-40B4-BE49-F238E27FC236}">
              <a16:creationId xmlns:a16="http://schemas.microsoft.com/office/drawing/2014/main" id="{1E73957B-E2E5-446A-B089-CF466060088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78" name="Text Box 17">
          <a:extLst>
            <a:ext uri="{FF2B5EF4-FFF2-40B4-BE49-F238E27FC236}">
              <a16:creationId xmlns:a16="http://schemas.microsoft.com/office/drawing/2014/main" id="{FCA26FF5-B0E0-480E-9A95-31811FA182F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79" name="Text Box 18">
          <a:extLst>
            <a:ext uri="{FF2B5EF4-FFF2-40B4-BE49-F238E27FC236}">
              <a16:creationId xmlns:a16="http://schemas.microsoft.com/office/drawing/2014/main" id="{78259F58-9C4A-4AD9-804B-770C2E54617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80" name="Text Box 19">
          <a:extLst>
            <a:ext uri="{FF2B5EF4-FFF2-40B4-BE49-F238E27FC236}">
              <a16:creationId xmlns:a16="http://schemas.microsoft.com/office/drawing/2014/main" id="{C6D06A78-2A76-4E1D-AA5E-519BFD9476B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84</xdr:row>
      <xdr:rowOff>504825</xdr:rowOff>
    </xdr:from>
    <xdr:ext cx="95250" cy="442269"/>
    <xdr:sp macro="" textlink="">
      <xdr:nvSpPr>
        <xdr:cNvPr id="3781" name="Text Box 15">
          <a:extLst>
            <a:ext uri="{FF2B5EF4-FFF2-40B4-BE49-F238E27FC236}">
              <a16:creationId xmlns:a16="http://schemas.microsoft.com/office/drawing/2014/main" id="{52F75381-4E04-4048-B198-2D5795813DC3}"/>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782" name="Text Box 16">
          <a:extLst>
            <a:ext uri="{FF2B5EF4-FFF2-40B4-BE49-F238E27FC236}">
              <a16:creationId xmlns:a16="http://schemas.microsoft.com/office/drawing/2014/main" id="{F8AC5C1E-065A-485D-8673-016096579B2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783" name="Text Box 17">
          <a:extLst>
            <a:ext uri="{FF2B5EF4-FFF2-40B4-BE49-F238E27FC236}">
              <a16:creationId xmlns:a16="http://schemas.microsoft.com/office/drawing/2014/main" id="{A550E9C2-9E1F-48BC-A2D5-9973043CD12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784" name="Text Box 18">
          <a:extLst>
            <a:ext uri="{FF2B5EF4-FFF2-40B4-BE49-F238E27FC236}">
              <a16:creationId xmlns:a16="http://schemas.microsoft.com/office/drawing/2014/main" id="{F6B244EE-88A1-42D6-8AAB-89510676359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785" name="Text Box 16">
          <a:extLst>
            <a:ext uri="{FF2B5EF4-FFF2-40B4-BE49-F238E27FC236}">
              <a16:creationId xmlns:a16="http://schemas.microsoft.com/office/drawing/2014/main" id="{BBFF8D6A-5300-42FE-ACD0-301927C834E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786" name="Text Box 17">
          <a:extLst>
            <a:ext uri="{FF2B5EF4-FFF2-40B4-BE49-F238E27FC236}">
              <a16:creationId xmlns:a16="http://schemas.microsoft.com/office/drawing/2014/main" id="{68739D26-33A8-4B51-ADBA-93C4DB85E3C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787" name="Text Box 18">
          <a:extLst>
            <a:ext uri="{FF2B5EF4-FFF2-40B4-BE49-F238E27FC236}">
              <a16:creationId xmlns:a16="http://schemas.microsoft.com/office/drawing/2014/main" id="{F872A707-4C6A-4FDB-BFE9-FD8C626CC5E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788" name="Text Box 19">
          <a:extLst>
            <a:ext uri="{FF2B5EF4-FFF2-40B4-BE49-F238E27FC236}">
              <a16:creationId xmlns:a16="http://schemas.microsoft.com/office/drawing/2014/main" id="{2DECEE72-C8AE-45AB-8F8E-0FC3792567D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789" name="Text Box 16">
          <a:extLst>
            <a:ext uri="{FF2B5EF4-FFF2-40B4-BE49-F238E27FC236}">
              <a16:creationId xmlns:a16="http://schemas.microsoft.com/office/drawing/2014/main" id="{1F00093C-C771-4687-AF53-9A3881110DA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790" name="Text Box 17">
          <a:extLst>
            <a:ext uri="{FF2B5EF4-FFF2-40B4-BE49-F238E27FC236}">
              <a16:creationId xmlns:a16="http://schemas.microsoft.com/office/drawing/2014/main" id="{7308DDED-5898-4FD9-AFED-C1F414E75FE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791" name="Text Box 18">
          <a:extLst>
            <a:ext uri="{FF2B5EF4-FFF2-40B4-BE49-F238E27FC236}">
              <a16:creationId xmlns:a16="http://schemas.microsoft.com/office/drawing/2014/main" id="{AC1AA303-C204-4BDA-B822-66BD65921FD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86</xdr:row>
      <xdr:rowOff>170392</xdr:rowOff>
    </xdr:from>
    <xdr:ext cx="95250" cy="213632"/>
    <xdr:sp macro="" textlink="">
      <xdr:nvSpPr>
        <xdr:cNvPr id="3792" name="Text Box 15">
          <a:extLst>
            <a:ext uri="{FF2B5EF4-FFF2-40B4-BE49-F238E27FC236}">
              <a16:creationId xmlns:a16="http://schemas.microsoft.com/office/drawing/2014/main" id="{3549BCC9-8FFE-47EF-9CC6-BB683F78ABCB}"/>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93" name="Text Box 16">
          <a:extLst>
            <a:ext uri="{FF2B5EF4-FFF2-40B4-BE49-F238E27FC236}">
              <a16:creationId xmlns:a16="http://schemas.microsoft.com/office/drawing/2014/main" id="{D6F17A71-D30B-4578-B3C3-DE2BE7C7B29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94" name="Text Box 17">
          <a:extLst>
            <a:ext uri="{FF2B5EF4-FFF2-40B4-BE49-F238E27FC236}">
              <a16:creationId xmlns:a16="http://schemas.microsoft.com/office/drawing/2014/main" id="{A2F0D098-961B-430C-811B-47E7D263A7EA}"/>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95" name="Text Box 18">
          <a:extLst>
            <a:ext uri="{FF2B5EF4-FFF2-40B4-BE49-F238E27FC236}">
              <a16:creationId xmlns:a16="http://schemas.microsoft.com/office/drawing/2014/main" id="{E049B4AD-EC7C-4CB3-8784-E6FB1A9658D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96" name="Text Box 19">
          <a:extLst>
            <a:ext uri="{FF2B5EF4-FFF2-40B4-BE49-F238E27FC236}">
              <a16:creationId xmlns:a16="http://schemas.microsoft.com/office/drawing/2014/main" id="{E6D50177-E7C7-4DBE-A838-A4902F2A66F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797" name="Text Box 16">
          <a:extLst>
            <a:ext uri="{FF2B5EF4-FFF2-40B4-BE49-F238E27FC236}">
              <a16:creationId xmlns:a16="http://schemas.microsoft.com/office/drawing/2014/main" id="{A2C9ACC9-0A0C-4417-BC18-C5E7E0842CF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798" name="Text Box 17">
          <a:extLst>
            <a:ext uri="{FF2B5EF4-FFF2-40B4-BE49-F238E27FC236}">
              <a16:creationId xmlns:a16="http://schemas.microsoft.com/office/drawing/2014/main" id="{E3BFDFFA-6264-4C85-9476-F4AFD420FD0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799" name="Text Box 18">
          <a:extLst>
            <a:ext uri="{FF2B5EF4-FFF2-40B4-BE49-F238E27FC236}">
              <a16:creationId xmlns:a16="http://schemas.microsoft.com/office/drawing/2014/main" id="{BFE4E159-4676-4786-9F94-1B8417C81DD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800" name="Text Box 19">
          <a:extLst>
            <a:ext uri="{FF2B5EF4-FFF2-40B4-BE49-F238E27FC236}">
              <a16:creationId xmlns:a16="http://schemas.microsoft.com/office/drawing/2014/main" id="{BCB14EA3-6CE8-4E7D-A179-3736D48D431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83</xdr:row>
      <xdr:rowOff>0</xdr:rowOff>
    </xdr:from>
    <xdr:ext cx="95250" cy="171450"/>
    <xdr:sp macro="" textlink="">
      <xdr:nvSpPr>
        <xdr:cNvPr id="3801" name="Text Box 16">
          <a:extLst>
            <a:ext uri="{FF2B5EF4-FFF2-40B4-BE49-F238E27FC236}">
              <a16:creationId xmlns:a16="http://schemas.microsoft.com/office/drawing/2014/main" id="{6DCB4C46-3F17-4780-BCFA-E3D6E8B7CCBC}"/>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83</xdr:row>
      <xdr:rowOff>0</xdr:rowOff>
    </xdr:from>
    <xdr:ext cx="95250" cy="171450"/>
    <xdr:sp macro="" textlink="">
      <xdr:nvSpPr>
        <xdr:cNvPr id="3802" name="Text Box 17">
          <a:extLst>
            <a:ext uri="{FF2B5EF4-FFF2-40B4-BE49-F238E27FC236}">
              <a16:creationId xmlns:a16="http://schemas.microsoft.com/office/drawing/2014/main" id="{08A9AB6C-10ED-4278-AF84-DC69BBDB339C}"/>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83</xdr:row>
      <xdr:rowOff>0</xdr:rowOff>
    </xdr:from>
    <xdr:ext cx="95250" cy="171450"/>
    <xdr:sp macro="" textlink="">
      <xdr:nvSpPr>
        <xdr:cNvPr id="3803" name="Text Box 18">
          <a:extLst>
            <a:ext uri="{FF2B5EF4-FFF2-40B4-BE49-F238E27FC236}">
              <a16:creationId xmlns:a16="http://schemas.microsoft.com/office/drawing/2014/main" id="{EAFA30A2-2B1D-45ED-8A61-EFC8D97643FC}"/>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83</xdr:row>
      <xdr:rowOff>0</xdr:rowOff>
    </xdr:from>
    <xdr:ext cx="95250" cy="171450"/>
    <xdr:sp macro="" textlink="">
      <xdr:nvSpPr>
        <xdr:cNvPr id="3804" name="Text Box 19">
          <a:extLst>
            <a:ext uri="{FF2B5EF4-FFF2-40B4-BE49-F238E27FC236}">
              <a16:creationId xmlns:a16="http://schemas.microsoft.com/office/drawing/2014/main" id="{CB703499-B227-4871-8968-E684AAD142B8}"/>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84</xdr:row>
      <xdr:rowOff>504825</xdr:rowOff>
    </xdr:from>
    <xdr:ext cx="95250" cy="444014"/>
    <xdr:sp macro="" textlink="">
      <xdr:nvSpPr>
        <xdr:cNvPr id="3805" name="Text Box 15">
          <a:extLst>
            <a:ext uri="{FF2B5EF4-FFF2-40B4-BE49-F238E27FC236}">
              <a16:creationId xmlns:a16="http://schemas.microsoft.com/office/drawing/2014/main" id="{2823DF4A-0DD5-4DA0-AABB-0964EA6F8018}"/>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806" name="Text Box 16">
          <a:extLst>
            <a:ext uri="{FF2B5EF4-FFF2-40B4-BE49-F238E27FC236}">
              <a16:creationId xmlns:a16="http://schemas.microsoft.com/office/drawing/2014/main" id="{EAE61991-5957-4D9E-8D8D-733294BDD4DA}"/>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807" name="Text Box 17">
          <a:extLst>
            <a:ext uri="{FF2B5EF4-FFF2-40B4-BE49-F238E27FC236}">
              <a16:creationId xmlns:a16="http://schemas.microsoft.com/office/drawing/2014/main" id="{8B69381A-55B5-46EC-AC03-C634FD1D911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808" name="Text Box 18">
          <a:extLst>
            <a:ext uri="{FF2B5EF4-FFF2-40B4-BE49-F238E27FC236}">
              <a16:creationId xmlns:a16="http://schemas.microsoft.com/office/drawing/2014/main" id="{066237A3-89D9-4AA0-BC20-0B95FE35502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809" name="Text Box 19">
          <a:extLst>
            <a:ext uri="{FF2B5EF4-FFF2-40B4-BE49-F238E27FC236}">
              <a16:creationId xmlns:a16="http://schemas.microsoft.com/office/drawing/2014/main" id="{B887559E-D83B-4CF2-8136-81FF751F71C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810" name="Text Box 16">
          <a:extLst>
            <a:ext uri="{FF2B5EF4-FFF2-40B4-BE49-F238E27FC236}">
              <a16:creationId xmlns:a16="http://schemas.microsoft.com/office/drawing/2014/main" id="{E2E37512-0824-4BF2-9EFC-BD52CA88851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811" name="Text Box 17">
          <a:extLst>
            <a:ext uri="{FF2B5EF4-FFF2-40B4-BE49-F238E27FC236}">
              <a16:creationId xmlns:a16="http://schemas.microsoft.com/office/drawing/2014/main" id="{57425478-42F9-440A-A1DA-B85AFB845B7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86</xdr:row>
      <xdr:rowOff>15875</xdr:rowOff>
    </xdr:from>
    <xdr:ext cx="95250" cy="171450"/>
    <xdr:sp macro="" textlink="">
      <xdr:nvSpPr>
        <xdr:cNvPr id="3812" name="Text Box 18">
          <a:extLst>
            <a:ext uri="{FF2B5EF4-FFF2-40B4-BE49-F238E27FC236}">
              <a16:creationId xmlns:a16="http://schemas.microsoft.com/office/drawing/2014/main" id="{E9E60201-4F0B-40FA-A3F5-F4D96D018224}"/>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813" name="Text Box 16">
          <a:extLst>
            <a:ext uri="{FF2B5EF4-FFF2-40B4-BE49-F238E27FC236}">
              <a16:creationId xmlns:a16="http://schemas.microsoft.com/office/drawing/2014/main" id="{CCFB344E-73C9-4CC8-8583-471E4498D07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814" name="Text Box 17">
          <a:extLst>
            <a:ext uri="{FF2B5EF4-FFF2-40B4-BE49-F238E27FC236}">
              <a16:creationId xmlns:a16="http://schemas.microsoft.com/office/drawing/2014/main" id="{214E556E-3E70-4FB6-936C-52752D5F915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815" name="Text Box 18">
          <a:extLst>
            <a:ext uri="{FF2B5EF4-FFF2-40B4-BE49-F238E27FC236}">
              <a16:creationId xmlns:a16="http://schemas.microsoft.com/office/drawing/2014/main" id="{D1A43D9E-B8AB-4413-98CC-4BE72A10E37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816" name="Text Box 19">
          <a:extLst>
            <a:ext uri="{FF2B5EF4-FFF2-40B4-BE49-F238E27FC236}">
              <a16:creationId xmlns:a16="http://schemas.microsoft.com/office/drawing/2014/main" id="{63C017E5-1433-4A1B-868D-AB7873705A4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817" name="Text Box 16">
          <a:extLst>
            <a:ext uri="{FF2B5EF4-FFF2-40B4-BE49-F238E27FC236}">
              <a16:creationId xmlns:a16="http://schemas.microsoft.com/office/drawing/2014/main" id="{7B821747-DC46-4711-8555-C0F0B9F2EFD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86</xdr:row>
      <xdr:rowOff>170392</xdr:rowOff>
    </xdr:from>
    <xdr:ext cx="95250" cy="213632"/>
    <xdr:sp macro="" textlink="">
      <xdr:nvSpPr>
        <xdr:cNvPr id="3818" name="Text Box 15">
          <a:extLst>
            <a:ext uri="{FF2B5EF4-FFF2-40B4-BE49-F238E27FC236}">
              <a16:creationId xmlns:a16="http://schemas.microsoft.com/office/drawing/2014/main" id="{69FA6F25-B076-4EBA-8D14-F4DD4B05A385}"/>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28</xdr:col>
      <xdr:colOff>207168</xdr:colOff>
      <xdr:row>26</xdr:row>
      <xdr:rowOff>128588</xdr:rowOff>
    </xdr:from>
    <xdr:to>
      <xdr:col>33</xdr:col>
      <xdr:colOff>1475286</xdr:colOff>
      <xdr:row>66</xdr:row>
      <xdr:rowOff>119415</xdr:rowOff>
    </xdr:to>
    <xdr:pic>
      <xdr:nvPicPr>
        <xdr:cNvPr id="2" name="Imagen 1">
          <a:extLst>
            <a:ext uri="{FF2B5EF4-FFF2-40B4-BE49-F238E27FC236}">
              <a16:creationId xmlns:a16="http://schemas.microsoft.com/office/drawing/2014/main" id="{822CD78E-75AE-458C-BE5C-17706B1454BE}"/>
            </a:ext>
          </a:extLst>
        </xdr:cNvPr>
        <xdr:cNvPicPr>
          <a:picLocks noChangeAspect="1"/>
        </xdr:cNvPicPr>
      </xdr:nvPicPr>
      <xdr:blipFill>
        <a:blip xmlns:r="http://schemas.openxmlformats.org/officeDocument/2006/relationships" r:embed="rId1"/>
        <a:stretch>
          <a:fillRect/>
        </a:stretch>
      </xdr:blipFill>
      <xdr:spPr>
        <a:xfrm>
          <a:off x="20431918" y="5360988"/>
          <a:ext cx="7516517" cy="7110992"/>
        </a:xfrm>
        <a:prstGeom prst="rect">
          <a:avLst/>
        </a:prstGeom>
      </xdr:spPr>
    </xdr:pic>
    <xdr:clientData/>
  </xdr:twoCellAnchor>
  <xdr:twoCellAnchor editAs="oneCell">
    <xdr:from>
      <xdr:col>32</xdr:col>
      <xdr:colOff>889000</xdr:colOff>
      <xdr:row>28</xdr:row>
      <xdr:rowOff>0</xdr:rowOff>
    </xdr:from>
    <xdr:to>
      <xdr:col>48</xdr:col>
      <xdr:colOff>238127</xdr:colOff>
      <xdr:row>63</xdr:row>
      <xdr:rowOff>24531</xdr:rowOff>
    </xdr:to>
    <xdr:pic>
      <xdr:nvPicPr>
        <xdr:cNvPr id="3" name="Imagen 2">
          <a:extLst>
            <a:ext uri="{FF2B5EF4-FFF2-40B4-BE49-F238E27FC236}">
              <a16:creationId xmlns:a16="http://schemas.microsoft.com/office/drawing/2014/main" id="{F09F2A0F-F4E8-43D4-9434-CD7060B50D8B}"/>
            </a:ext>
          </a:extLst>
        </xdr:cNvPr>
        <xdr:cNvPicPr>
          <a:picLocks noChangeAspect="1"/>
        </xdr:cNvPicPr>
      </xdr:nvPicPr>
      <xdr:blipFill rotWithShape="1">
        <a:blip xmlns:r="http://schemas.openxmlformats.org/officeDocument/2006/relationships" r:embed="rId2"/>
        <a:srcRect l="6425" t="17904" r="5370" b="16965"/>
        <a:stretch/>
      </xdr:blipFill>
      <xdr:spPr>
        <a:xfrm>
          <a:off x="25768300" y="5549900"/>
          <a:ext cx="16163927" cy="638723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28</xdr:col>
      <xdr:colOff>207168</xdr:colOff>
      <xdr:row>27</xdr:row>
      <xdr:rowOff>128588</xdr:rowOff>
    </xdr:from>
    <xdr:to>
      <xdr:col>33</xdr:col>
      <xdr:colOff>1475285</xdr:colOff>
      <xdr:row>67</xdr:row>
      <xdr:rowOff>83129</xdr:rowOff>
    </xdr:to>
    <xdr:pic>
      <xdr:nvPicPr>
        <xdr:cNvPr id="2" name="Imagen 1">
          <a:extLst>
            <a:ext uri="{FF2B5EF4-FFF2-40B4-BE49-F238E27FC236}">
              <a16:creationId xmlns:a16="http://schemas.microsoft.com/office/drawing/2014/main" id="{F57A9246-BDD7-412A-94A5-2D4514547C5B}"/>
            </a:ext>
          </a:extLst>
        </xdr:cNvPr>
        <xdr:cNvPicPr>
          <a:picLocks noChangeAspect="1"/>
        </xdr:cNvPicPr>
      </xdr:nvPicPr>
      <xdr:blipFill>
        <a:blip xmlns:r="http://schemas.openxmlformats.org/officeDocument/2006/relationships" r:embed="rId1"/>
        <a:stretch>
          <a:fillRect/>
        </a:stretch>
      </xdr:blipFill>
      <xdr:spPr>
        <a:xfrm>
          <a:off x="24089518" y="7062788"/>
          <a:ext cx="7516518" cy="7110992"/>
        </a:xfrm>
        <a:prstGeom prst="rect">
          <a:avLst/>
        </a:prstGeom>
      </xdr:spPr>
    </xdr:pic>
    <xdr:clientData/>
  </xdr:twoCellAnchor>
  <xdr:twoCellAnchor editAs="oneCell">
    <xdr:from>
      <xdr:col>32</xdr:col>
      <xdr:colOff>889000</xdr:colOff>
      <xdr:row>29</xdr:row>
      <xdr:rowOff>0</xdr:rowOff>
    </xdr:from>
    <xdr:to>
      <xdr:col>48</xdr:col>
      <xdr:colOff>238126</xdr:colOff>
      <xdr:row>64</xdr:row>
      <xdr:rowOff>24531</xdr:rowOff>
    </xdr:to>
    <xdr:pic>
      <xdr:nvPicPr>
        <xdr:cNvPr id="3" name="Imagen 2">
          <a:extLst>
            <a:ext uri="{FF2B5EF4-FFF2-40B4-BE49-F238E27FC236}">
              <a16:creationId xmlns:a16="http://schemas.microsoft.com/office/drawing/2014/main" id="{71E73BD4-29BB-4442-BA44-D43A3A24D15E}"/>
            </a:ext>
          </a:extLst>
        </xdr:cNvPr>
        <xdr:cNvPicPr>
          <a:picLocks noChangeAspect="1"/>
        </xdr:cNvPicPr>
      </xdr:nvPicPr>
      <xdr:blipFill rotWithShape="1">
        <a:blip xmlns:r="http://schemas.openxmlformats.org/officeDocument/2006/relationships" r:embed="rId2"/>
        <a:srcRect l="6425" t="17904" r="5370" b="16965"/>
        <a:stretch/>
      </xdr:blipFill>
      <xdr:spPr>
        <a:xfrm>
          <a:off x="29425900" y="7251700"/>
          <a:ext cx="16163927" cy="638723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Users/romulo%20mu&#241;oz/Downloads/MAPA%20DE%20RIESGOS.%20BIENES%20Y%20SERVICIOS%20VIC.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d.docs.live.net/Users/BENAVIDES%20SALAS/Dropbox/VICTOR%20BENAVIDES/GOBERNACION%202018/PRODUCTOS/F-ES-05%20MAPA%20DE%20RIESGOS%20V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CONTROL DE CAMBIOS"/>
      <sheetName val="GLOSARIO DAFP RIESGOS"/>
      <sheetName val="FACTORES CRITICOS DEL RIESGO"/>
      <sheetName val="CONTEXTO E IDENTIFICACIÓN"/>
      <sheetName val="PROBABILIDAD"/>
      <sheetName val="IMPACTO RIESGOS CORRUPCION"/>
      <sheetName val="IMPACTO"/>
      <sheetName val="ANALISIS R. INHERENTE"/>
      <sheetName val="VALORACIÓN DEL CONTROL"/>
      <sheetName val="MAPA DE RIESGOS"/>
      <sheetName val="ANALISIS R. RESIDUAL"/>
      <sheetName val="RIESGO DEL PROCESO"/>
      <sheetName val="LISTAS FORMULAS"/>
    </sheetNames>
    <sheetDataSet>
      <sheetData sheetId="0" refreshError="1"/>
      <sheetData sheetId="1" refreshError="1"/>
      <sheetData sheetId="2" refreshError="1"/>
      <sheetData sheetId="3" refreshError="1"/>
      <sheetData sheetId="4">
        <row r="29">
          <cell r="E29" t="str">
            <v>Externo</v>
          </cell>
        </row>
        <row r="30">
          <cell r="E30" t="str">
            <v>Interno</v>
          </cell>
        </row>
        <row r="31">
          <cell r="E31" t="str">
            <v>Proceso</v>
          </cell>
        </row>
        <row r="32">
          <cell r="E32" t="str">
            <v>Corrupción</v>
          </cell>
        </row>
      </sheetData>
      <sheetData sheetId="5"/>
      <sheetData sheetId="6" refreshError="1"/>
      <sheetData sheetId="7"/>
      <sheetData sheetId="8" refreshError="1"/>
      <sheetData sheetId="9" refreshError="1"/>
      <sheetData sheetId="10"/>
      <sheetData sheetId="11" refreshError="1"/>
      <sheetData sheetId="12" refreshError="1"/>
      <sheetData sheetId="13">
        <row r="3">
          <cell r="C3" t="str">
            <v>Insignificante</v>
          </cell>
          <cell r="F3" t="str">
            <v>Directamente</v>
          </cell>
          <cell r="G3" t="str">
            <v>Directamente</v>
          </cell>
          <cell r="H3" t="str">
            <v>Débil</v>
          </cell>
        </row>
        <row r="4">
          <cell r="C4" t="str">
            <v>Menor</v>
          </cell>
          <cell r="F4" t="str">
            <v>No Disminuye</v>
          </cell>
          <cell r="G4" t="str">
            <v>Indirectamente</v>
          </cell>
          <cell r="H4" t="str">
            <v>Moderado</v>
          </cell>
        </row>
        <row r="5">
          <cell r="C5" t="str">
            <v>Moderado</v>
          </cell>
          <cell r="G5" t="str">
            <v>No Disminuye</v>
          </cell>
          <cell r="H5" t="str">
            <v>Fuerte</v>
          </cell>
        </row>
        <row r="6">
          <cell r="C6" t="str">
            <v>Mayor</v>
          </cell>
        </row>
        <row r="7">
          <cell r="C7" t="str">
            <v>Catastrofico</v>
          </cell>
        </row>
        <row r="14">
          <cell r="F14">
            <v>15</v>
          </cell>
        </row>
        <row r="15">
          <cell r="F15">
            <v>0</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ROL DE CAMBIOS"/>
      <sheetName val="CONTEXTO E IDENTIFICACIÓN"/>
      <sheetName val="ANALISIS"/>
      <sheetName val="VALORACIÓN DEL RIESGO"/>
      <sheetName val="MAPA DE RIESGOS"/>
      <sheetName val="DEFINICIONES "/>
    </sheetNames>
    <sheetDataSet>
      <sheetData sheetId="0"/>
      <sheetData sheetId="1">
        <row r="6">
          <cell r="C6" t="str">
            <v>Externo</v>
          </cell>
        </row>
        <row r="21">
          <cell r="C21" t="str">
            <v>Corrupción</v>
          </cell>
        </row>
        <row r="22">
          <cell r="C22" t="str">
            <v>Externo</v>
          </cell>
        </row>
        <row r="23">
          <cell r="C23" t="str">
            <v>Interno</v>
          </cell>
        </row>
        <row r="24">
          <cell r="C24" t="str">
            <v>Proceso</v>
          </cell>
        </row>
      </sheetData>
      <sheetData sheetId="2"/>
      <sheetData sheetId="3"/>
      <sheetData sheetId="4"/>
      <sheetData sheetId="5"/>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H128"/>
  <sheetViews>
    <sheetView topLeftCell="A5" zoomScaleNormal="100" workbookViewId="0">
      <selection activeCell="B7" sqref="B7:H7"/>
    </sheetView>
  </sheetViews>
  <sheetFormatPr baseColWidth="10" defaultColWidth="11.42578125" defaultRowHeight="15" x14ac:dyDescent="0.25"/>
  <cols>
    <col min="1" max="1" width="2.85546875" style="292" customWidth="1"/>
    <col min="2" max="3" width="24.7109375" style="292" customWidth="1"/>
    <col min="4" max="4" width="16" style="292" customWidth="1"/>
    <col min="5" max="5" width="24.7109375" style="292" customWidth="1"/>
    <col min="6" max="6" width="27.7109375" style="292" customWidth="1"/>
    <col min="7" max="8" width="24.7109375" style="292" customWidth="1"/>
    <col min="9" max="16384" width="11.42578125" style="292"/>
  </cols>
  <sheetData>
    <row r="1" spans="2:8" ht="15.75" thickBot="1" x14ac:dyDescent="0.3"/>
    <row r="2" spans="2:8" ht="18" x14ac:dyDescent="0.25">
      <c r="B2" s="375" t="s">
        <v>183</v>
      </c>
      <c r="C2" s="376"/>
      <c r="D2" s="376"/>
      <c r="E2" s="376"/>
      <c r="F2" s="376"/>
      <c r="G2" s="376"/>
      <c r="H2" s="377"/>
    </row>
    <row r="3" spans="2:8" x14ac:dyDescent="0.25">
      <c r="B3" s="293"/>
      <c r="C3" s="294"/>
      <c r="D3" s="294"/>
      <c r="E3" s="294"/>
      <c r="F3" s="294"/>
      <c r="G3" s="294"/>
      <c r="H3" s="295"/>
    </row>
    <row r="4" spans="2:8" ht="63" customHeight="1" x14ac:dyDescent="0.25">
      <c r="B4" s="378" t="s">
        <v>193</v>
      </c>
      <c r="C4" s="379"/>
      <c r="D4" s="379"/>
      <c r="E4" s="379"/>
      <c r="F4" s="379"/>
      <c r="G4" s="379"/>
      <c r="H4" s="380"/>
    </row>
    <row r="5" spans="2:8" ht="63" customHeight="1" x14ac:dyDescent="0.25">
      <c r="B5" s="381"/>
      <c r="C5" s="382"/>
      <c r="D5" s="382"/>
      <c r="E5" s="382"/>
      <c r="F5" s="382"/>
      <c r="G5" s="382"/>
      <c r="H5" s="383"/>
    </row>
    <row r="6" spans="2:8" ht="16.5" x14ac:dyDescent="0.25">
      <c r="B6" s="368" t="s">
        <v>184</v>
      </c>
      <c r="C6" s="384"/>
      <c r="D6" s="384"/>
      <c r="E6" s="384"/>
      <c r="F6" s="384"/>
      <c r="G6" s="384"/>
      <c r="H6" s="385"/>
    </row>
    <row r="7" spans="2:8" ht="95.25" customHeight="1" x14ac:dyDescent="0.25">
      <c r="B7" s="386" t="s">
        <v>194</v>
      </c>
      <c r="C7" s="387"/>
      <c r="D7" s="387"/>
      <c r="E7" s="387"/>
      <c r="F7" s="387"/>
      <c r="G7" s="387"/>
      <c r="H7" s="388"/>
    </row>
    <row r="8" spans="2:8" ht="16.5" x14ac:dyDescent="0.25">
      <c r="B8" s="272"/>
      <c r="C8" s="273"/>
      <c r="D8" s="273"/>
      <c r="E8" s="273"/>
      <c r="F8" s="273"/>
      <c r="G8" s="273"/>
      <c r="H8" s="274"/>
    </row>
    <row r="9" spans="2:8" ht="20.45" customHeight="1" x14ac:dyDescent="0.25">
      <c r="B9" s="390" t="s">
        <v>211</v>
      </c>
      <c r="C9" s="391"/>
      <c r="D9" s="391"/>
      <c r="E9" s="391"/>
      <c r="F9" s="391"/>
      <c r="G9" s="391"/>
      <c r="H9" s="392"/>
    </row>
    <row r="10" spans="2:8" ht="16.5" x14ac:dyDescent="0.25">
      <c r="B10" s="278"/>
      <c r="C10" s="279"/>
      <c r="D10" s="279"/>
      <c r="E10" s="279"/>
      <c r="F10" s="279"/>
      <c r="G10" s="279"/>
      <c r="H10" s="280"/>
    </row>
    <row r="11" spans="2:8" ht="20.45" customHeight="1" x14ac:dyDescent="0.25">
      <c r="B11" s="393" t="s">
        <v>212</v>
      </c>
      <c r="C11" s="394"/>
      <c r="D11" s="394"/>
      <c r="E11" s="394"/>
      <c r="F11" s="394"/>
      <c r="G11" s="394"/>
      <c r="H11" s="395"/>
    </row>
    <row r="12" spans="2:8" s="317" customFormat="1" ht="20.45" customHeight="1" x14ac:dyDescent="0.25">
      <c r="B12" s="314"/>
      <c r="C12" s="315"/>
      <c r="D12" s="315"/>
      <c r="E12" s="315"/>
      <c r="F12" s="315"/>
      <c r="G12" s="315"/>
      <c r="H12" s="316"/>
    </row>
    <row r="13" spans="2:8" ht="20.45" customHeight="1" x14ac:dyDescent="0.25">
      <c r="B13" s="368" t="s">
        <v>209</v>
      </c>
      <c r="C13" s="369"/>
      <c r="D13" s="369"/>
      <c r="E13" s="369"/>
      <c r="F13" s="369"/>
      <c r="G13" s="369"/>
      <c r="H13" s="370"/>
    </row>
    <row r="14" spans="2:8" ht="9" customHeight="1" x14ac:dyDescent="0.25">
      <c r="B14" s="368"/>
      <c r="C14" s="369"/>
      <c r="D14" s="369"/>
      <c r="E14" s="369"/>
      <c r="F14" s="369"/>
      <c r="G14" s="369"/>
      <c r="H14" s="370"/>
    </row>
    <row r="15" spans="2:8" ht="16.5" x14ac:dyDescent="0.25">
      <c r="B15" s="368" t="s">
        <v>208</v>
      </c>
      <c r="C15" s="369"/>
      <c r="D15" s="369"/>
      <c r="E15" s="369"/>
      <c r="F15" s="369"/>
      <c r="G15" s="369"/>
      <c r="H15" s="370"/>
    </row>
    <row r="16" spans="2:8" ht="16.5" x14ac:dyDescent="0.25">
      <c r="B16" s="275"/>
      <c r="C16" s="276"/>
      <c r="D16" s="276"/>
      <c r="E16" s="276"/>
      <c r="F16" s="276"/>
      <c r="G16" s="276"/>
      <c r="H16" s="277"/>
    </row>
    <row r="17" spans="2:8" ht="18.600000000000001" customHeight="1" x14ac:dyDescent="0.25">
      <c r="B17" s="368" t="s">
        <v>210</v>
      </c>
      <c r="C17" s="369"/>
      <c r="D17" s="369"/>
      <c r="E17" s="369"/>
      <c r="F17" s="369"/>
      <c r="G17" s="369"/>
      <c r="H17" s="370"/>
    </row>
    <row r="18" spans="2:8" ht="18.600000000000001" customHeight="1" x14ac:dyDescent="0.25">
      <c r="B18" s="275"/>
      <c r="C18" s="276"/>
      <c r="D18" s="276"/>
      <c r="E18" s="276"/>
      <c r="F18" s="276"/>
      <c r="G18" s="276"/>
      <c r="H18" s="277"/>
    </row>
    <row r="19" spans="2:8" ht="18.600000000000001" customHeight="1" x14ac:dyDescent="0.25">
      <c r="B19" s="368" t="s">
        <v>213</v>
      </c>
      <c r="C19" s="369"/>
      <c r="D19" s="369"/>
      <c r="E19" s="369"/>
      <c r="F19" s="369"/>
      <c r="G19" s="369"/>
      <c r="H19" s="370"/>
    </row>
    <row r="20" spans="2:8" ht="18.600000000000001" customHeight="1" thickBot="1" x14ac:dyDescent="0.3">
      <c r="B20" s="214"/>
      <c r="C20" s="281"/>
      <c r="D20" s="281"/>
      <c r="E20" s="281"/>
      <c r="F20" s="281"/>
      <c r="G20" s="281"/>
      <c r="H20" s="282"/>
    </row>
    <row r="21" spans="2:8" ht="15.75" thickTop="1" x14ac:dyDescent="0.25">
      <c r="B21" s="296"/>
      <c r="C21" s="347" t="s">
        <v>185</v>
      </c>
      <c r="D21" s="348"/>
      <c r="E21" s="349" t="s">
        <v>186</v>
      </c>
      <c r="F21" s="350"/>
      <c r="G21" s="301"/>
      <c r="H21" s="297"/>
    </row>
    <row r="22" spans="2:8" ht="35.25" customHeight="1" x14ac:dyDescent="0.25">
      <c r="B22" s="296"/>
      <c r="C22" s="364" t="s">
        <v>187</v>
      </c>
      <c r="D22" s="357"/>
      <c r="E22" s="358" t="s">
        <v>188</v>
      </c>
      <c r="F22" s="359"/>
      <c r="G22" s="301"/>
      <c r="H22" s="297"/>
    </row>
    <row r="23" spans="2:8" ht="17.25" customHeight="1" x14ac:dyDescent="0.25">
      <c r="B23" s="296"/>
      <c r="C23" s="364" t="s">
        <v>222</v>
      </c>
      <c r="D23" s="357"/>
      <c r="E23" s="358" t="s">
        <v>189</v>
      </c>
      <c r="F23" s="359"/>
      <c r="G23" s="301"/>
      <c r="H23" s="297"/>
    </row>
    <row r="24" spans="2:8" ht="69.75" customHeight="1" x14ac:dyDescent="0.25">
      <c r="B24" s="296"/>
      <c r="C24" s="364" t="s">
        <v>207</v>
      </c>
      <c r="D24" s="357"/>
      <c r="E24" s="358" t="s">
        <v>236</v>
      </c>
      <c r="F24" s="359"/>
      <c r="G24" s="301"/>
      <c r="H24" s="297"/>
    </row>
    <row r="25" spans="2:8" ht="69.75" customHeight="1" x14ac:dyDescent="0.25">
      <c r="B25" s="296"/>
      <c r="C25" s="364" t="s">
        <v>237</v>
      </c>
      <c r="D25" s="357"/>
      <c r="E25" s="358" t="s">
        <v>238</v>
      </c>
      <c r="F25" s="359"/>
      <c r="G25" s="301"/>
      <c r="H25" s="297"/>
    </row>
    <row r="26" spans="2:8" ht="69.75" customHeight="1" x14ac:dyDescent="0.25">
      <c r="B26" s="296"/>
      <c r="C26" s="364" t="s">
        <v>224</v>
      </c>
      <c r="D26" s="357"/>
      <c r="E26" s="358" t="s">
        <v>190</v>
      </c>
      <c r="F26" s="359"/>
      <c r="G26" s="301"/>
      <c r="H26" s="297"/>
    </row>
    <row r="27" spans="2:8" ht="69.75" customHeight="1" x14ac:dyDescent="0.25">
      <c r="B27" s="296"/>
      <c r="C27" s="360" t="s">
        <v>78</v>
      </c>
      <c r="D27" s="355"/>
      <c r="E27" s="345" t="s">
        <v>235</v>
      </c>
      <c r="F27" s="346"/>
      <c r="G27" s="301"/>
      <c r="H27" s="297"/>
    </row>
    <row r="28" spans="2:8" ht="69.75" customHeight="1" x14ac:dyDescent="0.25">
      <c r="B28" s="296"/>
      <c r="C28" s="360" t="s">
        <v>225</v>
      </c>
      <c r="D28" s="355"/>
      <c r="E28" s="345" t="s">
        <v>226</v>
      </c>
      <c r="F28" s="346"/>
      <c r="G28" s="301"/>
      <c r="H28" s="297"/>
    </row>
    <row r="29" spans="2:8" ht="69.75" customHeight="1" x14ac:dyDescent="0.25">
      <c r="B29" s="296"/>
      <c r="C29" s="360" t="s">
        <v>227</v>
      </c>
      <c r="D29" s="355"/>
      <c r="E29" s="345" t="s">
        <v>228</v>
      </c>
      <c r="F29" s="346"/>
      <c r="G29" s="301"/>
      <c r="H29" s="297"/>
    </row>
    <row r="30" spans="2:8" ht="69.75" customHeight="1" x14ac:dyDescent="0.25">
      <c r="B30" s="296"/>
      <c r="C30" s="360" t="s">
        <v>50</v>
      </c>
      <c r="D30" s="355"/>
      <c r="E30" s="345" t="s">
        <v>229</v>
      </c>
      <c r="F30" s="346"/>
      <c r="G30" s="301"/>
      <c r="H30" s="297"/>
    </row>
    <row r="31" spans="2:8" ht="69.75" customHeight="1" x14ac:dyDescent="0.25">
      <c r="B31" s="296"/>
      <c r="C31" s="360" t="s">
        <v>230</v>
      </c>
      <c r="D31" s="355"/>
      <c r="E31" s="345" t="s">
        <v>231</v>
      </c>
      <c r="F31" s="346"/>
      <c r="G31" s="301"/>
      <c r="H31" s="297"/>
    </row>
    <row r="32" spans="2:8" ht="69.75" customHeight="1" x14ac:dyDescent="0.25">
      <c r="B32" s="296"/>
      <c r="C32" s="360" t="s">
        <v>232</v>
      </c>
      <c r="D32" s="355"/>
      <c r="E32" s="345" t="s">
        <v>233</v>
      </c>
      <c r="F32" s="346"/>
      <c r="G32" s="301"/>
      <c r="H32" s="297"/>
    </row>
    <row r="33" spans="2:8" ht="69.75" customHeight="1" x14ac:dyDescent="0.25">
      <c r="B33" s="296"/>
      <c r="C33" s="360" t="s">
        <v>167</v>
      </c>
      <c r="D33" s="355"/>
      <c r="E33" s="345" t="s">
        <v>234</v>
      </c>
      <c r="F33" s="346"/>
      <c r="G33" s="301"/>
      <c r="H33" s="297"/>
    </row>
    <row r="34" spans="2:8" x14ac:dyDescent="0.25">
      <c r="B34" s="296"/>
      <c r="C34" s="286"/>
      <c r="D34" s="286"/>
      <c r="E34" s="287"/>
      <c r="F34" s="287"/>
      <c r="G34" s="301"/>
      <c r="H34" s="297"/>
    </row>
    <row r="35" spans="2:8" ht="16.5" x14ac:dyDescent="0.25">
      <c r="B35" s="368" t="s">
        <v>239</v>
      </c>
      <c r="C35" s="369"/>
      <c r="D35" s="369"/>
      <c r="E35" s="369"/>
      <c r="F35" s="369"/>
      <c r="G35" s="369"/>
      <c r="H35" s="370"/>
    </row>
    <row r="36" spans="2:8" ht="14.45" customHeight="1" thickBot="1" x14ac:dyDescent="0.3">
      <c r="B36" s="302"/>
      <c r="C36" s="291"/>
      <c r="D36" s="291"/>
      <c r="E36" s="291"/>
      <c r="F36" s="291"/>
      <c r="G36" s="291"/>
      <c r="H36" s="303"/>
    </row>
    <row r="37" spans="2:8" ht="14.45" customHeight="1" thickTop="1" x14ac:dyDescent="0.25">
      <c r="B37" s="302"/>
      <c r="C37" s="347" t="s">
        <v>185</v>
      </c>
      <c r="D37" s="348"/>
      <c r="E37" s="349" t="s">
        <v>186</v>
      </c>
      <c r="F37" s="350"/>
      <c r="G37" s="291"/>
      <c r="H37" s="303"/>
    </row>
    <row r="38" spans="2:8" ht="90" customHeight="1" x14ac:dyDescent="0.25">
      <c r="B38" s="302"/>
      <c r="C38" s="360" t="s">
        <v>200</v>
      </c>
      <c r="D38" s="355"/>
      <c r="E38" s="345" t="s">
        <v>240</v>
      </c>
      <c r="F38" s="346"/>
      <c r="G38" s="291"/>
      <c r="H38" s="303"/>
    </row>
    <row r="39" spans="2:8" ht="53.45" customHeight="1" x14ac:dyDescent="0.25">
      <c r="B39" s="302"/>
      <c r="C39" s="360" t="s">
        <v>172</v>
      </c>
      <c r="D39" s="355"/>
      <c r="E39" s="345" t="s">
        <v>265</v>
      </c>
      <c r="F39" s="346"/>
      <c r="G39" s="291"/>
      <c r="H39" s="303"/>
    </row>
    <row r="40" spans="2:8" ht="54" customHeight="1" x14ac:dyDescent="0.25">
      <c r="B40" s="302"/>
      <c r="C40" s="360" t="s">
        <v>64</v>
      </c>
      <c r="D40" s="355"/>
      <c r="E40" s="345" t="s">
        <v>266</v>
      </c>
      <c r="F40" s="346"/>
      <c r="G40" s="291"/>
      <c r="H40" s="303"/>
    </row>
    <row r="41" spans="2:8" ht="32.450000000000003" customHeight="1" x14ac:dyDescent="0.25">
      <c r="B41" s="302"/>
      <c r="C41" s="360" t="s">
        <v>241</v>
      </c>
      <c r="D41" s="355"/>
      <c r="E41" s="345" t="s">
        <v>242</v>
      </c>
      <c r="F41" s="346"/>
      <c r="G41" s="291"/>
      <c r="H41" s="303"/>
    </row>
    <row r="42" spans="2:8" ht="16.5" x14ac:dyDescent="0.25">
      <c r="B42" s="302"/>
      <c r="C42" s="291"/>
      <c r="D42" s="291"/>
      <c r="E42" s="291"/>
      <c r="F42" s="291"/>
      <c r="G42" s="291"/>
      <c r="H42" s="303"/>
    </row>
    <row r="43" spans="2:8" ht="18.600000000000001" customHeight="1" x14ac:dyDescent="0.25">
      <c r="B43" s="361" t="s">
        <v>218</v>
      </c>
      <c r="C43" s="362"/>
      <c r="D43" s="362"/>
      <c r="E43" s="362"/>
      <c r="F43" s="362"/>
      <c r="G43" s="362"/>
      <c r="H43" s="363"/>
    </row>
    <row r="44" spans="2:8" ht="18.600000000000001" customHeight="1" x14ac:dyDescent="0.25">
      <c r="B44" s="288"/>
      <c r="C44" s="289"/>
      <c r="D44" s="289"/>
      <c r="E44" s="289"/>
      <c r="F44" s="289"/>
      <c r="G44" s="289"/>
      <c r="H44" s="290"/>
    </row>
    <row r="45" spans="2:8" ht="18.600000000000001" customHeight="1" x14ac:dyDescent="0.25">
      <c r="B45" s="368" t="s">
        <v>214</v>
      </c>
      <c r="C45" s="369"/>
      <c r="D45" s="369"/>
      <c r="E45" s="369"/>
      <c r="F45" s="369"/>
      <c r="G45" s="369"/>
      <c r="H45" s="370"/>
    </row>
    <row r="46" spans="2:8" ht="18.600000000000001" customHeight="1" thickBot="1" x14ac:dyDescent="0.3">
      <c r="B46" s="214"/>
      <c r="C46" s="281"/>
      <c r="D46" s="281"/>
      <c r="E46" s="281"/>
      <c r="F46" s="281"/>
      <c r="G46" s="281"/>
      <c r="H46" s="282"/>
    </row>
    <row r="47" spans="2:8" ht="18.600000000000001" customHeight="1" thickTop="1" x14ac:dyDescent="0.25">
      <c r="B47" s="214"/>
      <c r="C47" s="347" t="s">
        <v>185</v>
      </c>
      <c r="D47" s="348"/>
      <c r="E47" s="349" t="s">
        <v>186</v>
      </c>
      <c r="F47" s="350"/>
      <c r="G47" s="281"/>
      <c r="H47" s="282"/>
    </row>
    <row r="48" spans="2:8" ht="53.1" customHeight="1" x14ac:dyDescent="0.25">
      <c r="B48" s="214"/>
      <c r="C48" s="351" t="s">
        <v>175</v>
      </c>
      <c r="D48" s="344"/>
      <c r="E48" s="345" t="s">
        <v>191</v>
      </c>
      <c r="F48" s="346"/>
      <c r="G48" s="281"/>
      <c r="H48" s="282"/>
    </row>
    <row r="49" spans="2:8" ht="54" customHeight="1" x14ac:dyDescent="0.25">
      <c r="B49" s="214"/>
      <c r="C49" s="351" t="s">
        <v>90</v>
      </c>
      <c r="D49" s="344"/>
      <c r="E49" s="345" t="s">
        <v>243</v>
      </c>
      <c r="F49" s="346"/>
      <c r="G49" s="281"/>
      <c r="H49" s="282"/>
    </row>
    <row r="50" spans="2:8" ht="51.95" customHeight="1" x14ac:dyDescent="0.25">
      <c r="B50" s="214"/>
      <c r="C50" s="351" t="s">
        <v>91</v>
      </c>
      <c r="D50" s="344"/>
      <c r="E50" s="345" t="s">
        <v>245</v>
      </c>
      <c r="F50" s="346"/>
      <c r="G50" s="281"/>
      <c r="H50" s="282"/>
    </row>
    <row r="51" spans="2:8" ht="53.45" customHeight="1" x14ac:dyDescent="0.25">
      <c r="B51" s="214"/>
      <c r="C51" s="351" t="s">
        <v>114</v>
      </c>
      <c r="D51" s="344"/>
      <c r="E51" s="345" t="s">
        <v>245</v>
      </c>
      <c r="F51" s="346"/>
      <c r="G51" s="281"/>
      <c r="H51" s="282"/>
    </row>
    <row r="52" spans="2:8" ht="48.6" customHeight="1" x14ac:dyDescent="0.25">
      <c r="B52" s="214"/>
      <c r="C52" s="351" t="s">
        <v>92</v>
      </c>
      <c r="D52" s="344"/>
      <c r="E52" s="345" t="s">
        <v>246</v>
      </c>
      <c r="F52" s="346"/>
      <c r="G52" s="281"/>
      <c r="H52" s="282"/>
    </row>
    <row r="53" spans="2:8" ht="49.5" customHeight="1" x14ac:dyDescent="0.25">
      <c r="B53" s="214"/>
      <c r="C53" s="351" t="s">
        <v>93</v>
      </c>
      <c r="D53" s="344"/>
      <c r="E53" s="345" t="s">
        <v>244</v>
      </c>
      <c r="F53" s="346"/>
      <c r="G53" s="281"/>
      <c r="H53" s="282"/>
    </row>
    <row r="54" spans="2:8" ht="50.1" customHeight="1" x14ac:dyDescent="0.25">
      <c r="B54" s="214"/>
      <c r="C54" s="351" t="s">
        <v>109</v>
      </c>
      <c r="D54" s="344"/>
      <c r="E54" s="345" t="s">
        <v>249</v>
      </c>
      <c r="F54" s="346"/>
      <c r="G54" s="281"/>
      <c r="H54" s="282"/>
    </row>
    <row r="55" spans="2:8" ht="29.45" customHeight="1" x14ac:dyDescent="0.25">
      <c r="B55" s="214"/>
      <c r="C55" s="351" t="s">
        <v>113</v>
      </c>
      <c r="D55" s="344"/>
      <c r="E55" s="345" t="s">
        <v>247</v>
      </c>
      <c r="F55" s="346"/>
      <c r="G55" s="281"/>
      <c r="H55" s="282"/>
    </row>
    <row r="56" spans="2:8" ht="39.950000000000003" customHeight="1" x14ac:dyDescent="0.25">
      <c r="B56" s="214"/>
      <c r="C56" s="351" t="s">
        <v>117</v>
      </c>
      <c r="D56" s="344"/>
      <c r="E56" s="345" t="s">
        <v>248</v>
      </c>
      <c r="F56" s="346"/>
      <c r="G56" s="281"/>
      <c r="H56" s="282"/>
    </row>
    <row r="57" spans="2:8" ht="29.45" customHeight="1" x14ac:dyDescent="0.25">
      <c r="B57" s="214"/>
      <c r="C57" s="351" t="s">
        <v>10</v>
      </c>
      <c r="D57" s="344"/>
      <c r="E57" s="345" t="s">
        <v>203</v>
      </c>
      <c r="F57" s="346"/>
      <c r="G57" s="281"/>
      <c r="H57" s="282"/>
    </row>
    <row r="58" spans="2:8" ht="18.600000000000001" customHeight="1" x14ac:dyDescent="0.25">
      <c r="B58" s="214"/>
      <c r="C58" s="281"/>
      <c r="D58" s="281"/>
      <c r="E58" s="281"/>
      <c r="F58" s="281"/>
      <c r="G58" s="281"/>
      <c r="H58" s="282"/>
    </row>
    <row r="59" spans="2:8" ht="18.600000000000001" customHeight="1" x14ac:dyDescent="0.25">
      <c r="B59" s="365" t="s">
        <v>217</v>
      </c>
      <c r="C59" s="366"/>
      <c r="D59" s="366"/>
      <c r="E59" s="366"/>
      <c r="F59" s="366"/>
      <c r="G59" s="366"/>
      <c r="H59" s="367"/>
    </row>
    <row r="60" spans="2:8" ht="18.600000000000001" customHeight="1" x14ac:dyDescent="0.25">
      <c r="B60" s="214"/>
      <c r="C60" s="281"/>
      <c r="D60" s="281"/>
      <c r="E60" s="281"/>
      <c r="F60" s="281"/>
      <c r="G60" s="281"/>
      <c r="H60" s="282"/>
    </row>
    <row r="61" spans="2:8" ht="18.600000000000001" customHeight="1" x14ac:dyDescent="0.25">
      <c r="B61" s="352" t="s">
        <v>215</v>
      </c>
      <c r="C61" s="353"/>
      <c r="D61" s="353"/>
      <c r="E61" s="353"/>
      <c r="F61" s="353"/>
      <c r="G61" s="353"/>
      <c r="H61" s="354"/>
    </row>
    <row r="62" spans="2:8" ht="18.600000000000001" customHeight="1" x14ac:dyDescent="0.25">
      <c r="B62" s="275"/>
      <c r="C62" s="276"/>
      <c r="D62" s="276"/>
      <c r="E62" s="276"/>
      <c r="F62" s="276"/>
      <c r="G62" s="276"/>
      <c r="H62" s="277"/>
    </row>
    <row r="63" spans="2:8" ht="30" customHeight="1" x14ac:dyDescent="0.25">
      <c r="B63" s="368" t="s">
        <v>216</v>
      </c>
      <c r="C63" s="369"/>
      <c r="D63" s="369"/>
      <c r="E63" s="369"/>
      <c r="F63" s="369"/>
      <c r="G63" s="369"/>
      <c r="H63" s="370"/>
    </row>
    <row r="64" spans="2:8" ht="17.25" thickBot="1" x14ac:dyDescent="0.3">
      <c r="B64" s="214"/>
      <c r="C64" s="281"/>
      <c r="D64" s="281"/>
      <c r="E64" s="281"/>
      <c r="F64" s="281"/>
      <c r="G64" s="281"/>
      <c r="H64" s="282"/>
    </row>
    <row r="65" spans="2:8" ht="30" customHeight="1" thickTop="1" x14ac:dyDescent="0.25">
      <c r="B65" s="214"/>
      <c r="C65" s="347" t="s">
        <v>185</v>
      </c>
      <c r="D65" s="348"/>
      <c r="E65" s="349" t="s">
        <v>186</v>
      </c>
      <c r="F65" s="350"/>
      <c r="G65" s="281"/>
      <c r="H65" s="282"/>
    </row>
    <row r="66" spans="2:8" ht="30" customHeight="1" x14ac:dyDescent="0.25">
      <c r="B66" s="214"/>
      <c r="C66" s="351" t="s">
        <v>124</v>
      </c>
      <c r="D66" s="344"/>
      <c r="E66" s="345" t="s">
        <v>250</v>
      </c>
      <c r="F66" s="346"/>
      <c r="G66" s="281"/>
      <c r="H66" s="282"/>
    </row>
    <row r="67" spans="2:8" ht="44.45" customHeight="1" x14ac:dyDescent="0.25">
      <c r="B67" s="214"/>
      <c r="C67" s="351" t="s">
        <v>125</v>
      </c>
      <c r="D67" s="344"/>
      <c r="E67" s="345" t="s">
        <v>251</v>
      </c>
      <c r="F67" s="346"/>
      <c r="G67" s="281"/>
      <c r="H67" s="282"/>
    </row>
    <row r="68" spans="2:8" ht="51" customHeight="1" x14ac:dyDescent="0.25">
      <c r="B68" s="214"/>
      <c r="C68" s="351" t="s">
        <v>178</v>
      </c>
      <c r="D68" s="344"/>
      <c r="E68" s="345" t="s">
        <v>252</v>
      </c>
      <c r="F68" s="346"/>
      <c r="G68" s="281"/>
      <c r="H68" s="282"/>
    </row>
    <row r="69" spans="2:8" ht="76.5" customHeight="1" x14ac:dyDescent="0.25">
      <c r="B69" s="214"/>
      <c r="C69" s="351" t="s">
        <v>253</v>
      </c>
      <c r="D69" s="344"/>
      <c r="E69" s="345" t="s">
        <v>192</v>
      </c>
      <c r="F69" s="346"/>
      <c r="G69" s="281"/>
      <c r="H69" s="282"/>
    </row>
    <row r="70" spans="2:8" ht="30" customHeight="1" x14ac:dyDescent="0.25">
      <c r="B70" s="214"/>
      <c r="C70" s="351" t="s">
        <v>150</v>
      </c>
      <c r="D70" s="344"/>
      <c r="E70" s="345" t="s">
        <v>255</v>
      </c>
      <c r="F70" s="346"/>
      <c r="G70" s="281"/>
      <c r="H70" s="282"/>
    </row>
    <row r="71" spans="2:8" ht="30" customHeight="1" x14ac:dyDescent="0.25">
      <c r="B71" s="214"/>
      <c r="C71" s="351" t="s">
        <v>256</v>
      </c>
      <c r="D71" s="344"/>
      <c r="E71" s="345" t="s">
        <v>257</v>
      </c>
      <c r="F71" s="346"/>
      <c r="G71" s="281"/>
      <c r="H71" s="282"/>
    </row>
    <row r="72" spans="2:8" ht="30" customHeight="1" x14ac:dyDescent="0.25">
      <c r="B72" s="214"/>
      <c r="C72" s="351" t="s">
        <v>258</v>
      </c>
      <c r="D72" s="344"/>
      <c r="E72" s="345" t="s">
        <v>259</v>
      </c>
      <c r="F72" s="346"/>
      <c r="G72" s="281"/>
      <c r="H72" s="282"/>
    </row>
    <row r="73" spans="2:8" ht="53.45" customHeight="1" x14ac:dyDescent="0.25">
      <c r="B73" s="214"/>
      <c r="C73" s="351" t="s">
        <v>132</v>
      </c>
      <c r="D73" s="344"/>
      <c r="E73" s="345" t="s">
        <v>254</v>
      </c>
      <c r="F73" s="346"/>
      <c r="G73" s="281"/>
      <c r="H73" s="282"/>
    </row>
    <row r="74" spans="2:8" ht="30" customHeight="1" x14ac:dyDescent="0.25">
      <c r="B74" s="214"/>
      <c r="C74" s="281"/>
      <c r="D74" s="281"/>
      <c r="E74" s="281"/>
      <c r="F74" s="281"/>
      <c r="G74" s="281"/>
      <c r="H74" s="282"/>
    </row>
    <row r="75" spans="2:8" ht="18.600000000000001" customHeight="1" x14ac:dyDescent="0.25">
      <c r="B75" s="352" t="s">
        <v>219</v>
      </c>
      <c r="C75" s="353"/>
      <c r="D75" s="353"/>
      <c r="E75" s="353"/>
      <c r="F75" s="353"/>
      <c r="G75" s="353"/>
      <c r="H75" s="354"/>
    </row>
    <row r="76" spans="2:8" ht="18.600000000000001" customHeight="1" x14ac:dyDescent="0.25">
      <c r="B76" s="283"/>
      <c r="C76" s="284"/>
      <c r="D76" s="284"/>
      <c r="E76" s="284"/>
      <c r="F76" s="284"/>
      <c r="G76" s="284"/>
      <c r="H76" s="285"/>
    </row>
    <row r="77" spans="2:8" ht="18.600000000000001" customHeight="1" x14ac:dyDescent="0.25">
      <c r="B77" s="352" t="s">
        <v>220</v>
      </c>
      <c r="C77" s="353"/>
      <c r="D77" s="353"/>
      <c r="E77" s="353"/>
      <c r="F77" s="353"/>
      <c r="G77" s="353"/>
      <c r="H77" s="354"/>
    </row>
    <row r="78" spans="2:8" ht="18.600000000000001" customHeight="1" x14ac:dyDescent="0.25">
      <c r="B78" s="283"/>
      <c r="C78" s="284"/>
      <c r="D78" s="284"/>
      <c r="E78" s="284"/>
      <c r="F78" s="284"/>
      <c r="G78" s="284"/>
      <c r="H78" s="285"/>
    </row>
    <row r="79" spans="2:8" ht="18.600000000000001" customHeight="1" x14ac:dyDescent="0.25">
      <c r="B79" s="352" t="s">
        <v>221</v>
      </c>
      <c r="C79" s="353"/>
      <c r="D79" s="353"/>
      <c r="E79" s="353"/>
      <c r="F79" s="353"/>
      <c r="G79" s="353"/>
      <c r="H79" s="354"/>
    </row>
    <row r="80" spans="2:8" ht="16.5" x14ac:dyDescent="0.25">
      <c r="B80" s="214"/>
      <c r="C80" s="304"/>
      <c r="D80" s="304"/>
      <c r="E80" s="304"/>
      <c r="F80" s="304"/>
      <c r="G80" s="304"/>
      <c r="H80" s="215"/>
    </row>
    <row r="81" spans="2:8" ht="16.5" x14ac:dyDescent="0.25">
      <c r="B81" s="214"/>
      <c r="C81" s="304"/>
      <c r="D81" s="304"/>
      <c r="E81" s="304"/>
      <c r="F81" s="304"/>
      <c r="G81" s="304"/>
      <c r="H81" s="215"/>
    </row>
    <row r="82" spans="2:8" ht="16.5" x14ac:dyDescent="0.25">
      <c r="B82" s="214" t="s">
        <v>262</v>
      </c>
      <c r="C82" s="304"/>
      <c r="D82" s="304"/>
      <c r="E82" s="304"/>
      <c r="F82" s="304"/>
      <c r="G82" s="304"/>
      <c r="H82" s="215"/>
    </row>
    <row r="83" spans="2:8" ht="16.5" x14ac:dyDescent="0.25">
      <c r="B83" s="214"/>
      <c r="C83" s="304"/>
      <c r="D83" s="304"/>
      <c r="E83" s="304"/>
      <c r="F83" s="304"/>
      <c r="G83" s="304"/>
      <c r="H83" s="215"/>
    </row>
    <row r="84" spans="2:8" ht="15.75" thickBot="1" x14ac:dyDescent="0.3">
      <c r="B84" s="296"/>
      <c r="C84" s="301"/>
      <c r="D84" s="305"/>
      <c r="E84" s="306"/>
      <c r="F84" s="306"/>
      <c r="G84" s="307"/>
      <c r="H84" s="297"/>
    </row>
    <row r="85" spans="2:8" ht="15.75" thickTop="1" x14ac:dyDescent="0.25">
      <c r="B85" s="308" t="s">
        <v>263</v>
      </c>
      <c r="C85" s="389" t="s">
        <v>185</v>
      </c>
      <c r="D85" s="348"/>
      <c r="E85" s="349" t="s">
        <v>186</v>
      </c>
      <c r="F85" s="350"/>
      <c r="G85" s="301"/>
      <c r="H85" s="297"/>
    </row>
    <row r="86" spans="2:8" s="213" customFormat="1" x14ac:dyDescent="0.25">
      <c r="B86" s="312">
        <v>2</v>
      </c>
      <c r="C86" s="356" t="s">
        <v>187</v>
      </c>
      <c r="D86" s="357"/>
      <c r="E86" s="358" t="s">
        <v>188</v>
      </c>
      <c r="F86" s="359"/>
      <c r="G86" s="309"/>
      <c r="H86" s="216"/>
    </row>
    <row r="87" spans="2:8" s="213" customFormat="1" ht="17.25" customHeight="1" x14ac:dyDescent="0.25">
      <c r="B87" s="312">
        <v>2</v>
      </c>
      <c r="C87" s="356" t="s">
        <v>222</v>
      </c>
      <c r="D87" s="357"/>
      <c r="E87" s="358" t="s">
        <v>189</v>
      </c>
      <c r="F87" s="359"/>
      <c r="G87" s="309"/>
      <c r="H87" s="216"/>
    </row>
    <row r="88" spans="2:8" s="213" customFormat="1" ht="25.5" customHeight="1" x14ac:dyDescent="0.25">
      <c r="B88" s="312">
        <v>2</v>
      </c>
      <c r="C88" s="356" t="s">
        <v>207</v>
      </c>
      <c r="D88" s="357"/>
      <c r="E88" s="358" t="s">
        <v>236</v>
      </c>
      <c r="F88" s="359"/>
      <c r="G88" s="309"/>
      <c r="H88" s="216"/>
    </row>
    <row r="89" spans="2:8" s="213" customFormat="1" ht="25.5" customHeight="1" x14ac:dyDescent="0.25">
      <c r="B89" s="312">
        <v>2</v>
      </c>
      <c r="C89" s="356" t="s">
        <v>237</v>
      </c>
      <c r="D89" s="357"/>
      <c r="E89" s="358" t="s">
        <v>238</v>
      </c>
      <c r="F89" s="359"/>
      <c r="G89" s="309"/>
      <c r="H89" s="216"/>
    </row>
    <row r="90" spans="2:8" s="213" customFormat="1" ht="66.95" customHeight="1" x14ac:dyDescent="0.25">
      <c r="B90" s="312">
        <v>2</v>
      </c>
      <c r="C90" s="356" t="s">
        <v>224</v>
      </c>
      <c r="D90" s="357"/>
      <c r="E90" s="358" t="s">
        <v>190</v>
      </c>
      <c r="F90" s="359"/>
      <c r="G90" s="309"/>
      <c r="H90" s="216"/>
    </row>
    <row r="91" spans="2:8" s="213" customFormat="1" ht="67.5" customHeight="1" x14ac:dyDescent="0.25">
      <c r="B91" s="312">
        <v>2</v>
      </c>
      <c r="C91" s="344" t="s">
        <v>78</v>
      </c>
      <c r="D91" s="355"/>
      <c r="E91" s="345" t="s">
        <v>235</v>
      </c>
      <c r="F91" s="346"/>
      <c r="G91" s="309"/>
      <c r="H91" s="216"/>
    </row>
    <row r="92" spans="2:8" s="213" customFormat="1" ht="43.5" customHeight="1" x14ac:dyDescent="0.25">
      <c r="B92" s="312">
        <v>2</v>
      </c>
      <c r="C92" s="344" t="s">
        <v>225</v>
      </c>
      <c r="D92" s="355"/>
      <c r="E92" s="345" t="s">
        <v>226</v>
      </c>
      <c r="F92" s="346"/>
      <c r="G92" s="309"/>
      <c r="H92" s="216"/>
    </row>
    <row r="93" spans="2:8" s="213" customFormat="1" ht="35.1" customHeight="1" x14ac:dyDescent="0.25">
      <c r="B93" s="312">
        <v>2</v>
      </c>
      <c r="C93" s="344" t="s">
        <v>227</v>
      </c>
      <c r="D93" s="355"/>
      <c r="E93" s="345" t="s">
        <v>228</v>
      </c>
      <c r="F93" s="346"/>
      <c r="G93" s="309"/>
      <c r="H93" s="216"/>
    </row>
    <row r="94" spans="2:8" s="213" customFormat="1" ht="72.75" customHeight="1" x14ac:dyDescent="0.25">
      <c r="B94" s="312">
        <v>2</v>
      </c>
      <c r="C94" s="344" t="s">
        <v>50</v>
      </c>
      <c r="D94" s="355"/>
      <c r="E94" s="345" t="s">
        <v>260</v>
      </c>
      <c r="F94" s="346"/>
      <c r="G94" s="309"/>
      <c r="H94" s="216"/>
    </row>
    <row r="95" spans="2:8" s="213" customFormat="1" ht="93.95" customHeight="1" x14ac:dyDescent="0.25">
      <c r="B95" s="312">
        <v>2</v>
      </c>
      <c r="C95" s="344" t="s">
        <v>230</v>
      </c>
      <c r="D95" s="355"/>
      <c r="E95" s="345" t="s">
        <v>231</v>
      </c>
      <c r="F95" s="346"/>
      <c r="G95" s="309"/>
      <c r="H95" s="216"/>
    </row>
    <row r="96" spans="2:8" s="213" customFormat="1" ht="93.95" customHeight="1" x14ac:dyDescent="0.25">
      <c r="B96" s="312">
        <v>2</v>
      </c>
      <c r="C96" s="344" t="s">
        <v>232</v>
      </c>
      <c r="D96" s="355"/>
      <c r="E96" s="345" t="s">
        <v>233</v>
      </c>
      <c r="F96" s="346"/>
      <c r="G96" s="309"/>
      <c r="H96" s="216"/>
    </row>
    <row r="97" spans="2:8" s="213" customFormat="1" x14ac:dyDescent="0.25">
      <c r="B97" s="312">
        <v>2</v>
      </c>
      <c r="C97" s="344" t="s">
        <v>167</v>
      </c>
      <c r="D97" s="355"/>
      <c r="E97" s="345" t="s">
        <v>234</v>
      </c>
      <c r="F97" s="346"/>
      <c r="G97" s="309"/>
      <c r="H97" s="216"/>
    </row>
    <row r="98" spans="2:8" s="213" customFormat="1" ht="66.599999999999994" customHeight="1" x14ac:dyDescent="0.25">
      <c r="B98" s="312">
        <v>3</v>
      </c>
      <c r="C98" s="344" t="s">
        <v>200</v>
      </c>
      <c r="D98" s="355"/>
      <c r="E98" s="345" t="s">
        <v>240</v>
      </c>
      <c r="F98" s="346"/>
      <c r="G98" s="309"/>
      <c r="H98" s="216"/>
    </row>
    <row r="99" spans="2:8" s="213" customFormat="1" ht="66.599999999999994" customHeight="1" x14ac:dyDescent="0.25">
      <c r="B99" s="312">
        <v>3</v>
      </c>
      <c r="C99" s="344" t="s">
        <v>172</v>
      </c>
      <c r="D99" s="355"/>
      <c r="E99" s="345" t="s">
        <v>265</v>
      </c>
      <c r="F99" s="346"/>
      <c r="G99" s="309"/>
      <c r="H99" s="216"/>
    </row>
    <row r="100" spans="2:8" s="213" customFormat="1" ht="62.45" customHeight="1" x14ac:dyDescent="0.25">
      <c r="B100" s="312">
        <v>3</v>
      </c>
      <c r="C100" s="344" t="s">
        <v>64</v>
      </c>
      <c r="D100" s="355"/>
      <c r="E100" s="345" t="s">
        <v>266</v>
      </c>
      <c r="F100" s="346"/>
      <c r="G100" s="309"/>
      <c r="H100" s="216"/>
    </row>
    <row r="101" spans="2:8" s="213" customFormat="1" ht="38.450000000000003" customHeight="1" x14ac:dyDescent="0.25">
      <c r="B101" s="312">
        <v>3</v>
      </c>
      <c r="C101" s="344" t="s">
        <v>241</v>
      </c>
      <c r="D101" s="355"/>
      <c r="E101" s="345" t="s">
        <v>242</v>
      </c>
      <c r="F101" s="346"/>
      <c r="G101" s="309"/>
      <c r="H101" s="216"/>
    </row>
    <row r="102" spans="2:8" ht="59.25" customHeight="1" x14ac:dyDescent="0.25">
      <c r="B102" s="313">
        <v>5</v>
      </c>
      <c r="C102" s="343" t="s">
        <v>175</v>
      </c>
      <c r="D102" s="344"/>
      <c r="E102" s="345" t="s">
        <v>261</v>
      </c>
      <c r="F102" s="346"/>
      <c r="G102" s="301"/>
      <c r="H102" s="297"/>
    </row>
    <row r="103" spans="2:8" ht="59.25" customHeight="1" x14ac:dyDescent="0.25">
      <c r="B103" s="313">
        <v>5</v>
      </c>
      <c r="C103" s="343" t="s">
        <v>90</v>
      </c>
      <c r="D103" s="344"/>
      <c r="E103" s="345" t="s">
        <v>243</v>
      </c>
      <c r="F103" s="346"/>
      <c r="G103" s="301"/>
      <c r="H103" s="297"/>
    </row>
    <row r="104" spans="2:8" ht="59.25" customHeight="1" x14ac:dyDescent="0.25">
      <c r="B104" s="313">
        <v>5</v>
      </c>
      <c r="C104" s="343" t="s">
        <v>91</v>
      </c>
      <c r="D104" s="344"/>
      <c r="E104" s="345" t="s">
        <v>245</v>
      </c>
      <c r="F104" s="346"/>
      <c r="G104" s="301"/>
      <c r="H104" s="297"/>
    </row>
    <row r="105" spans="2:8" ht="59.25" customHeight="1" x14ac:dyDescent="0.25">
      <c r="B105" s="313">
        <v>5</v>
      </c>
      <c r="C105" s="343" t="s">
        <v>114</v>
      </c>
      <c r="D105" s="344"/>
      <c r="E105" s="345" t="s">
        <v>245</v>
      </c>
      <c r="F105" s="346"/>
      <c r="G105" s="301"/>
      <c r="H105" s="297"/>
    </row>
    <row r="106" spans="2:8" ht="47.45" customHeight="1" x14ac:dyDescent="0.25">
      <c r="B106" s="313">
        <v>5</v>
      </c>
      <c r="C106" s="343" t="s">
        <v>92</v>
      </c>
      <c r="D106" s="344"/>
      <c r="E106" s="345" t="s">
        <v>246</v>
      </c>
      <c r="F106" s="346"/>
      <c r="G106" s="301"/>
      <c r="H106" s="297"/>
    </row>
    <row r="107" spans="2:8" ht="45.6" customHeight="1" x14ac:dyDescent="0.25">
      <c r="B107" s="313">
        <v>5</v>
      </c>
      <c r="C107" s="343" t="s">
        <v>93</v>
      </c>
      <c r="D107" s="344"/>
      <c r="E107" s="345" t="s">
        <v>244</v>
      </c>
      <c r="F107" s="346"/>
      <c r="G107" s="301"/>
      <c r="H107" s="297"/>
    </row>
    <row r="108" spans="2:8" ht="32.450000000000003" customHeight="1" x14ac:dyDescent="0.25">
      <c r="B108" s="313">
        <v>5</v>
      </c>
      <c r="C108" s="343" t="s">
        <v>109</v>
      </c>
      <c r="D108" s="344"/>
      <c r="E108" s="345" t="s">
        <v>249</v>
      </c>
      <c r="F108" s="346"/>
      <c r="G108" s="301"/>
      <c r="H108" s="297"/>
    </row>
    <row r="109" spans="2:8" ht="33.6" customHeight="1" x14ac:dyDescent="0.25">
      <c r="B109" s="313">
        <v>5</v>
      </c>
      <c r="C109" s="343" t="s">
        <v>113</v>
      </c>
      <c r="D109" s="344"/>
      <c r="E109" s="345" t="s">
        <v>247</v>
      </c>
      <c r="F109" s="346"/>
      <c r="G109" s="301"/>
      <c r="H109" s="297"/>
    </row>
    <row r="110" spans="2:8" ht="33.6" customHeight="1" x14ac:dyDescent="0.25">
      <c r="B110" s="313">
        <v>5</v>
      </c>
      <c r="C110" s="343" t="s">
        <v>117</v>
      </c>
      <c r="D110" s="344"/>
      <c r="E110" s="345" t="s">
        <v>248</v>
      </c>
      <c r="F110" s="346"/>
      <c r="G110" s="301"/>
      <c r="H110" s="297"/>
    </row>
    <row r="111" spans="2:8" x14ac:dyDescent="0.25">
      <c r="B111" s="313">
        <v>5</v>
      </c>
      <c r="C111" s="343" t="s">
        <v>10</v>
      </c>
      <c r="D111" s="344"/>
      <c r="E111" s="345" t="s">
        <v>203</v>
      </c>
      <c r="F111" s="346"/>
      <c r="G111" s="301"/>
      <c r="H111" s="297"/>
    </row>
    <row r="112" spans="2:8" ht="24.95" customHeight="1" x14ac:dyDescent="0.25">
      <c r="B112" s="313">
        <v>8</v>
      </c>
      <c r="C112" s="343" t="s">
        <v>124</v>
      </c>
      <c r="D112" s="344"/>
      <c r="E112" s="345" t="s">
        <v>250</v>
      </c>
      <c r="F112" s="346"/>
      <c r="G112" s="301"/>
      <c r="H112" s="297"/>
    </row>
    <row r="113" spans="2:8" ht="46.5" customHeight="1" x14ac:dyDescent="0.25">
      <c r="B113" s="313">
        <v>8</v>
      </c>
      <c r="C113" s="343" t="s">
        <v>125</v>
      </c>
      <c r="D113" s="344"/>
      <c r="E113" s="345" t="s">
        <v>251</v>
      </c>
      <c r="F113" s="346"/>
      <c r="G113" s="301"/>
      <c r="H113" s="297"/>
    </row>
    <row r="114" spans="2:8" ht="46.5" customHeight="1" x14ac:dyDescent="0.25">
      <c r="B114" s="313">
        <v>8</v>
      </c>
      <c r="C114" s="343" t="s">
        <v>178</v>
      </c>
      <c r="D114" s="344"/>
      <c r="E114" s="345" t="s">
        <v>252</v>
      </c>
      <c r="F114" s="346"/>
      <c r="G114" s="301"/>
      <c r="H114" s="297"/>
    </row>
    <row r="115" spans="2:8" s="213" customFormat="1" ht="82.5" customHeight="1" x14ac:dyDescent="0.25">
      <c r="B115" s="312">
        <v>8</v>
      </c>
      <c r="C115" s="343" t="s">
        <v>253</v>
      </c>
      <c r="D115" s="344"/>
      <c r="E115" s="345" t="s">
        <v>192</v>
      </c>
      <c r="F115" s="346"/>
      <c r="G115" s="309"/>
      <c r="H115" s="216"/>
    </row>
    <row r="116" spans="2:8" s="213" customFormat="1" ht="33.950000000000003" customHeight="1" x14ac:dyDescent="0.25">
      <c r="B116" s="312">
        <v>8</v>
      </c>
      <c r="C116" s="343" t="s">
        <v>150</v>
      </c>
      <c r="D116" s="344"/>
      <c r="E116" s="345" t="s">
        <v>255</v>
      </c>
      <c r="F116" s="346"/>
      <c r="G116" s="309"/>
      <c r="H116" s="216"/>
    </row>
    <row r="117" spans="2:8" s="213" customFormat="1" ht="33.950000000000003" customHeight="1" x14ac:dyDescent="0.25">
      <c r="B117" s="312">
        <v>8</v>
      </c>
      <c r="C117" s="343" t="s">
        <v>256</v>
      </c>
      <c r="D117" s="344"/>
      <c r="E117" s="345" t="s">
        <v>257</v>
      </c>
      <c r="F117" s="346"/>
      <c r="G117" s="309"/>
      <c r="H117" s="216"/>
    </row>
    <row r="118" spans="2:8" s="213" customFormat="1" ht="33.950000000000003" customHeight="1" x14ac:dyDescent="0.25">
      <c r="B118" s="312">
        <v>8</v>
      </c>
      <c r="C118" s="343" t="s">
        <v>258</v>
      </c>
      <c r="D118" s="344"/>
      <c r="E118" s="345" t="s">
        <v>259</v>
      </c>
      <c r="F118" s="346"/>
      <c r="G118" s="309"/>
      <c r="H118" s="216"/>
    </row>
    <row r="119" spans="2:8" s="213" customFormat="1" ht="46.5" customHeight="1" x14ac:dyDescent="0.25">
      <c r="B119" s="312">
        <v>8</v>
      </c>
      <c r="C119" s="343" t="s">
        <v>132</v>
      </c>
      <c r="D119" s="344"/>
      <c r="E119" s="345" t="s">
        <v>254</v>
      </c>
      <c r="F119" s="346"/>
      <c r="G119" s="309"/>
      <c r="H119" s="216"/>
    </row>
    <row r="120" spans="2:8" ht="6.75" customHeight="1" thickBot="1" x14ac:dyDescent="0.3">
      <c r="B120" s="296"/>
      <c r="C120" s="371"/>
      <c r="D120" s="372"/>
      <c r="E120" s="373"/>
      <c r="F120" s="374"/>
      <c r="G120" s="301"/>
      <c r="H120" s="297"/>
    </row>
    <row r="121" spans="2:8" ht="15.75" thickTop="1" x14ac:dyDescent="0.25">
      <c r="B121" s="296"/>
      <c r="C121" s="310"/>
      <c r="D121" s="310"/>
      <c r="E121" s="311"/>
      <c r="F121" s="311"/>
      <c r="G121" s="301"/>
      <c r="H121" s="297"/>
    </row>
    <row r="122" spans="2:8" ht="15.75" thickBot="1" x14ac:dyDescent="0.3">
      <c r="B122" s="298"/>
      <c r="C122" s="299"/>
      <c r="D122" s="299"/>
      <c r="E122" s="299"/>
      <c r="F122" s="299"/>
      <c r="G122" s="299"/>
      <c r="H122" s="300"/>
    </row>
    <row r="126" spans="2:8" x14ac:dyDescent="0.25">
      <c r="B126" s="337" t="s">
        <v>275</v>
      </c>
    </row>
    <row r="127" spans="2:8" ht="48" customHeight="1" x14ac:dyDescent="0.25">
      <c r="B127" s="341" t="s">
        <v>276</v>
      </c>
      <c r="C127" s="341"/>
    </row>
    <row r="128" spans="2:8" x14ac:dyDescent="0.25">
      <c r="B128" s="342">
        <v>44342</v>
      </c>
      <c r="C128" s="342"/>
    </row>
  </sheetData>
  <sheetProtection sheet="1" scenarios="1" formatCells="0" formatColumns="0" formatRows="0"/>
  <autoFilter ref="B85:H119" xr:uid="{00000000-0009-0000-0000-000000000000}">
    <filterColumn colId="1" showButton="0"/>
    <filterColumn colId="3" showButton="0"/>
  </autoFilter>
  <mergeCells count="170">
    <mergeCell ref="B2:H2"/>
    <mergeCell ref="B4:H5"/>
    <mergeCell ref="B6:H6"/>
    <mergeCell ref="B7:H7"/>
    <mergeCell ref="C85:D85"/>
    <mergeCell ref="E85:F85"/>
    <mergeCell ref="B9:H9"/>
    <mergeCell ref="B11:H11"/>
    <mergeCell ref="B45:H45"/>
    <mergeCell ref="B15:H15"/>
    <mergeCell ref="B17:H17"/>
    <mergeCell ref="B13:H13"/>
    <mergeCell ref="B19:H19"/>
    <mergeCell ref="B14:H14"/>
    <mergeCell ref="B35:H35"/>
    <mergeCell ref="C25:D25"/>
    <mergeCell ref="E25:F25"/>
    <mergeCell ref="C31:D31"/>
    <mergeCell ref="E31:F31"/>
    <mergeCell ref="C32:D32"/>
    <mergeCell ref="E32:F32"/>
    <mergeCell ref="C33:D33"/>
    <mergeCell ref="E33:F33"/>
    <mergeCell ref="C30:D30"/>
    <mergeCell ref="C119:D119"/>
    <mergeCell ref="E119:F119"/>
    <mergeCell ref="C120:D120"/>
    <mergeCell ref="E120:F120"/>
    <mergeCell ref="C118:D118"/>
    <mergeCell ref="E118:F118"/>
    <mergeCell ref="C117:D117"/>
    <mergeCell ref="E117:F117"/>
    <mergeCell ref="C115:D115"/>
    <mergeCell ref="E115:F115"/>
    <mergeCell ref="C116:D116"/>
    <mergeCell ref="E116:F116"/>
    <mergeCell ref="C21:D21"/>
    <mergeCell ref="E21:F21"/>
    <mergeCell ref="C22:D22"/>
    <mergeCell ref="E22:F22"/>
    <mergeCell ref="C23:D23"/>
    <mergeCell ref="E23:F23"/>
    <mergeCell ref="B59:H59"/>
    <mergeCell ref="B61:H61"/>
    <mergeCell ref="B63:H63"/>
    <mergeCell ref="C24:D24"/>
    <mergeCell ref="E24:F24"/>
    <mergeCell ref="E30:F30"/>
    <mergeCell ref="C29:D29"/>
    <mergeCell ref="E29:F29"/>
    <mergeCell ref="C28:D28"/>
    <mergeCell ref="E28:F28"/>
    <mergeCell ref="C27:D27"/>
    <mergeCell ref="E27:F27"/>
    <mergeCell ref="C26:D26"/>
    <mergeCell ref="E26:F26"/>
    <mergeCell ref="C37:D37"/>
    <mergeCell ref="E37:F37"/>
    <mergeCell ref="C38:D38"/>
    <mergeCell ref="E38:F38"/>
    <mergeCell ref="C89:D89"/>
    <mergeCell ref="E89:F89"/>
    <mergeCell ref="E86:F86"/>
    <mergeCell ref="C87:D87"/>
    <mergeCell ref="E87:F87"/>
    <mergeCell ref="C114:D114"/>
    <mergeCell ref="E114:F114"/>
    <mergeCell ref="C102:D102"/>
    <mergeCell ref="E102:F102"/>
    <mergeCell ref="C104:D104"/>
    <mergeCell ref="E104:F104"/>
    <mergeCell ref="C105:D105"/>
    <mergeCell ref="E105:F105"/>
    <mergeCell ref="C95:D95"/>
    <mergeCell ref="E95:F95"/>
    <mergeCell ref="C97:D97"/>
    <mergeCell ref="E97:F97"/>
    <mergeCell ref="C96:D96"/>
    <mergeCell ref="C101:D101"/>
    <mergeCell ref="E101:F101"/>
    <mergeCell ref="C100:D100"/>
    <mergeCell ref="E100:F100"/>
    <mergeCell ref="E92:F92"/>
    <mergeCell ref="C86:D86"/>
    <mergeCell ref="C39:D39"/>
    <mergeCell ref="E39:F39"/>
    <mergeCell ref="B43:H43"/>
    <mergeCell ref="C99:D99"/>
    <mergeCell ref="E99:F99"/>
    <mergeCell ref="C49:D49"/>
    <mergeCell ref="E49:F49"/>
    <mergeCell ref="C98:D98"/>
    <mergeCell ref="E98:F98"/>
    <mergeCell ref="C40:D40"/>
    <mergeCell ref="E40:F40"/>
    <mergeCell ref="C41:D41"/>
    <mergeCell ref="E41:F41"/>
    <mergeCell ref="C55:D55"/>
    <mergeCell ref="E55:F55"/>
    <mergeCell ref="E96:F96"/>
    <mergeCell ref="C88:D88"/>
    <mergeCell ref="E88:F88"/>
    <mergeCell ref="B75:H75"/>
    <mergeCell ref="B77:H77"/>
    <mergeCell ref="C47:D47"/>
    <mergeCell ref="E47:F47"/>
    <mergeCell ref="C48:D48"/>
    <mergeCell ref="E48:F48"/>
    <mergeCell ref="C50:D50"/>
    <mergeCell ref="E50:F50"/>
    <mergeCell ref="C51:D51"/>
    <mergeCell ref="E51:F51"/>
    <mergeCell ref="C52:D52"/>
    <mergeCell ref="E52:F52"/>
    <mergeCell ref="C56:D56"/>
    <mergeCell ref="E56:F56"/>
    <mergeCell ref="C57:D57"/>
    <mergeCell ref="E57:F57"/>
    <mergeCell ref="C53:D53"/>
    <mergeCell ref="E53:F53"/>
    <mergeCell ref="C54:D54"/>
    <mergeCell ref="E54:F54"/>
    <mergeCell ref="B79:H79"/>
    <mergeCell ref="C93:D93"/>
    <mergeCell ref="C70:D70"/>
    <mergeCell ref="E70:F70"/>
    <mergeCell ref="C109:D109"/>
    <mergeCell ref="E109:F109"/>
    <mergeCell ref="C110:D110"/>
    <mergeCell ref="E110:F110"/>
    <mergeCell ref="C106:D106"/>
    <mergeCell ref="E106:F106"/>
    <mergeCell ref="C107:D107"/>
    <mergeCell ref="E107:F107"/>
    <mergeCell ref="C108:D108"/>
    <mergeCell ref="E108:F108"/>
    <mergeCell ref="C103:D103"/>
    <mergeCell ref="E103:F103"/>
    <mergeCell ref="E93:F93"/>
    <mergeCell ref="C94:D94"/>
    <mergeCell ref="E94:F94"/>
    <mergeCell ref="C90:D90"/>
    <mergeCell ref="E90:F90"/>
    <mergeCell ref="C91:D91"/>
    <mergeCell ref="E91:F91"/>
    <mergeCell ref="C92:D92"/>
    <mergeCell ref="B127:C127"/>
    <mergeCell ref="B128:C128"/>
    <mergeCell ref="C111:D111"/>
    <mergeCell ref="E111:F111"/>
    <mergeCell ref="C65:D65"/>
    <mergeCell ref="E65:F65"/>
    <mergeCell ref="C66:D66"/>
    <mergeCell ref="E66:F66"/>
    <mergeCell ref="C67:D67"/>
    <mergeCell ref="E67:F67"/>
    <mergeCell ref="C113:D113"/>
    <mergeCell ref="E113:F113"/>
    <mergeCell ref="C112:D112"/>
    <mergeCell ref="E112:F112"/>
    <mergeCell ref="C71:D71"/>
    <mergeCell ref="E71:F71"/>
    <mergeCell ref="C72:D72"/>
    <mergeCell ref="E72:F72"/>
    <mergeCell ref="C73:D73"/>
    <mergeCell ref="E73:F73"/>
    <mergeCell ref="C68:D68"/>
    <mergeCell ref="E68:F68"/>
    <mergeCell ref="C69:D69"/>
    <mergeCell ref="E69:F69"/>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K21"/>
  <sheetViews>
    <sheetView showGridLines="0" zoomScale="85" zoomScaleNormal="85" workbookViewId="0">
      <selection activeCell="A11" sqref="A11:K11"/>
    </sheetView>
  </sheetViews>
  <sheetFormatPr baseColWidth="10" defaultColWidth="10.85546875" defaultRowHeight="15" x14ac:dyDescent="0.25"/>
  <cols>
    <col min="1" max="1" width="26.5703125" customWidth="1"/>
    <col min="2" max="2" width="29.5703125" customWidth="1"/>
    <col min="4" max="4" width="27.42578125" customWidth="1"/>
    <col min="6" max="6" width="14.5703125" customWidth="1"/>
  </cols>
  <sheetData>
    <row r="1" spans="1:11" s="9" customFormat="1" ht="37.5" customHeight="1" x14ac:dyDescent="0.2">
      <c r="A1" s="409"/>
      <c r="B1" s="441" t="str">
        <f>+'2 CONTEXTO E IDENTIFICACIÓN'!B1</f>
        <v>MAPA DE RIESGOS</v>
      </c>
      <c r="C1" s="50" t="str">
        <f>+'2 CONTEXTO E IDENTIFICACIÓN'!C1</f>
        <v>CÓDIGO:</v>
      </c>
      <c r="D1" s="50">
        <f>+'2 CONTEXTO E IDENTIFICACIÓN'!D1</f>
        <v>0</v>
      </c>
      <c r="F1" s="241" t="str">
        <f>+'2 CONTEXTO E IDENTIFICACIÓN'!$F$4</f>
        <v>Elaboración o Actualización:</v>
      </c>
      <c r="G1" s="262">
        <f>+IF('2 CONTEXTO E IDENTIFICACIÓN'!$G$4="","",'2 CONTEXTO E IDENTIFICACIÓN'!$G$4)</f>
        <v>44866</v>
      </c>
      <c r="H1" s="20"/>
      <c r="I1" s="20"/>
    </row>
    <row r="2" spans="1:11" s="9" customFormat="1" ht="37.5" customHeight="1" x14ac:dyDescent="0.2">
      <c r="A2" s="409"/>
      <c r="B2" s="442"/>
      <c r="C2" s="50" t="str">
        <f>+'2 CONTEXTO E IDENTIFICACIÓN'!C2</f>
        <v>VERSIÓN:</v>
      </c>
      <c r="D2" s="50">
        <f>+'2 CONTEXTO E IDENTIFICACIÓN'!D2</f>
        <v>0</v>
      </c>
      <c r="F2" s="244" t="str">
        <f>+'2 CONTEXTO E IDENTIFICACIÓN'!$D$5</f>
        <v>Vigencia del:</v>
      </c>
      <c r="G2" s="242" t="str">
        <f>+IF('2 CONTEXTO E IDENTIFICACIÓN'!$E$5="","",'2 CONTEXTO E IDENTIFICACIÓN'!$E$5)</f>
        <v/>
      </c>
      <c r="H2" s="243" t="s">
        <v>111</v>
      </c>
      <c r="I2" s="240" t="str">
        <f>+IF('2 CONTEXTO E IDENTIFICACIÓN'!$G$5="","",'2 CONTEXTO E IDENTIFICACIÓN'!$G$5)</f>
        <v/>
      </c>
    </row>
    <row r="3" spans="1:11" s="9" customFormat="1" ht="8.25" customHeight="1" x14ac:dyDescent="0.2">
      <c r="A3" s="22"/>
      <c r="B3" s="22"/>
      <c r="C3" s="22"/>
      <c r="D3" s="52"/>
      <c r="F3" s="56"/>
    </row>
    <row r="4" spans="1:11" s="10" customFormat="1" ht="14.45" customHeight="1" x14ac:dyDescent="0.25">
      <c r="A4" s="27" t="s">
        <v>159</v>
      </c>
      <c r="B4" s="410" t="str">
        <f>+IF('2 CONTEXTO E IDENTIFICACIÓN'!$B$4="","",'2 CONTEXTO E IDENTIFICACIÓN'!$B$4)</f>
        <v>HOSPITAL UNIVERSITARIO DEPARTAMENTAL DE NARIÑO</v>
      </c>
      <c r="C4" s="410"/>
      <c r="D4" s="410"/>
      <c r="E4" s="144"/>
      <c r="F4" s="145"/>
    </row>
    <row r="5" spans="1:11" ht="15.75" thickBot="1" x14ac:dyDescent="0.3">
      <c r="A5" s="27" t="s">
        <v>157</v>
      </c>
      <c r="B5" s="410" t="str">
        <f>+IF('2 CONTEXTO E IDENTIFICACIÓN'!$D$4="","",'2 CONTEXTO E IDENTIFICACIÓN'!$D$4)</f>
        <v>BANCO DE LECHE HUMANA</v>
      </c>
      <c r="C5" s="411"/>
      <c r="D5" s="411"/>
    </row>
    <row r="6" spans="1:11" ht="15.75" thickBot="1" x14ac:dyDescent="0.3">
      <c r="A6" s="477" t="s">
        <v>46</v>
      </c>
      <c r="B6" s="478"/>
      <c r="C6" s="478"/>
      <c r="D6" s="478"/>
      <c r="E6" s="478"/>
      <c r="F6" s="478"/>
      <c r="G6" s="478"/>
      <c r="H6" s="478"/>
      <c r="I6" s="478"/>
      <c r="J6" s="478"/>
      <c r="K6" s="479"/>
    </row>
    <row r="7" spans="1:11" ht="6" customHeight="1" thickBot="1" x14ac:dyDescent="0.3">
      <c r="A7" s="477"/>
      <c r="B7" s="478"/>
      <c r="C7" s="478"/>
      <c r="D7" s="478"/>
      <c r="E7" s="478"/>
      <c r="F7" s="478"/>
      <c r="G7" s="478"/>
      <c r="H7" s="478"/>
      <c r="I7" s="478"/>
      <c r="J7" s="478"/>
      <c r="K7" s="479"/>
    </row>
    <row r="8" spans="1:11" ht="34.5" customHeight="1" x14ac:dyDescent="0.25">
      <c r="A8" s="480" t="s">
        <v>47</v>
      </c>
      <c r="B8" s="481"/>
      <c r="C8" s="481"/>
      <c r="D8" s="481"/>
      <c r="E8" s="481"/>
      <c r="F8" s="481"/>
      <c r="G8" s="481"/>
      <c r="H8" s="481"/>
      <c r="I8" s="481"/>
      <c r="J8" s="481"/>
      <c r="K8" s="482"/>
    </row>
    <row r="9" spans="1:11" ht="18.75" customHeight="1" x14ac:dyDescent="0.25">
      <c r="A9" s="486" t="s">
        <v>24</v>
      </c>
      <c r="B9" s="487"/>
      <c r="C9" s="487"/>
      <c r="D9" s="487"/>
      <c r="E9" s="487"/>
      <c r="F9" s="487"/>
      <c r="G9" s="487"/>
      <c r="H9" s="487"/>
      <c r="I9" s="487"/>
      <c r="J9" s="487"/>
      <c r="K9" s="488"/>
    </row>
    <row r="10" spans="1:11" ht="34.5" customHeight="1" x14ac:dyDescent="0.25">
      <c r="A10" s="483" t="s">
        <v>25</v>
      </c>
      <c r="B10" s="484"/>
      <c r="C10" s="484"/>
      <c r="D10" s="484"/>
      <c r="E10" s="484"/>
      <c r="F10" s="484"/>
      <c r="G10" s="484"/>
      <c r="H10" s="484"/>
      <c r="I10" s="484"/>
      <c r="J10" s="484"/>
      <c r="K10" s="485"/>
    </row>
    <row r="11" spans="1:11" ht="50.25" customHeight="1" thickBot="1" x14ac:dyDescent="0.3">
      <c r="A11" s="492" t="s">
        <v>119</v>
      </c>
      <c r="B11" s="493"/>
      <c r="C11" s="493"/>
      <c r="D11" s="493"/>
      <c r="E11" s="493"/>
      <c r="F11" s="493"/>
      <c r="G11" s="493"/>
      <c r="H11" s="493"/>
      <c r="I11" s="493"/>
      <c r="J11" s="493"/>
      <c r="K11" s="494"/>
    </row>
    <row r="12" spans="1:11" x14ac:dyDescent="0.25">
      <c r="A12" s="146"/>
      <c r="B12" s="146"/>
      <c r="C12" s="146"/>
      <c r="D12" s="146"/>
      <c r="E12" s="146"/>
      <c r="F12" s="146"/>
      <c r="G12" s="146"/>
      <c r="H12" s="146"/>
      <c r="I12" s="146"/>
      <c r="J12" s="146"/>
      <c r="K12" s="146"/>
    </row>
    <row r="13" spans="1:11" s="148" customFormat="1" ht="38.25" x14ac:dyDescent="0.25">
      <c r="A13" s="147"/>
      <c r="B13" s="489" t="s">
        <v>31</v>
      </c>
      <c r="C13" s="490"/>
      <c r="D13" s="491" t="s">
        <v>32</v>
      </c>
      <c r="E13" s="491"/>
      <c r="G13" s="95" t="s">
        <v>88</v>
      </c>
    </row>
    <row r="14" spans="1:11" x14ac:dyDescent="0.25">
      <c r="A14" s="149" t="s">
        <v>26</v>
      </c>
      <c r="B14" s="150">
        <f>+COUNTIF('8 MAPA RIESGOS'!$G$9:$G$28,G14)</f>
        <v>0</v>
      </c>
      <c r="C14" s="151">
        <f>+B14/$B$18</f>
        <v>0</v>
      </c>
      <c r="D14" s="150">
        <f>+COUNTIF('8 MAPA RIESGOS'!$L$9:$L$28,G14)</f>
        <v>0</v>
      </c>
      <c r="E14" s="151">
        <f>+D14/$D$18</f>
        <v>0</v>
      </c>
      <c r="G14" s="125" t="s">
        <v>84</v>
      </c>
    </row>
    <row r="15" spans="1:11" x14ac:dyDescent="0.25">
      <c r="A15" s="149" t="s">
        <v>27</v>
      </c>
      <c r="B15" s="150">
        <f>+COUNTIF('8 MAPA RIESGOS'!$G$9:$G$28,G15)</f>
        <v>2</v>
      </c>
      <c r="C15" s="151">
        <f t="shared" ref="C15:C18" si="0">+B15/$B$18</f>
        <v>0.33333333333333331</v>
      </c>
      <c r="D15" s="150">
        <f>+COUNTIF('8 MAPA RIESGOS'!$L$9:$L$28,G15)</f>
        <v>1</v>
      </c>
      <c r="E15" s="151">
        <f t="shared" ref="E15:E18" si="1">+D15/$D$18</f>
        <v>0.16666666666666666</v>
      </c>
      <c r="G15" s="108" t="s">
        <v>85</v>
      </c>
    </row>
    <row r="16" spans="1:11" x14ac:dyDescent="0.25">
      <c r="A16" s="149" t="s">
        <v>28</v>
      </c>
      <c r="B16" s="150">
        <f>+COUNTIF('8 MAPA RIESGOS'!$G$9:$G$28,G16)</f>
        <v>4</v>
      </c>
      <c r="C16" s="151">
        <f t="shared" si="0"/>
        <v>0.66666666666666663</v>
      </c>
      <c r="D16" s="150">
        <f>+COUNTIF('8 MAPA RIESGOS'!$L$9:$L$28,G16)</f>
        <v>5</v>
      </c>
      <c r="E16" s="151">
        <f t="shared" si="1"/>
        <v>0.83333333333333337</v>
      </c>
      <c r="G16" s="112" t="s">
        <v>5</v>
      </c>
    </row>
    <row r="17" spans="1:7" x14ac:dyDescent="0.25">
      <c r="A17" s="149" t="s">
        <v>29</v>
      </c>
      <c r="B17" s="150">
        <f>+COUNTIF('8 MAPA RIESGOS'!$G$9:$G$28,G17)</f>
        <v>0</v>
      </c>
      <c r="C17" s="151">
        <f t="shared" si="0"/>
        <v>0</v>
      </c>
      <c r="D17" s="150">
        <f>+COUNTIF('8 MAPA RIESGOS'!$L$9:$L$28,G17)</f>
        <v>0</v>
      </c>
      <c r="E17" s="151">
        <f t="shared" si="1"/>
        <v>0</v>
      </c>
      <c r="G17" s="116" t="s">
        <v>86</v>
      </c>
    </row>
    <row r="18" spans="1:7" x14ac:dyDescent="0.25">
      <c r="A18" s="149" t="s">
        <v>30</v>
      </c>
      <c r="B18" s="150">
        <f>+SUM(B14:B17)</f>
        <v>6</v>
      </c>
      <c r="C18" s="151">
        <f t="shared" si="0"/>
        <v>1</v>
      </c>
      <c r="D18" s="150">
        <f>+SUM(D14:D17)</f>
        <v>6</v>
      </c>
      <c r="E18" s="151">
        <f t="shared" si="1"/>
        <v>1</v>
      </c>
    </row>
    <row r="20" spans="1:7" s="152" customFormat="1" x14ac:dyDescent="0.25">
      <c r="B20" s="153" t="s">
        <v>31</v>
      </c>
      <c r="D20" s="153" t="s">
        <v>32</v>
      </c>
    </row>
    <row r="21" spans="1:7" s="152" customFormat="1" ht="41.45" customHeight="1" x14ac:dyDescent="0.25">
      <c r="B21" s="154" t="str">
        <f>+IF((B14/B18)&gt;=0.2,G14,+IF(((B14/B18)+(B15/B18))&gt;=0.3,G15,+IF(((B14/B18)+(B15/B18)+(B16/B18))&gt;=0.4,G16,+IF((B14/B18)+(B15/B18)+(B16/B18)+(B17/B18)&gt;=0.5,G17,""))))</f>
        <v>Alto</v>
      </c>
      <c r="D21" s="154" t="str">
        <f>+IF((D14/D18)&gt;=0.2,G14,+IF(((D14/D18)+(D15/D18))&gt;=0.3,G15,+IF(((D14/D18)+(D15/D18)+(D16/D18))&gt;=0.4,G16,+IF((D14/D18)+(D15/D18)+(D16/D18)+(D17/D18)&gt;=0.5,G17,""))))</f>
        <v>Moderado</v>
      </c>
    </row>
  </sheetData>
  <sheetProtection sheet="1" formatCells="0" formatColumns="0" formatRows="0"/>
  <mergeCells count="12">
    <mergeCell ref="B13:C13"/>
    <mergeCell ref="D13:E13"/>
    <mergeCell ref="A11:K11"/>
    <mergeCell ref="A6:K6"/>
    <mergeCell ref="B4:D4"/>
    <mergeCell ref="B5:D5"/>
    <mergeCell ref="A1:A2"/>
    <mergeCell ref="A7:K7"/>
    <mergeCell ref="A8:K8"/>
    <mergeCell ref="A10:K10"/>
    <mergeCell ref="A9:K9"/>
    <mergeCell ref="B1:B2"/>
  </mergeCells>
  <conditionalFormatting sqref="B21:D21">
    <cfRule type="containsText" dxfId="3" priority="1" operator="containsText" text="Bajo">
      <formula>NOT(ISERROR(SEARCH("Bajo",B21)))</formula>
    </cfRule>
    <cfRule type="containsText" dxfId="2" priority="2" operator="containsText" text="Moderado">
      <formula>NOT(ISERROR(SEARCH("Moderado",B21)))</formula>
    </cfRule>
    <cfRule type="containsText" dxfId="1" priority="3" operator="containsText" text="Alto">
      <formula>NOT(ISERROR(SEARCH("Alto",B21)))</formula>
    </cfRule>
    <cfRule type="containsText" dxfId="0" priority="4" operator="containsText" text="Extremo">
      <formula>NOT(ISERROR(SEARCH("Extremo",B21)))</formula>
    </cfRule>
  </conditionalFormatting>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5"/>
  <dimension ref="A1:D23"/>
  <sheetViews>
    <sheetView view="pageBreakPreview" zoomScale="110" zoomScaleNormal="100" zoomScaleSheetLayoutView="110" workbookViewId="0">
      <selection activeCell="A4" sqref="A4:D6"/>
    </sheetView>
  </sheetViews>
  <sheetFormatPr baseColWidth="10" defaultRowHeight="15" x14ac:dyDescent="0.25"/>
  <cols>
    <col min="1" max="1" width="17.42578125" style="326" customWidth="1"/>
    <col min="2" max="2" width="23.5703125" customWidth="1"/>
    <col min="3" max="3" width="12.42578125" customWidth="1"/>
    <col min="4" max="4" width="16.5703125" customWidth="1"/>
    <col min="5" max="256" width="10.85546875"/>
    <col min="257" max="257" width="17.7109375" customWidth="1"/>
    <col min="258" max="258" width="23.5703125" customWidth="1"/>
    <col min="259" max="259" width="10.85546875"/>
    <col min="260" max="260" width="12.7109375" customWidth="1"/>
    <col min="261" max="512" width="10.85546875"/>
    <col min="513" max="513" width="17.7109375" customWidth="1"/>
    <col min="514" max="514" width="23.5703125" customWidth="1"/>
    <col min="515" max="515" width="10.85546875"/>
    <col min="516" max="516" width="12.7109375" customWidth="1"/>
    <col min="517" max="768" width="10.85546875"/>
    <col min="769" max="769" width="17.7109375" customWidth="1"/>
    <col min="770" max="770" width="23.5703125" customWidth="1"/>
    <col min="771" max="771" width="10.85546875"/>
    <col min="772" max="772" width="12.7109375" customWidth="1"/>
    <col min="773" max="1024" width="10.85546875"/>
    <col min="1025" max="1025" width="17.7109375" customWidth="1"/>
    <col min="1026" max="1026" width="23.5703125" customWidth="1"/>
    <col min="1027" max="1027" width="10.85546875"/>
    <col min="1028" max="1028" width="12.7109375" customWidth="1"/>
    <col min="1029" max="1280" width="10.85546875"/>
    <col min="1281" max="1281" width="17.7109375" customWidth="1"/>
    <col min="1282" max="1282" width="23.5703125" customWidth="1"/>
    <col min="1283" max="1283" width="10.85546875"/>
    <col min="1284" max="1284" width="12.7109375" customWidth="1"/>
    <col min="1285" max="1536" width="10.85546875"/>
    <col min="1537" max="1537" width="17.7109375" customWidth="1"/>
    <col min="1538" max="1538" width="23.5703125" customWidth="1"/>
    <col min="1539" max="1539" width="10.85546875"/>
    <col min="1540" max="1540" width="12.7109375" customWidth="1"/>
    <col min="1541" max="1792" width="10.85546875"/>
    <col min="1793" max="1793" width="17.7109375" customWidth="1"/>
    <col min="1794" max="1794" width="23.5703125" customWidth="1"/>
    <col min="1795" max="1795" width="10.85546875"/>
    <col min="1796" max="1796" width="12.7109375" customWidth="1"/>
    <col min="1797" max="2048" width="10.85546875"/>
    <col min="2049" max="2049" width="17.7109375" customWidth="1"/>
    <col min="2050" max="2050" width="23.5703125" customWidth="1"/>
    <col min="2051" max="2051" width="10.85546875"/>
    <col min="2052" max="2052" width="12.7109375" customWidth="1"/>
    <col min="2053" max="2304" width="10.85546875"/>
    <col min="2305" max="2305" width="17.7109375" customWidth="1"/>
    <col min="2306" max="2306" width="23.5703125" customWidth="1"/>
    <col min="2307" max="2307" width="10.85546875"/>
    <col min="2308" max="2308" width="12.7109375" customWidth="1"/>
    <col min="2309" max="2560" width="10.85546875"/>
    <col min="2561" max="2561" width="17.7109375" customWidth="1"/>
    <col min="2562" max="2562" width="23.5703125" customWidth="1"/>
    <col min="2563" max="2563" width="10.85546875"/>
    <col min="2564" max="2564" width="12.7109375" customWidth="1"/>
    <col min="2565" max="2816" width="10.85546875"/>
    <col min="2817" max="2817" width="17.7109375" customWidth="1"/>
    <col min="2818" max="2818" width="23.5703125" customWidth="1"/>
    <col min="2819" max="2819" width="10.85546875"/>
    <col min="2820" max="2820" width="12.7109375" customWidth="1"/>
    <col min="2821" max="3072" width="10.85546875"/>
    <col min="3073" max="3073" width="17.7109375" customWidth="1"/>
    <col min="3074" max="3074" width="23.5703125" customWidth="1"/>
    <col min="3075" max="3075" width="10.85546875"/>
    <col min="3076" max="3076" width="12.7109375" customWidth="1"/>
    <col min="3077" max="3328" width="10.85546875"/>
    <col min="3329" max="3329" width="17.7109375" customWidth="1"/>
    <col min="3330" max="3330" width="23.5703125" customWidth="1"/>
    <col min="3331" max="3331" width="10.85546875"/>
    <col min="3332" max="3332" width="12.7109375" customWidth="1"/>
    <col min="3333" max="3584" width="10.85546875"/>
    <col min="3585" max="3585" width="17.7109375" customWidth="1"/>
    <col min="3586" max="3586" width="23.5703125" customWidth="1"/>
    <col min="3587" max="3587" width="10.85546875"/>
    <col min="3588" max="3588" width="12.7109375" customWidth="1"/>
    <col min="3589" max="3840" width="10.85546875"/>
    <col min="3841" max="3841" width="17.7109375" customWidth="1"/>
    <col min="3842" max="3842" width="23.5703125" customWidth="1"/>
    <col min="3843" max="3843" width="10.85546875"/>
    <col min="3844" max="3844" width="12.7109375" customWidth="1"/>
    <col min="3845" max="4096" width="10.85546875"/>
    <col min="4097" max="4097" width="17.7109375" customWidth="1"/>
    <col min="4098" max="4098" width="23.5703125" customWidth="1"/>
    <col min="4099" max="4099" width="10.85546875"/>
    <col min="4100" max="4100" width="12.7109375" customWidth="1"/>
    <col min="4101" max="4352" width="10.85546875"/>
    <col min="4353" max="4353" width="17.7109375" customWidth="1"/>
    <col min="4354" max="4354" width="23.5703125" customWidth="1"/>
    <col min="4355" max="4355" width="10.85546875"/>
    <col min="4356" max="4356" width="12.7109375" customWidth="1"/>
    <col min="4357" max="4608" width="10.85546875"/>
    <col min="4609" max="4609" width="17.7109375" customWidth="1"/>
    <col min="4610" max="4610" width="23.5703125" customWidth="1"/>
    <col min="4611" max="4611" width="10.85546875"/>
    <col min="4612" max="4612" width="12.7109375" customWidth="1"/>
    <col min="4613" max="4864" width="10.85546875"/>
    <col min="4865" max="4865" width="17.7109375" customWidth="1"/>
    <col min="4866" max="4866" width="23.5703125" customWidth="1"/>
    <col min="4867" max="4867" width="10.85546875"/>
    <col min="4868" max="4868" width="12.7109375" customWidth="1"/>
    <col min="4869" max="5120" width="10.85546875"/>
    <col min="5121" max="5121" width="17.7109375" customWidth="1"/>
    <col min="5122" max="5122" width="23.5703125" customWidth="1"/>
    <col min="5123" max="5123" width="10.85546875"/>
    <col min="5124" max="5124" width="12.7109375" customWidth="1"/>
    <col min="5125" max="5376" width="10.85546875"/>
    <col min="5377" max="5377" width="17.7109375" customWidth="1"/>
    <col min="5378" max="5378" width="23.5703125" customWidth="1"/>
    <col min="5379" max="5379" width="10.85546875"/>
    <col min="5380" max="5380" width="12.7109375" customWidth="1"/>
    <col min="5381" max="5632" width="10.85546875"/>
    <col min="5633" max="5633" width="17.7109375" customWidth="1"/>
    <col min="5634" max="5634" width="23.5703125" customWidth="1"/>
    <col min="5635" max="5635" width="10.85546875"/>
    <col min="5636" max="5636" width="12.7109375" customWidth="1"/>
    <col min="5637" max="5888" width="10.85546875"/>
    <col min="5889" max="5889" width="17.7109375" customWidth="1"/>
    <col min="5890" max="5890" width="23.5703125" customWidth="1"/>
    <col min="5891" max="5891" width="10.85546875"/>
    <col min="5892" max="5892" width="12.7109375" customWidth="1"/>
    <col min="5893" max="6144" width="10.85546875"/>
    <col min="6145" max="6145" width="17.7109375" customWidth="1"/>
    <col min="6146" max="6146" width="23.5703125" customWidth="1"/>
    <col min="6147" max="6147" width="10.85546875"/>
    <col min="6148" max="6148" width="12.7109375" customWidth="1"/>
    <col min="6149" max="6400" width="10.85546875"/>
    <col min="6401" max="6401" width="17.7109375" customWidth="1"/>
    <col min="6402" max="6402" width="23.5703125" customWidth="1"/>
    <col min="6403" max="6403" width="10.85546875"/>
    <col min="6404" max="6404" width="12.7109375" customWidth="1"/>
    <col min="6405" max="6656" width="10.85546875"/>
    <col min="6657" max="6657" width="17.7109375" customWidth="1"/>
    <col min="6658" max="6658" width="23.5703125" customWidth="1"/>
    <col min="6659" max="6659" width="10.85546875"/>
    <col min="6660" max="6660" width="12.7109375" customWidth="1"/>
    <col min="6661" max="6912" width="10.85546875"/>
    <col min="6913" max="6913" width="17.7109375" customWidth="1"/>
    <col min="6914" max="6914" width="23.5703125" customWidth="1"/>
    <col min="6915" max="6915" width="10.85546875"/>
    <col min="6916" max="6916" width="12.7109375" customWidth="1"/>
    <col min="6917" max="7168" width="10.85546875"/>
    <col min="7169" max="7169" width="17.7109375" customWidth="1"/>
    <col min="7170" max="7170" width="23.5703125" customWidth="1"/>
    <col min="7171" max="7171" width="10.85546875"/>
    <col min="7172" max="7172" width="12.7109375" customWidth="1"/>
    <col min="7173" max="7424" width="10.85546875"/>
    <col min="7425" max="7425" width="17.7109375" customWidth="1"/>
    <col min="7426" max="7426" width="23.5703125" customWidth="1"/>
    <col min="7427" max="7427" width="10.85546875"/>
    <col min="7428" max="7428" width="12.7109375" customWidth="1"/>
    <col min="7429" max="7680" width="10.85546875"/>
    <col min="7681" max="7681" width="17.7109375" customWidth="1"/>
    <col min="7682" max="7682" width="23.5703125" customWidth="1"/>
    <col min="7683" max="7683" width="10.85546875"/>
    <col min="7684" max="7684" width="12.7109375" customWidth="1"/>
    <col min="7685" max="7936" width="10.85546875"/>
    <col min="7937" max="7937" width="17.7109375" customWidth="1"/>
    <col min="7938" max="7938" width="23.5703125" customWidth="1"/>
    <col min="7939" max="7939" width="10.85546875"/>
    <col min="7940" max="7940" width="12.7109375" customWidth="1"/>
    <col min="7941" max="8192" width="10.85546875"/>
    <col min="8193" max="8193" width="17.7109375" customWidth="1"/>
    <col min="8194" max="8194" width="23.5703125" customWidth="1"/>
    <col min="8195" max="8195" width="10.85546875"/>
    <col min="8196" max="8196" width="12.7109375" customWidth="1"/>
    <col min="8197" max="8448" width="10.85546875"/>
    <col min="8449" max="8449" width="17.7109375" customWidth="1"/>
    <col min="8450" max="8450" width="23.5703125" customWidth="1"/>
    <col min="8451" max="8451" width="10.85546875"/>
    <col min="8452" max="8452" width="12.7109375" customWidth="1"/>
    <col min="8453" max="8704" width="10.85546875"/>
    <col min="8705" max="8705" width="17.7109375" customWidth="1"/>
    <col min="8706" max="8706" width="23.5703125" customWidth="1"/>
    <col min="8707" max="8707" width="10.85546875"/>
    <col min="8708" max="8708" width="12.7109375" customWidth="1"/>
    <col min="8709" max="8960" width="10.85546875"/>
    <col min="8961" max="8961" width="17.7109375" customWidth="1"/>
    <col min="8962" max="8962" width="23.5703125" customWidth="1"/>
    <col min="8963" max="8963" width="10.85546875"/>
    <col min="8964" max="8964" width="12.7109375" customWidth="1"/>
    <col min="8965" max="9216" width="10.85546875"/>
    <col min="9217" max="9217" width="17.7109375" customWidth="1"/>
    <col min="9218" max="9218" width="23.5703125" customWidth="1"/>
    <col min="9219" max="9219" width="10.85546875"/>
    <col min="9220" max="9220" width="12.7109375" customWidth="1"/>
    <col min="9221" max="9472" width="10.85546875"/>
    <col min="9473" max="9473" width="17.7109375" customWidth="1"/>
    <col min="9474" max="9474" width="23.5703125" customWidth="1"/>
    <col min="9475" max="9475" width="10.85546875"/>
    <col min="9476" max="9476" width="12.7109375" customWidth="1"/>
    <col min="9477" max="9728" width="10.85546875"/>
    <col min="9729" max="9729" width="17.7109375" customWidth="1"/>
    <col min="9730" max="9730" width="23.5703125" customWidth="1"/>
    <col min="9731" max="9731" width="10.85546875"/>
    <col min="9732" max="9732" width="12.7109375" customWidth="1"/>
    <col min="9733" max="9984" width="10.85546875"/>
    <col min="9985" max="9985" width="17.7109375" customWidth="1"/>
    <col min="9986" max="9986" width="23.5703125" customWidth="1"/>
    <col min="9987" max="9987" width="10.85546875"/>
    <col min="9988" max="9988" width="12.7109375" customWidth="1"/>
    <col min="9989" max="10240" width="10.85546875"/>
    <col min="10241" max="10241" width="17.7109375" customWidth="1"/>
    <col min="10242" max="10242" width="23.5703125" customWidth="1"/>
    <col min="10243" max="10243" width="10.85546875"/>
    <col min="10244" max="10244" width="12.7109375" customWidth="1"/>
    <col min="10245" max="10496" width="10.85546875"/>
    <col min="10497" max="10497" width="17.7109375" customWidth="1"/>
    <col min="10498" max="10498" width="23.5703125" customWidth="1"/>
    <col min="10499" max="10499" width="10.85546875"/>
    <col min="10500" max="10500" width="12.7109375" customWidth="1"/>
    <col min="10501" max="10752" width="10.85546875"/>
    <col min="10753" max="10753" width="17.7109375" customWidth="1"/>
    <col min="10754" max="10754" width="23.5703125" customWidth="1"/>
    <col min="10755" max="10755" width="10.85546875"/>
    <col min="10756" max="10756" width="12.7109375" customWidth="1"/>
    <col min="10757" max="11008" width="10.85546875"/>
    <col min="11009" max="11009" width="17.7109375" customWidth="1"/>
    <col min="11010" max="11010" width="23.5703125" customWidth="1"/>
    <col min="11011" max="11011" width="10.85546875"/>
    <col min="11012" max="11012" width="12.7109375" customWidth="1"/>
    <col min="11013" max="11264" width="10.85546875"/>
    <col min="11265" max="11265" width="17.7109375" customWidth="1"/>
    <col min="11266" max="11266" width="23.5703125" customWidth="1"/>
    <col min="11267" max="11267" width="10.85546875"/>
    <col min="11268" max="11268" width="12.7109375" customWidth="1"/>
    <col min="11269" max="11520" width="10.85546875"/>
    <col min="11521" max="11521" width="17.7109375" customWidth="1"/>
    <col min="11522" max="11522" width="23.5703125" customWidth="1"/>
    <col min="11523" max="11523" width="10.85546875"/>
    <col min="11524" max="11524" width="12.7109375" customWidth="1"/>
    <col min="11525" max="11776" width="10.85546875"/>
    <col min="11777" max="11777" width="17.7109375" customWidth="1"/>
    <col min="11778" max="11778" width="23.5703125" customWidth="1"/>
    <col min="11779" max="11779" width="10.85546875"/>
    <col min="11780" max="11780" width="12.7109375" customWidth="1"/>
    <col min="11781" max="12032" width="10.85546875"/>
    <col min="12033" max="12033" width="17.7109375" customWidth="1"/>
    <col min="12034" max="12034" width="23.5703125" customWidth="1"/>
    <col min="12035" max="12035" width="10.85546875"/>
    <col min="12036" max="12036" width="12.7109375" customWidth="1"/>
    <col min="12037" max="12288" width="10.85546875"/>
    <col min="12289" max="12289" width="17.7109375" customWidth="1"/>
    <col min="12290" max="12290" width="23.5703125" customWidth="1"/>
    <col min="12291" max="12291" width="10.85546875"/>
    <col min="12292" max="12292" width="12.7109375" customWidth="1"/>
    <col min="12293" max="12544" width="10.85546875"/>
    <col min="12545" max="12545" width="17.7109375" customWidth="1"/>
    <col min="12546" max="12546" width="23.5703125" customWidth="1"/>
    <col min="12547" max="12547" width="10.85546875"/>
    <col min="12548" max="12548" width="12.7109375" customWidth="1"/>
    <col min="12549" max="12800" width="10.85546875"/>
    <col min="12801" max="12801" width="17.7109375" customWidth="1"/>
    <col min="12802" max="12802" width="23.5703125" customWidth="1"/>
    <col min="12803" max="12803" width="10.85546875"/>
    <col min="12804" max="12804" width="12.7109375" customWidth="1"/>
    <col min="12805" max="13056" width="10.85546875"/>
    <col min="13057" max="13057" width="17.7109375" customWidth="1"/>
    <col min="13058" max="13058" width="23.5703125" customWidth="1"/>
    <col min="13059" max="13059" width="10.85546875"/>
    <col min="13060" max="13060" width="12.7109375" customWidth="1"/>
    <col min="13061" max="13312" width="10.85546875"/>
    <col min="13313" max="13313" width="17.7109375" customWidth="1"/>
    <col min="13314" max="13314" width="23.5703125" customWidth="1"/>
    <col min="13315" max="13315" width="10.85546875"/>
    <col min="13316" max="13316" width="12.7109375" customWidth="1"/>
    <col min="13317" max="13568" width="10.85546875"/>
    <col min="13569" max="13569" width="17.7109375" customWidth="1"/>
    <col min="13570" max="13570" width="23.5703125" customWidth="1"/>
    <col min="13571" max="13571" width="10.85546875"/>
    <col min="13572" max="13572" width="12.7109375" customWidth="1"/>
    <col min="13573" max="13824" width="10.85546875"/>
    <col min="13825" max="13825" width="17.7109375" customWidth="1"/>
    <col min="13826" max="13826" width="23.5703125" customWidth="1"/>
    <col min="13827" max="13827" width="10.85546875"/>
    <col min="13828" max="13828" width="12.7109375" customWidth="1"/>
    <col min="13829" max="14080" width="10.85546875"/>
    <col min="14081" max="14081" width="17.7109375" customWidth="1"/>
    <col min="14082" max="14082" width="23.5703125" customWidth="1"/>
    <col min="14083" max="14083" width="10.85546875"/>
    <col min="14084" max="14084" width="12.7109375" customWidth="1"/>
    <col min="14085" max="14336" width="10.85546875"/>
    <col min="14337" max="14337" width="17.7109375" customWidth="1"/>
    <col min="14338" max="14338" width="23.5703125" customWidth="1"/>
    <col min="14339" max="14339" width="10.85546875"/>
    <col min="14340" max="14340" width="12.7109375" customWidth="1"/>
    <col min="14341" max="14592" width="10.85546875"/>
    <col min="14593" max="14593" width="17.7109375" customWidth="1"/>
    <col min="14594" max="14594" width="23.5703125" customWidth="1"/>
    <col min="14595" max="14595" width="10.85546875"/>
    <col min="14596" max="14596" width="12.7109375" customWidth="1"/>
    <col min="14597" max="14848" width="10.85546875"/>
    <col min="14849" max="14849" width="17.7109375" customWidth="1"/>
    <col min="14850" max="14850" width="23.5703125" customWidth="1"/>
    <col min="14851" max="14851" width="10.85546875"/>
    <col min="14852" max="14852" width="12.7109375" customWidth="1"/>
    <col min="14853" max="15104" width="10.85546875"/>
    <col min="15105" max="15105" width="17.7109375" customWidth="1"/>
    <col min="15106" max="15106" width="23.5703125" customWidth="1"/>
    <col min="15107" max="15107" width="10.85546875"/>
    <col min="15108" max="15108" width="12.7109375" customWidth="1"/>
    <col min="15109" max="15360" width="10.85546875"/>
    <col min="15361" max="15361" width="17.7109375" customWidth="1"/>
    <col min="15362" max="15362" width="23.5703125" customWidth="1"/>
    <col min="15363" max="15363" width="10.85546875"/>
    <col min="15364" max="15364" width="12.7109375" customWidth="1"/>
    <col min="15365" max="15616" width="10.85546875"/>
    <col min="15617" max="15617" width="17.7109375" customWidth="1"/>
    <col min="15618" max="15618" width="23.5703125" customWidth="1"/>
    <col min="15619" max="15619" width="10.85546875"/>
    <col min="15620" max="15620" width="12.7109375" customWidth="1"/>
    <col min="15621" max="15872" width="10.85546875"/>
    <col min="15873" max="15873" width="17.7109375" customWidth="1"/>
    <col min="15874" max="15874" width="23.5703125" customWidth="1"/>
    <col min="15875" max="15875" width="10.85546875"/>
    <col min="15876" max="15876" width="12.7109375" customWidth="1"/>
    <col min="15877" max="16128" width="10.85546875"/>
    <col min="16129" max="16129" width="17.7109375" customWidth="1"/>
    <col min="16130" max="16130" width="23.5703125" customWidth="1"/>
    <col min="16131" max="16131" width="10.85546875"/>
    <col min="16132" max="16132" width="12.7109375" customWidth="1"/>
    <col min="16133" max="16384" width="10.85546875"/>
  </cols>
  <sheetData>
    <row r="1" spans="1:4" ht="36.75" customHeight="1" x14ac:dyDescent="0.25">
      <c r="A1" s="495"/>
      <c r="B1" s="409" t="str">
        <f>+'2 CONTEXTO E IDENTIFICACIÓN'!B1</f>
        <v>MAPA DE RIESGOS</v>
      </c>
      <c r="C1" s="50" t="str">
        <f>+'2 CONTEXTO E IDENTIFICACIÓN'!C1</f>
        <v>CÓDIGO:</v>
      </c>
      <c r="D1" s="167">
        <f>+'2 CONTEXTO E IDENTIFICACIÓN'!D1</f>
        <v>0</v>
      </c>
    </row>
    <row r="2" spans="1:4" ht="36.75" customHeight="1" x14ac:dyDescent="0.25">
      <c r="A2" s="495"/>
      <c r="B2" s="409"/>
      <c r="C2" s="50" t="str">
        <f>+'2 CONTEXTO E IDENTIFICACIÓN'!C2</f>
        <v>VERSIÓN:</v>
      </c>
      <c r="D2" s="167">
        <f>+'2 CONTEXTO E IDENTIFICACIÓN'!D2</f>
        <v>0</v>
      </c>
    </row>
    <row r="3" spans="1:4" s="235" customFormat="1" x14ac:dyDescent="0.25">
      <c r="A3" s="322" t="s">
        <v>12</v>
      </c>
      <c r="B3" s="497" t="s">
        <v>48</v>
      </c>
      <c r="C3" s="497"/>
      <c r="D3" s="497"/>
    </row>
    <row r="4" spans="1:4" ht="69.75" customHeight="1" x14ac:dyDescent="0.25">
      <c r="A4" s="323"/>
      <c r="B4" s="498"/>
      <c r="C4" s="498"/>
      <c r="D4" s="498"/>
    </row>
    <row r="5" spans="1:4" s="236" customFormat="1" ht="91.5" customHeight="1" x14ac:dyDescent="0.25">
      <c r="A5" s="323"/>
      <c r="B5" s="498"/>
      <c r="C5" s="498"/>
      <c r="D5" s="498"/>
    </row>
    <row r="6" spans="1:4" x14ac:dyDescent="0.25">
      <c r="A6" s="324"/>
      <c r="B6" s="496"/>
      <c r="C6" s="496"/>
      <c r="D6" s="496"/>
    </row>
    <row r="7" spans="1:4" x14ac:dyDescent="0.25">
      <c r="A7" s="324"/>
      <c r="B7" s="496"/>
      <c r="C7" s="496"/>
      <c r="D7" s="496"/>
    </row>
    <row r="8" spans="1:4" x14ac:dyDescent="0.25">
      <c r="A8" s="324"/>
      <c r="B8" s="499"/>
      <c r="C8" s="499"/>
      <c r="D8" s="499"/>
    </row>
    <row r="9" spans="1:4" x14ac:dyDescent="0.25">
      <c r="A9" s="324"/>
      <c r="B9" s="496"/>
      <c r="C9" s="496"/>
      <c r="D9" s="496"/>
    </row>
    <row r="10" spans="1:4" x14ac:dyDescent="0.25">
      <c r="A10" s="325"/>
      <c r="B10" s="237"/>
      <c r="C10" s="237"/>
      <c r="D10" s="237"/>
    </row>
    <row r="11" spans="1:4" x14ac:dyDescent="0.25">
      <c r="A11" s="325"/>
      <c r="B11" s="237"/>
      <c r="C11" s="237"/>
      <c r="D11" s="237"/>
    </row>
    <row r="12" spans="1:4" x14ac:dyDescent="0.25">
      <c r="A12" s="325"/>
      <c r="B12" s="237"/>
      <c r="C12" s="237"/>
      <c r="D12" s="237"/>
    </row>
    <row r="13" spans="1:4" x14ac:dyDescent="0.25">
      <c r="A13" s="325"/>
      <c r="B13" s="237"/>
      <c r="C13" s="237"/>
      <c r="D13" s="237"/>
    </row>
    <row r="14" spans="1:4" x14ac:dyDescent="0.25">
      <c r="A14" s="325"/>
      <c r="B14" s="237"/>
      <c r="C14" s="237"/>
      <c r="D14" s="237"/>
    </row>
    <row r="15" spans="1:4" x14ac:dyDescent="0.25">
      <c r="A15" s="325"/>
      <c r="B15" s="237"/>
      <c r="C15" s="237"/>
      <c r="D15" s="237"/>
    </row>
    <row r="16" spans="1:4" x14ac:dyDescent="0.25">
      <c r="A16" s="325"/>
      <c r="B16" s="237"/>
      <c r="C16" s="237"/>
      <c r="D16" s="237"/>
    </row>
    <row r="17" spans="1:4" x14ac:dyDescent="0.25">
      <c r="A17" s="325"/>
      <c r="B17" s="237"/>
      <c r="C17" s="237"/>
      <c r="D17" s="237"/>
    </row>
    <row r="18" spans="1:4" x14ac:dyDescent="0.25">
      <c r="A18" s="325"/>
      <c r="B18" s="237"/>
      <c r="C18" s="237"/>
      <c r="D18" s="237"/>
    </row>
    <row r="19" spans="1:4" x14ac:dyDescent="0.25">
      <c r="A19" s="325"/>
      <c r="B19" s="237"/>
      <c r="C19" s="237"/>
      <c r="D19" s="237"/>
    </row>
    <row r="20" spans="1:4" x14ac:dyDescent="0.25">
      <c r="A20" s="325"/>
      <c r="B20" s="237"/>
      <c r="C20" s="237"/>
      <c r="D20" s="237"/>
    </row>
    <row r="21" spans="1:4" x14ac:dyDescent="0.25">
      <c r="A21" s="325"/>
      <c r="B21" s="237"/>
      <c r="C21" s="237"/>
      <c r="D21" s="237"/>
    </row>
    <row r="22" spans="1:4" x14ac:dyDescent="0.25">
      <c r="A22" s="325"/>
      <c r="B22" s="237"/>
      <c r="C22" s="237"/>
      <c r="D22" s="237"/>
    </row>
    <row r="23" spans="1:4" x14ac:dyDescent="0.25">
      <c r="A23" s="325"/>
      <c r="B23" s="237"/>
      <c r="C23" s="237"/>
      <c r="D23" s="237"/>
    </row>
  </sheetData>
  <sheetProtection sheet="1" scenarios="1" formatCells="0" formatColumns="0" formatRows="0" insertRows="0"/>
  <mergeCells count="9">
    <mergeCell ref="A1:A2"/>
    <mergeCell ref="B9:D9"/>
    <mergeCell ref="B3:D3"/>
    <mergeCell ref="B5:D5"/>
    <mergeCell ref="B8:D8"/>
    <mergeCell ref="B4:D4"/>
    <mergeCell ref="B7:D7"/>
    <mergeCell ref="B6:D6"/>
    <mergeCell ref="B1:B2"/>
  </mergeCells>
  <pageMargins left="0.7" right="0.7" top="0.75" bottom="0.75" header="0.3" footer="0.3"/>
  <pageSetup scale="7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E52"/>
  <sheetViews>
    <sheetView showGridLines="0" zoomScale="84" zoomScaleNormal="84" workbookViewId="0">
      <pane xSplit="2" topLeftCell="C1" activePane="topRight" state="frozen"/>
      <selection pane="topRight" activeCell="A12" sqref="A12"/>
    </sheetView>
  </sheetViews>
  <sheetFormatPr baseColWidth="10" defaultColWidth="11.42578125" defaultRowHeight="14.25" x14ac:dyDescent="0.25"/>
  <cols>
    <col min="1" max="1" width="21.42578125" style="10" customWidth="1"/>
    <col min="2" max="2" width="28.5703125" style="10" customWidth="1"/>
    <col min="3" max="3" width="29" style="10" customWidth="1"/>
    <col min="4" max="4" width="43.5703125" style="10" customWidth="1"/>
    <col min="5" max="5" width="49.140625" style="10" customWidth="1"/>
    <col min="6" max="6" width="24.42578125" style="10" customWidth="1"/>
    <col min="7" max="7" width="30.85546875" style="10" customWidth="1"/>
    <col min="8" max="8" width="14.7109375" style="10" customWidth="1"/>
    <col min="9" max="9" width="26.28515625" style="10" customWidth="1"/>
    <col min="10" max="29" width="11.42578125" style="10" customWidth="1"/>
    <col min="30" max="30" width="8.140625" style="10" customWidth="1"/>
    <col min="31" max="35" width="32.28515625" style="10" customWidth="1"/>
    <col min="36" max="16377" width="11.42578125" style="10"/>
    <col min="16378" max="16384" width="25.42578125" style="10" customWidth="1"/>
  </cols>
  <sheetData>
    <row r="1" spans="1:9" s="9" customFormat="1" ht="37.5" customHeight="1" x14ac:dyDescent="0.2">
      <c r="A1" s="397"/>
      <c r="B1" s="396" t="s">
        <v>11</v>
      </c>
      <c r="C1" s="257" t="s">
        <v>133</v>
      </c>
      <c r="D1" s="257"/>
      <c r="G1" s="182"/>
      <c r="H1" s="182"/>
      <c r="I1" s="182"/>
    </row>
    <row r="2" spans="1:9" s="9" customFormat="1" ht="37.5" customHeight="1" x14ac:dyDescent="0.2">
      <c r="A2" s="397"/>
      <c r="B2" s="396"/>
      <c r="C2" s="257" t="s">
        <v>134</v>
      </c>
      <c r="D2" s="258"/>
      <c r="G2" s="182"/>
      <c r="H2" s="182"/>
      <c r="I2" s="182"/>
    </row>
    <row r="3" spans="1:9" s="9" customFormat="1" ht="3.95" customHeight="1" x14ac:dyDescent="0.2">
      <c r="A3" s="254"/>
      <c r="B3" s="254"/>
      <c r="C3" s="255"/>
      <c r="D3" s="256"/>
      <c r="G3" s="182"/>
      <c r="H3" s="182"/>
      <c r="I3" s="182"/>
    </row>
    <row r="4" spans="1:9" ht="27" customHeight="1" x14ac:dyDescent="0.25">
      <c r="A4" s="19" t="s">
        <v>159</v>
      </c>
      <c r="B4" s="253" t="s">
        <v>283</v>
      </c>
      <c r="C4" s="19" t="s">
        <v>157</v>
      </c>
      <c r="D4" s="400" t="s">
        <v>285</v>
      </c>
      <c r="E4" s="400"/>
      <c r="F4" s="168" t="s">
        <v>207</v>
      </c>
      <c r="G4" s="165">
        <v>44866</v>
      </c>
    </row>
    <row r="5" spans="1:9" ht="58.5" customHeight="1" x14ac:dyDescent="0.25">
      <c r="A5" s="19" t="s">
        <v>158</v>
      </c>
      <c r="B5" s="398"/>
      <c r="C5" s="398"/>
      <c r="D5" s="166" t="s">
        <v>206</v>
      </c>
      <c r="E5" s="165"/>
      <c r="F5" s="161" t="s">
        <v>111</v>
      </c>
      <c r="G5" s="165"/>
    </row>
    <row r="6" spans="1:9" ht="15" x14ac:dyDescent="0.25">
      <c r="A6" s="248"/>
      <c r="B6" s="250"/>
      <c r="C6" s="250"/>
      <c r="D6" s="251"/>
      <c r="E6" s="252"/>
      <c r="F6" s="249"/>
      <c r="G6" s="252"/>
    </row>
    <row r="7" spans="1:9" ht="21" customHeight="1" x14ac:dyDescent="0.25">
      <c r="A7" s="399" t="s">
        <v>223</v>
      </c>
      <c r="B7" s="399" t="s">
        <v>78</v>
      </c>
      <c r="C7" s="399" t="s">
        <v>139</v>
      </c>
      <c r="D7" s="399" t="s">
        <v>138</v>
      </c>
      <c r="E7" s="399" t="s">
        <v>50</v>
      </c>
      <c r="F7" s="399" t="s">
        <v>51</v>
      </c>
      <c r="G7" s="399"/>
    </row>
    <row r="8" spans="1:9" ht="42" customHeight="1" x14ac:dyDescent="0.25">
      <c r="A8" s="399"/>
      <c r="B8" s="399"/>
      <c r="C8" s="399"/>
      <c r="D8" s="399"/>
      <c r="E8" s="399"/>
      <c r="F8" s="161" t="s">
        <v>8</v>
      </c>
      <c r="G8" s="161" t="s">
        <v>168</v>
      </c>
      <c r="H8" s="161" t="s">
        <v>169</v>
      </c>
      <c r="I8" s="161" t="s">
        <v>167</v>
      </c>
    </row>
    <row r="9" spans="1:9" s="11" customFormat="1" ht="71.25" x14ac:dyDescent="0.25">
      <c r="A9" s="2" t="s">
        <v>13</v>
      </c>
      <c r="B9" s="2" t="s">
        <v>142</v>
      </c>
      <c r="C9" s="2" t="s">
        <v>286</v>
      </c>
      <c r="D9" s="2" t="s">
        <v>287</v>
      </c>
      <c r="E9" s="167" t="str">
        <f>+CONCATENATE(B9," ",C9," ",D9)</f>
        <v>Posibilidad de pérdida Económica y Reputacional por deficiente oferta de leche humana cruda,  debido a que no hay disponibilidad de vehículo y conductor exclusivo de BLH  para recolección y transporte de leche humana cruda.</v>
      </c>
      <c r="F9" s="3" t="s">
        <v>160</v>
      </c>
      <c r="G9" s="3"/>
      <c r="H9" s="183" t="str">
        <f>+IF(F9='11 FORMULAS'!$B$4,'11 FORMULAS'!$C$4,IF(F9='11 FORMULAS'!$B$6,'11 FORMULAS'!$C$6,IF(F9='11 FORMULAS'!$B$8,'11 FORMULAS'!$C$8,IF(F9='11 FORMULAS'!$B$10,'11 FORMULAS'!$C$10,""))))</f>
        <v>Procesos</v>
      </c>
      <c r="I9" s="183" t="str">
        <f>+G9&amp;H9</f>
        <v>Procesos</v>
      </c>
    </row>
    <row r="10" spans="1:9" s="11" customFormat="1" ht="128.25" x14ac:dyDescent="0.25">
      <c r="A10" s="2" t="s">
        <v>14</v>
      </c>
      <c r="B10" s="2" t="s">
        <v>142</v>
      </c>
      <c r="C10" s="2" t="s">
        <v>288</v>
      </c>
      <c r="D10" s="2" t="s">
        <v>289</v>
      </c>
      <c r="E10" s="167" t="str">
        <f t="shared" ref="E10:E28" si="0">+CONCATENATE(B10," ",C10," ",D10)</f>
        <v>Posibilidad de pérdida Económica y Reputacional por contaminación de la leche humana cruda recolectada extra e intrahospitalaria,  debido a desapego a la norma de bioseguridad por parte de las madres donantes durante el proceso de extracción y almacenamiento de leche humana cruda, y también incumplimiento de las normas de bioseguridad en los nuevos ingresos de usuarias al programa de donación de leche.</v>
      </c>
      <c r="F10" s="3" t="s">
        <v>160</v>
      </c>
      <c r="G10" s="3"/>
      <c r="H10" s="183" t="str">
        <f>+IF(F10='11 FORMULAS'!$B$4,'11 FORMULAS'!$C$4,IF(F10='11 FORMULAS'!$B$6,'11 FORMULAS'!$C$6,IF(F10='11 FORMULAS'!$B$8,'11 FORMULAS'!$C$8,IF(F10='11 FORMULAS'!$B$10,'11 FORMULAS'!$C$10,""))))</f>
        <v>Procesos</v>
      </c>
      <c r="I10" s="183" t="str">
        <f t="shared" ref="I10:I28" si="1">+G10&amp;H10</f>
        <v>Procesos</v>
      </c>
    </row>
    <row r="11" spans="1:9" ht="114" x14ac:dyDescent="0.25">
      <c r="A11" s="2" t="s">
        <v>15</v>
      </c>
      <c r="B11" s="2" t="s">
        <v>142</v>
      </c>
      <c r="C11" s="2" t="s">
        <v>290</v>
      </c>
      <c r="D11" s="2" t="s">
        <v>291</v>
      </c>
      <c r="E11" s="167" t="str">
        <f t="shared" si="0"/>
        <v>Posibilidad de pérdida Económica y Reputacional por interrupción o suspensión del proceso de Pasteurización de leche humana, debido a las fallas en el funcionamiento de los equipos del área de procesamiento de LH por des calibración, vida útil o mantenimiento inoportuno y también por las características inapropiadas del agua para el funcionamiento de algunos equipos.</v>
      </c>
      <c r="F11" s="3" t="s">
        <v>160</v>
      </c>
      <c r="G11" s="3"/>
      <c r="H11" s="183" t="str">
        <f>+IF(F11='11 FORMULAS'!$B$4,'11 FORMULAS'!$C$4,IF(F11='11 FORMULAS'!$B$6,'11 FORMULAS'!$C$6,IF(F11='11 FORMULAS'!$B$8,'11 FORMULAS'!$C$8,IF(F11='11 FORMULAS'!$B$10,'11 FORMULAS'!$C$10,""))))</f>
        <v>Procesos</v>
      </c>
      <c r="I11" s="183" t="str">
        <f t="shared" si="1"/>
        <v>Procesos</v>
      </c>
    </row>
    <row r="12" spans="1:9" ht="156.75" x14ac:dyDescent="0.25">
      <c r="A12" s="2" t="s">
        <v>16</v>
      </c>
      <c r="B12" s="2" t="s">
        <v>142</v>
      </c>
      <c r="C12" s="2" t="s">
        <v>292</v>
      </c>
      <c r="D12" s="2" t="s">
        <v>293</v>
      </c>
      <c r="E12" s="167" t="str">
        <f t="shared" si="0"/>
        <v>Posibilidad de pérdida Económica y Reputacional por deficiencia en procesos de limpieza y desinfección del área física e insumos de vidrio del BLH, debido a Carencia de insumos para la limpieza de frascos de vidrio, Rotación frecuente del personal de limpieza del hospital, Ausencia de protocolo de limpieza y desinfección de áreas físicas actualizado a la normatividad vigente, Déficit de personal auxiliar con capacidad para realizar las tareas de limpieza y desinfección de material de vidrio (por restricciones laborales</v>
      </c>
      <c r="F12" s="3" t="s">
        <v>160</v>
      </c>
      <c r="G12" s="3"/>
      <c r="H12" s="183" t="str">
        <f>+IF(F12='11 FORMULAS'!$B$4,'11 FORMULAS'!$C$4,IF(F12='11 FORMULAS'!$B$6,'11 FORMULAS'!$C$6,IF(F12='11 FORMULAS'!$B$8,'11 FORMULAS'!$C$8,IF(F12='11 FORMULAS'!$B$10,'11 FORMULAS'!$C$10,""))))</f>
        <v>Procesos</v>
      </c>
      <c r="I12" s="183" t="str">
        <f t="shared" si="1"/>
        <v>Procesos</v>
      </c>
    </row>
    <row r="13" spans="1:9" ht="71.25" x14ac:dyDescent="0.25">
      <c r="A13" s="2" t="s">
        <v>17</v>
      </c>
      <c r="B13" s="2" t="s">
        <v>142</v>
      </c>
      <c r="C13" s="2" t="s">
        <v>294</v>
      </c>
      <c r="D13" s="2" t="s">
        <v>295</v>
      </c>
      <c r="E13" s="167" t="str">
        <f t="shared" si="0"/>
        <v>Posibilidad de pérdida Económica y Reputacional por daños estructurales en áreas criticas de BLH,  debido a la ausencia de intervención definitiva de las causales que dan origen a estos daños estructurales</v>
      </c>
      <c r="F13" s="3" t="s">
        <v>160</v>
      </c>
      <c r="G13" s="3"/>
      <c r="H13" s="183" t="str">
        <f>+IF(F13='11 FORMULAS'!$B$4,'11 FORMULAS'!$C$4,IF(F13='11 FORMULAS'!$B$6,'11 FORMULAS'!$C$6,IF(F13='11 FORMULAS'!$B$8,'11 FORMULAS'!$C$8,IF(F13='11 FORMULAS'!$B$10,'11 FORMULAS'!$C$10,""))))</f>
        <v>Procesos</v>
      </c>
      <c r="I13" s="183" t="str">
        <f t="shared" si="1"/>
        <v>Procesos</v>
      </c>
    </row>
    <row r="14" spans="1:9" ht="99.75" x14ac:dyDescent="0.25">
      <c r="A14" s="2" t="s">
        <v>18</v>
      </c>
      <c r="B14" s="2" t="s">
        <v>142</v>
      </c>
      <c r="C14" s="2" t="s">
        <v>296</v>
      </c>
      <c r="D14" s="2" t="s">
        <v>297</v>
      </c>
      <c r="E14" s="167" t="str">
        <f t="shared" si="0"/>
        <v>Posibilidad de pérdida Económica y Reputacional por ausencia de infraestructura para centro de preparación de fórmulas infantiles y leche materna (Lactario),  debido a la combinación de espacios entre el lactario y área de porcionamiento y distribución de leche humana, generando mayor riesgo de contaminación por cruce de sustancias.</v>
      </c>
      <c r="F14" s="3" t="s">
        <v>160</v>
      </c>
      <c r="G14" s="3"/>
      <c r="H14" s="183" t="str">
        <f>+IF(F14='11 FORMULAS'!$B$4,'11 FORMULAS'!$C$4,IF(F14='11 FORMULAS'!$B$6,'11 FORMULAS'!$C$6,IF(F14='11 FORMULAS'!$B$8,'11 FORMULAS'!$C$8,IF(F14='11 FORMULAS'!$B$10,'11 FORMULAS'!$C$10,""))))</f>
        <v>Procesos</v>
      </c>
      <c r="I14" s="183" t="str">
        <f t="shared" si="1"/>
        <v>Procesos</v>
      </c>
    </row>
    <row r="15" spans="1:9" x14ac:dyDescent="0.25">
      <c r="A15" s="2" t="s">
        <v>19</v>
      </c>
      <c r="B15" s="2"/>
      <c r="C15" s="2"/>
      <c r="D15" s="2"/>
      <c r="E15" s="167" t="str">
        <f t="shared" si="0"/>
        <v xml:space="preserve">  </v>
      </c>
      <c r="F15" s="3"/>
      <c r="G15" s="3"/>
      <c r="H15" s="183" t="str">
        <f>+IF(F15='11 FORMULAS'!$B$4,'11 FORMULAS'!$C$4,IF(F15='11 FORMULAS'!$B$6,'11 FORMULAS'!$C$6,IF(F15='11 FORMULAS'!$B$8,'11 FORMULAS'!$C$8,IF(F15='11 FORMULAS'!$B$10,'11 FORMULAS'!$C$10,""))))</f>
        <v/>
      </c>
      <c r="I15" s="183" t="str">
        <f t="shared" si="1"/>
        <v/>
      </c>
    </row>
    <row r="16" spans="1:9" x14ac:dyDescent="0.25">
      <c r="A16" s="2" t="s">
        <v>20</v>
      </c>
      <c r="B16" s="2"/>
      <c r="C16" s="2"/>
      <c r="D16" s="2"/>
      <c r="E16" s="167" t="str">
        <f t="shared" si="0"/>
        <v xml:space="preserve">  </v>
      </c>
      <c r="F16" s="3"/>
      <c r="G16" s="3"/>
      <c r="H16" s="183" t="str">
        <f>+IF(F16='11 FORMULAS'!$B$4,'11 FORMULAS'!$C$4,IF(F16='11 FORMULAS'!$B$6,'11 FORMULAS'!$C$6,IF(F16='11 FORMULAS'!$B$8,'11 FORMULAS'!$C$8,IF(F16='11 FORMULAS'!$B$10,'11 FORMULAS'!$C$10,""))))</f>
        <v/>
      </c>
      <c r="I16" s="183" t="str">
        <f t="shared" si="1"/>
        <v/>
      </c>
    </row>
    <row r="17" spans="1:9" s="12" customFormat="1" ht="15" x14ac:dyDescent="0.25">
      <c r="A17" s="2" t="s">
        <v>21</v>
      </c>
      <c r="B17" s="2"/>
      <c r="C17" s="2"/>
      <c r="D17" s="2"/>
      <c r="E17" s="167" t="str">
        <f t="shared" si="0"/>
        <v xml:space="preserve">  </v>
      </c>
      <c r="F17" s="3"/>
      <c r="G17" s="3"/>
      <c r="H17" s="183" t="str">
        <f>+IF(F17='11 FORMULAS'!$B$4,'11 FORMULAS'!$C$4,IF(F17='11 FORMULAS'!$B$6,'11 FORMULAS'!$C$6,IF(F17='11 FORMULAS'!$B$8,'11 FORMULAS'!$C$8,IF(F17='11 FORMULAS'!$B$10,'11 FORMULAS'!$C$10,""))))</f>
        <v/>
      </c>
      <c r="I17" s="183" t="str">
        <f t="shared" si="1"/>
        <v/>
      </c>
    </row>
    <row r="18" spans="1:9" s="12" customFormat="1" ht="15" x14ac:dyDescent="0.25">
      <c r="A18" s="2" t="s">
        <v>33</v>
      </c>
      <c r="B18" s="2"/>
      <c r="C18" s="2"/>
      <c r="D18" s="2"/>
      <c r="E18" s="167" t="str">
        <f t="shared" si="0"/>
        <v xml:space="preserve">  </v>
      </c>
      <c r="F18" s="3"/>
      <c r="G18" s="3"/>
      <c r="H18" s="183" t="str">
        <f>+IF(F18='11 FORMULAS'!$B$4,'11 FORMULAS'!$C$4,IF(F18='11 FORMULAS'!$B$6,'11 FORMULAS'!$C$6,IF(F18='11 FORMULAS'!$B$8,'11 FORMULAS'!$C$8,IF(F18='11 FORMULAS'!$B$10,'11 FORMULAS'!$C$10,""))))</f>
        <v/>
      </c>
      <c r="I18" s="183" t="str">
        <f t="shared" si="1"/>
        <v/>
      </c>
    </row>
    <row r="19" spans="1:9" s="12" customFormat="1" ht="15" x14ac:dyDescent="0.25">
      <c r="A19" s="2" t="s">
        <v>34</v>
      </c>
      <c r="B19" s="2"/>
      <c r="C19" s="2"/>
      <c r="D19" s="2"/>
      <c r="E19" s="167" t="str">
        <f t="shared" si="0"/>
        <v xml:space="preserve">  </v>
      </c>
      <c r="F19" s="3"/>
      <c r="G19" s="3"/>
      <c r="H19" s="183" t="str">
        <f>+IF(F19='11 FORMULAS'!$B$4,'11 FORMULAS'!$C$4,IF(F19='11 FORMULAS'!$B$6,'11 FORMULAS'!$C$6,IF(F19='11 FORMULAS'!$B$8,'11 FORMULAS'!$C$8,IF(F19='11 FORMULAS'!$B$10,'11 FORMULAS'!$C$10,""))))</f>
        <v/>
      </c>
      <c r="I19" s="183" t="str">
        <f t="shared" si="1"/>
        <v/>
      </c>
    </row>
    <row r="20" spans="1:9" s="12" customFormat="1" ht="15" x14ac:dyDescent="0.25">
      <c r="A20" s="2" t="s">
        <v>35</v>
      </c>
      <c r="B20" s="2"/>
      <c r="C20" s="2"/>
      <c r="D20" s="2"/>
      <c r="E20" s="167" t="str">
        <f t="shared" si="0"/>
        <v xml:space="preserve">  </v>
      </c>
      <c r="F20" s="3"/>
      <c r="G20" s="3"/>
      <c r="H20" s="183" t="str">
        <f>+IF(F20='11 FORMULAS'!$B$4,'11 FORMULAS'!$C$4,IF(F20='11 FORMULAS'!$B$6,'11 FORMULAS'!$C$6,IF(F20='11 FORMULAS'!$B$8,'11 FORMULAS'!$C$8,IF(F20='11 FORMULAS'!$B$10,'11 FORMULAS'!$C$10,""))))</f>
        <v/>
      </c>
      <c r="I20" s="183" t="str">
        <f t="shared" si="1"/>
        <v/>
      </c>
    </row>
    <row r="21" spans="1:9" s="12" customFormat="1" ht="15" x14ac:dyDescent="0.25">
      <c r="A21" s="2" t="s">
        <v>36</v>
      </c>
      <c r="B21" s="2"/>
      <c r="C21" s="2"/>
      <c r="D21" s="2"/>
      <c r="E21" s="167" t="str">
        <f t="shared" si="0"/>
        <v xml:space="preserve">  </v>
      </c>
      <c r="F21" s="3"/>
      <c r="G21" s="3"/>
      <c r="H21" s="183" t="str">
        <f>+IF(F21='11 FORMULAS'!$B$4,'11 FORMULAS'!$C$4,IF(F21='11 FORMULAS'!$B$6,'11 FORMULAS'!$C$6,IF(F21='11 FORMULAS'!$B$8,'11 FORMULAS'!$C$8,IF(F21='11 FORMULAS'!$B$10,'11 FORMULAS'!$C$10,""))))</f>
        <v/>
      </c>
      <c r="I21" s="183" t="str">
        <f t="shared" si="1"/>
        <v/>
      </c>
    </row>
    <row r="22" spans="1:9" s="12" customFormat="1" ht="15" x14ac:dyDescent="0.25">
      <c r="A22" s="2" t="s">
        <v>37</v>
      </c>
      <c r="B22" s="2"/>
      <c r="C22" s="2"/>
      <c r="D22" s="2"/>
      <c r="E22" s="167" t="str">
        <f t="shared" si="0"/>
        <v xml:space="preserve">  </v>
      </c>
      <c r="F22" s="3"/>
      <c r="G22" s="3"/>
      <c r="H22" s="183" t="str">
        <f>+IF(F22='11 FORMULAS'!$B$4,'11 FORMULAS'!$C$4,IF(F22='11 FORMULAS'!$B$6,'11 FORMULAS'!$C$6,IF(F22='11 FORMULAS'!$B$8,'11 FORMULAS'!$C$8,IF(F22='11 FORMULAS'!$B$10,'11 FORMULAS'!$C$10,""))))</f>
        <v/>
      </c>
      <c r="I22" s="183" t="str">
        <f t="shared" si="1"/>
        <v/>
      </c>
    </row>
    <row r="23" spans="1:9" s="12" customFormat="1" ht="15" x14ac:dyDescent="0.25">
      <c r="A23" s="2" t="s">
        <v>38</v>
      </c>
      <c r="B23" s="2"/>
      <c r="C23" s="2"/>
      <c r="D23" s="2"/>
      <c r="E23" s="167" t="str">
        <f t="shared" si="0"/>
        <v xml:space="preserve">  </v>
      </c>
      <c r="F23" s="3"/>
      <c r="G23" s="3"/>
      <c r="H23" s="183" t="str">
        <f>+IF(F23='11 FORMULAS'!$B$4,'11 FORMULAS'!$C$4,IF(F23='11 FORMULAS'!$B$6,'11 FORMULAS'!$C$6,IF(F23='11 FORMULAS'!$B$8,'11 FORMULAS'!$C$8,IF(F23='11 FORMULAS'!$B$10,'11 FORMULAS'!$C$10,""))))</f>
        <v/>
      </c>
      <c r="I23" s="183" t="str">
        <f t="shared" si="1"/>
        <v/>
      </c>
    </row>
    <row r="24" spans="1:9" s="12" customFormat="1" ht="15" x14ac:dyDescent="0.25">
      <c r="A24" s="2" t="s">
        <v>39</v>
      </c>
      <c r="B24" s="2"/>
      <c r="C24" s="2"/>
      <c r="D24" s="2"/>
      <c r="E24" s="167" t="str">
        <f t="shared" si="0"/>
        <v xml:space="preserve">  </v>
      </c>
      <c r="F24" s="3"/>
      <c r="G24" s="3"/>
      <c r="H24" s="183" t="str">
        <f>+IF(F24='11 FORMULAS'!$B$4,'11 FORMULAS'!$C$4,IF(F24='11 FORMULAS'!$B$6,'11 FORMULAS'!$C$6,IF(F24='11 FORMULAS'!$B$8,'11 FORMULAS'!$C$8,IF(F24='11 FORMULAS'!$B$10,'11 FORMULAS'!$C$10,""))))</f>
        <v/>
      </c>
      <c r="I24" s="183" t="str">
        <f t="shared" si="1"/>
        <v/>
      </c>
    </row>
    <row r="25" spans="1:9" s="12" customFormat="1" ht="15" x14ac:dyDescent="0.25">
      <c r="A25" s="2" t="s">
        <v>40</v>
      </c>
      <c r="B25" s="2"/>
      <c r="C25" s="2"/>
      <c r="D25" s="2"/>
      <c r="E25" s="167" t="str">
        <f t="shared" si="0"/>
        <v xml:space="preserve">  </v>
      </c>
      <c r="F25" s="3"/>
      <c r="G25" s="3"/>
      <c r="H25" s="183" t="str">
        <f>+IF(F25='11 FORMULAS'!$B$4,'11 FORMULAS'!$C$4,IF(F25='11 FORMULAS'!$B$6,'11 FORMULAS'!$C$6,IF(F25='11 FORMULAS'!$B$8,'11 FORMULAS'!$C$8,IF(F25='11 FORMULAS'!$B$10,'11 FORMULAS'!$C$10,""))))</f>
        <v/>
      </c>
      <c r="I25" s="183" t="str">
        <f t="shared" si="1"/>
        <v/>
      </c>
    </row>
    <row r="26" spans="1:9" s="12" customFormat="1" ht="15" x14ac:dyDescent="0.25">
      <c r="A26" s="2" t="s">
        <v>41</v>
      </c>
      <c r="B26" s="2"/>
      <c r="C26" s="2"/>
      <c r="D26" s="2"/>
      <c r="E26" s="167" t="str">
        <f t="shared" si="0"/>
        <v xml:space="preserve">  </v>
      </c>
      <c r="F26" s="3"/>
      <c r="G26" s="3"/>
      <c r="H26" s="183" t="str">
        <f>+IF(F26='11 FORMULAS'!$B$4,'11 FORMULAS'!$C$4,IF(F26='11 FORMULAS'!$B$6,'11 FORMULAS'!$C$6,IF(F26='11 FORMULAS'!$B$8,'11 FORMULAS'!$C$8,IF(F26='11 FORMULAS'!$B$10,'11 FORMULAS'!$C$10,""))))</f>
        <v/>
      </c>
      <c r="I26" s="183" t="str">
        <f t="shared" si="1"/>
        <v/>
      </c>
    </row>
    <row r="27" spans="1:9" s="12" customFormat="1" ht="15" x14ac:dyDescent="0.25">
      <c r="A27" s="2" t="s">
        <v>42</v>
      </c>
      <c r="B27" s="2"/>
      <c r="C27" s="2"/>
      <c r="D27" s="2"/>
      <c r="E27" s="167" t="str">
        <f t="shared" si="0"/>
        <v xml:space="preserve">  </v>
      </c>
      <c r="F27" s="3"/>
      <c r="G27" s="3"/>
      <c r="H27" s="183" t="str">
        <f>+IF(F27='11 FORMULAS'!$B$4,'11 FORMULAS'!$C$4,IF(F27='11 FORMULAS'!$B$6,'11 FORMULAS'!$C$6,IF(F27='11 FORMULAS'!$B$8,'11 FORMULAS'!$C$8,IF(F27='11 FORMULAS'!$B$10,'11 FORMULAS'!$C$10,""))))</f>
        <v/>
      </c>
      <c r="I27" s="183" t="str">
        <f t="shared" si="1"/>
        <v/>
      </c>
    </row>
    <row r="28" spans="1:9" s="12" customFormat="1" ht="15" x14ac:dyDescent="0.25">
      <c r="A28" s="2" t="s">
        <v>43</v>
      </c>
      <c r="B28" s="2"/>
      <c r="C28" s="2"/>
      <c r="D28" s="2"/>
      <c r="E28" s="167" t="str">
        <f t="shared" si="0"/>
        <v xml:space="preserve">  </v>
      </c>
      <c r="F28" s="3"/>
      <c r="G28" s="3"/>
      <c r="H28" s="183" t="str">
        <f>+IF(F28='11 FORMULAS'!$B$4,'11 FORMULAS'!$C$4,IF(F28='11 FORMULAS'!$B$6,'11 FORMULAS'!$C$6,IF(F28='11 FORMULAS'!$B$8,'11 FORMULAS'!$C$8,IF(F28='11 FORMULAS'!$B$10,'11 FORMULAS'!$C$10,""))))</f>
        <v/>
      </c>
      <c r="I28" s="183" t="str">
        <f t="shared" si="1"/>
        <v/>
      </c>
    </row>
    <row r="29" spans="1:9" s="12" customFormat="1" ht="18" x14ac:dyDescent="0.25">
      <c r="A29" s="13"/>
      <c r="B29" s="13"/>
      <c r="C29" s="13"/>
      <c r="D29" s="13"/>
      <c r="E29" s="14"/>
      <c r="F29" s="15"/>
      <c r="G29" s="15"/>
    </row>
    <row r="30" spans="1:9" x14ac:dyDescent="0.2">
      <c r="A30" s="9"/>
      <c r="B30" s="9"/>
      <c r="C30" s="9"/>
      <c r="D30" s="9"/>
      <c r="F30" s="9"/>
      <c r="G30" s="182"/>
    </row>
    <row r="31" spans="1:9" x14ac:dyDescent="0.2">
      <c r="A31" s="9"/>
      <c r="B31" s="9"/>
      <c r="C31" s="9"/>
      <c r="D31" s="9"/>
      <c r="F31" s="9"/>
      <c r="G31" s="182"/>
    </row>
    <row r="32" spans="1:9" x14ac:dyDescent="0.25">
      <c r="A32" s="16"/>
      <c r="B32" s="16"/>
      <c r="C32" s="16"/>
      <c r="D32" s="16"/>
      <c r="F32" s="16"/>
      <c r="G32" s="16"/>
    </row>
    <row r="33" spans="1:31" x14ac:dyDescent="0.2">
      <c r="A33" s="9"/>
      <c r="B33" s="9"/>
      <c r="C33" s="9"/>
      <c r="D33" s="9"/>
      <c r="F33" s="9"/>
      <c r="G33" s="182"/>
    </row>
    <row r="34" spans="1:31" x14ac:dyDescent="0.2">
      <c r="A34" s="9"/>
      <c r="B34" s="9"/>
      <c r="C34" s="9"/>
      <c r="D34" s="9"/>
      <c r="F34" s="9"/>
      <c r="G34" s="182"/>
    </row>
    <row r="35" spans="1:31" x14ac:dyDescent="0.2">
      <c r="A35" s="9"/>
      <c r="B35" s="9"/>
      <c r="C35" s="9"/>
      <c r="D35" s="9"/>
      <c r="F35" s="9"/>
      <c r="G35" s="182"/>
    </row>
    <row r="39" spans="1:31" ht="14.25" customHeight="1" x14ac:dyDescent="0.25"/>
    <row r="43" spans="1:31" ht="14.25" customHeight="1" x14ac:dyDescent="0.25">
      <c r="AC43" s="17"/>
    </row>
    <row r="44" spans="1:31" x14ac:dyDescent="0.25">
      <c r="AE44" s="17"/>
    </row>
    <row r="45" spans="1:31" x14ac:dyDescent="0.25">
      <c r="AE45" s="17"/>
    </row>
    <row r="46" spans="1:31" x14ac:dyDescent="0.25">
      <c r="AE46" s="17"/>
    </row>
    <row r="47" spans="1:31" x14ac:dyDescent="0.25">
      <c r="AE47" s="17"/>
    </row>
    <row r="48" spans="1:31" x14ac:dyDescent="0.25">
      <c r="AE48" s="17"/>
    </row>
    <row r="49" spans="31:31" x14ac:dyDescent="0.25">
      <c r="AE49" s="17"/>
    </row>
    <row r="50" spans="31:31" x14ac:dyDescent="0.25">
      <c r="AE50" s="17"/>
    </row>
    <row r="51" spans="31:31" ht="14.25" customHeight="1" x14ac:dyDescent="0.25">
      <c r="AE51" s="17"/>
    </row>
    <row r="52" spans="31:31" x14ac:dyDescent="0.25">
      <c r="AE52" s="17"/>
    </row>
  </sheetData>
  <sheetProtection sheet="1" formatCells="0" formatColumns="0" formatRows="0" sort="0" autoFilter="0" pivotTables="0"/>
  <autoFilter ref="A7:I8" xr:uid="{00000000-0009-0000-0000-000001000000}">
    <filterColumn colId="5" showButton="0"/>
  </autoFilter>
  <mergeCells count="10">
    <mergeCell ref="F7:G7"/>
    <mergeCell ref="B7:B8"/>
    <mergeCell ref="C7:C8"/>
    <mergeCell ref="D7:D8"/>
    <mergeCell ref="D4:E4"/>
    <mergeCell ref="B1:B2"/>
    <mergeCell ref="A1:A2"/>
    <mergeCell ref="B5:C5"/>
    <mergeCell ref="A7:A8"/>
    <mergeCell ref="E7:E8"/>
  </mergeCells>
  <phoneticPr fontId="18" type="noConversion"/>
  <dataValidations count="2">
    <dataValidation type="list" allowBlank="1" showInputMessage="1" showErrorMessage="1" sqref="F29 F9" xr:uid="{00000000-0002-0000-0100-000000000000}">
      <formula1>Tipo</formula1>
    </dataValidation>
    <dataValidation type="list" allowBlank="1" showInputMessage="1" showErrorMessage="1" sqref="G9:G28" xr:uid="{00000000-0002-0000-0100-000001000000}">
      <formula1>INDIRECT(F9)</formula1>
    </dataValidation>
  </dataValidations>
  <printOptions horizontalCentered="1"/>
  <pageMargins left="0.31496062992125984" right="0.27559055118110237" top="0.23622047244094491" bottom="0.15748031496062992" header="0" footer="0"/>
  <pageSetup paperSize="5" scale="65" orientation="landscape" r:id="rId1"/>
  <headerFooter alignWithMargins="0"/>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2000000}">
          <x14:formula1>
            <xm:f>'11 FORMULAS'!$T$3:$T$6</xm:f>
          </x14:formula1>
          <xm:sqref>B9:B28</xm:sqref>
        </x14:dataValidation>
        <x14:dataValidation type="list" allowBlank="1" showInputMessage="1" showErrorMessage="1" xr:uid="{00000000-0002-0000-0100-000003000000}">
          <x14:formula1>
            <xm:f>'11 FORMULAS'!$A$4:$A$12</xm:f>
          </x14:formula1>
          <xm:sqref>F10:F28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8"/>
  <dimension ref="A1:Y28"/>
  <sheetViews>
    <sheetView showGridLines="0" view="pageBreakPreview" zoomScale="70" zoomScaleNormal="55" zoomScaleSheetLayoutView="70" workbookViewId="0">
      <pane ySplit="8" topLeftCell="A9" activePane="bottomLeft" state="frozen"/>
      <selection pane="bottomLeft" activeCell="A14" sqref="A14"/>
    </sheetView>
  </sheetViews>
  <sheetFormatPr baseColWidth="10" defaultColWidth="14.28515625" defaultRowHeight="14.25" x14ac:dyDescent="0.25"/>
  <cols>
    <col min="1" max="1" width="15.42578125" style="10" customWidth="1"/>
    <col min="2" max="2" width="65" style="49" customWidth="1"/>
    <col min="3" max="3" width="19.42578125" style="49" customWidth="1"/>
    <col min="4" max="4" width="21.140625" style="10" customWidth="1"/>
    <col min="5" max="5" width="14" style="21" customWidth="1"/>
    <col min="6" max="6" width="14.28515625" style="10" customWidth="1"/>
    <col min="7" max="7" width="13.5703125" style="21" customWidth="1"/>
    <col min="8" max="8" width="11.140625" style="21" customWidth="1"/>
    <col min="9" max="9" width="10.5703125" style="21" customWidth="1"/>
    <col min="10" max="10" width="27" style="21" customWidth="1"/>
    <col min="11" max="12" width="10.140625" style="21" customWidth="1"/>
    <col min="13" max="13" width="9.7109375" style="230" customWidth="1"/>
    <col min="14" max="14" width="11" style="230" bestFit="1" customWidth="1"/>
    <col min="15" max="15" width="40.85546875" style="10" customWidth="1"/>
    <col min="16" max="16" width="21.7109375" style="10" customWidth="1"/>
    <col min="17" max="17" width="32.85546875" style="10" customWidth="1"/>
    <col min="18" max="18" width="9.5703125" style="49" customWidth="1"/>
    <col min="19" max="19" width="8.85546875" style="49" customWidth="1"/>
    <col min="20" max="20" width="17.85546875" style="10" customWidth="1"/>
    <col min="21" max="21" width="5.5703125" style="10" customWidth="1"/>
    <col min="22" max="22" width="14.140625" style="10" bestFit="1" customWidth="1"/>
    <col min="23" max="23" width="14.85546875" style="10" bestFit="1" customWidth="1"/>
    <col min="24" max="24" width="24.140625" style="10" customWidth="1"/>
    <col min="25" max="25" width="54.42578125" style="10" customWidth="1"/>
    <col min="26" max="29" width="24.140625" style="10" customWidth="1"/>
    <col min="30" max="256" width="11.42578125" style="10" customWidth="1"/>
    <col min="257" max="257" width="12.7109375" style="10" customWidth="1"/>
    <col min="258" max="258" width="47" style="10" customWidth="1"/>
    <col min="259" max="259" width="35" style="10" customWidth="1"/>
    <col min="260" max="16384" width="14.28515625" style="10"/>
  </cols>
  <sheetData>
    <row r="1" spans="1:25" ht="32.25" customHeight="1" x14ac:dyDescent="0.25">
      <c r="A1" s="408"/>
      <c r="B1" s="409" t="str">
        <f>+'2 CONTEXTO E IDENTIFICACIÓN'!B1</f>
        <v>MAPA DE RIESGOS</v>
      </c>
      <c r="C1" s="50" t="str">
        <f>+'2 CONTEXTO E IDENTIFICACIÓN'!C1</f>
        <v>CÓDIGO:</v>
      </c>
      <c r="D1" s="50">
        <f>+'2 CONTEXTO E IDENTIFICACIÓN'!D1</f>
        <v>0</v>
      </c>
      <c r="E1" s="20"/>
      <c r="G1" s="20"/>
      <c r="H1" s="20"/>
      <c r="I1" s="20"/>
      <c r="J1" s="20"/>
      <c r="K1" s="20"/>
      <c r="L1" s="20"/>
      <c r="M1" s="225"/>
      <c r="N1" s="225"/>
    </row>
    <row r="2" spans="1:25" s="9" customFormat="1" ht="32.25" customHeight="1" x14ac:dyDescent="0.2">
      <c r="A2" s="408"/>
      <c r="B2" s="409"/>
      <c r="C2" s="50" t="str">
        <f>+'2 CONTEXTO E IDENTIFICACIÓN'!C2</f>
        <v>VERSIÓN:</v>
      </c>
      <c r="D2" s="50">
        <f>+'2 CONTEXTO E IDENTIFICACIÓN'!D2</f>
        <v>0</v>
      </c>
      <c r="E2" s="20"/>
      <c r="G2" s="239" t="str">
        <f>+'2 CONTEXTO E IDENTIFICACIÓN'!$F$4</f>
        <v>Elaboración o Actualización:</v>
      </c>
      <c r="H2" s="262">
        <f>+IF('2 CONTEXTO E IDENTIFICACIÓN'!$G$4="","",'2 CONTEXTO E IDENTIFICACIÓN'!$G$4)</f>
        <v>44866</v>
      </c>
      <c r="I2" s="20"/>
      <c r="J2" s="20"/>
      <c r="K2" s="20"/>
      <c r="L2" s="20"/>
      <c r="M2" s="225"/>
      <c r="N2" s="225"/>
      <c r="R2" s="190"/>
      <c r="S2" s="190"/>
    </row>
    <row r="3" spans="1:25" s="9" customFormat="1" ht="15" x14ac:dyDescent="0.2">
      <c r="A3" s="259"/>
      <c r="B3" s="22"/>
      <c r="C3" s="245"/>
      <c r="D3" s="52"/>
      <c r="E3" s="20"/>
      <c r="G3" s="260"/>
      <c r="H3" s="261"/>
      <c r="I3" s="20"/>
      <c r="J3" s="20"/>
      <c r="K3" s="20"/>
      <c r="L3" s="20"/>
      <c r="M3" s="225"/>
      <c r="N3" s="225"/>
      <c r="R3" s="190"/>
      <c r="S3" s="190"/>
    </row>
    <row r="4" spans="1:25" s="9" customFormat="1" ht="32.25" customHeight="1" x14ac:dyDescent="0.2">
      <c r="A4" s="19" t="s">
        <v>159</v>
      </c>
      <c r="B4" s="410" t="str">
        <f>+IF('2 CONTEXTO E IDENTIFICACIÓN'!$B$4="","",'2 CONTEXTO E IDENTIFICACIÓN'!$B$4)</f>
        <v>HOSPITAL UNIVERSITARIO DEPARTAMENTAL DE NARIÑO</v>
      </c>
      <c r="C4" s="410"/>
      <c r="D4" s="410"/>
      <c r="E4" s="20"/>
      <c r="G4" s="244" t="str">
        <f>+'2 CONTEXTO E IDENTIFICACIÓN'!$D$5</f>
        <v>Vigencia del:</v>
      </c>
      <c r="H4" s="242" t="str">
        <f>+IF('2 CONTEXTO E IDENTIFICACIÓN'!$E$5="","",'2 CONTEXTO E IDENTIFICACIÓN'!$E$5)</f>
        <v/>
      </c>
      <c r="I4" s="243" t="s">
        <v>111</v>
      </c>
      <c r="J4" s="240" t="str">
        <f>+IF('2 CONTEXTO E IDENTIFICACIÓN'!$G$5="","",'2 CONTEXTO E IDENTIFICACIÓN'!$G$5)</f>
        <v/>
      </c>
      <c r="K4" s="20"/>
      <c r="L4" s="20"/>
      <c r="M4" s="225"/>
      <c r="N4" s="225"/>
      <c r="R4" s="190"/>
      <c r="S4" s="190"/>
    </row>
    <row r="5" spans="1:25" s="9" customFormat="1" ht="15.75" thickBot="1" x14ac:dyDescent="0.25">
      <c r="A5" s="19" t="s">
        <v>157</v>
      </c>
      <c r="B5" s="410" t="str">
        <f>+IF('2 CONTEXTO E IDENTIFICACIÓN'!$D$4="","",'2 CONTEXTO E IDENTIFICACIÓN'!$D$4)</f>
        <v>BANCO DE LECHE HUMANA</v>
      </c>
      <c r="C5" s="411"/>
      <c r="D5" s="411"/>
      <c r="E5" s="23"/>
      <c r="F5" s="23"/>
      <c r="R5" s="190"/>
      <c r="S5" s="190"/>
    </row>
    <row r="6" spans="1:25" s="9" customFormat="1" ht="15.75" thickBot="1" x14ac:dyDescent="0.25">
      <c r="A6" s="263"/>
      <c r="B6" s="264"/>
      <c r="C6" s="247"/>
      <c r="D6" s="247"/>
      <c r="E6" s="23"/>
      <c r="F6" s="23"/>
      <c r="G6" s="412" t="s">
        <v>76</v>
      </c>
      <c r="H6" s="413"/>
      <c r="I6" s="413"/>
      <c r="J6" s="413"/>
      <c r="K6" s="413"/>
      <c r="L6" s="413"/>
      <c r="M6" s="413"/>
      <c r="N6" s="414"/>
      <c r="R6" s="190"/>
      <c r="S6" s="190"/>
    </row>
    <row r="7" spans="1:25" s="26" customFormat="1" ht="14.1" customHeight="1" thickBot="1" x14ac:dyDescent="0.3">
      <c r="A7" s="24"/>
      <c r="B7" s="25"/>
      <c r="C7" s="412" t="s">
        <v>82</v>
      </c>
      <c r="D7" s="413"/>
      <c r="E7" s="413"/>
      <c r="F7" s="414"/>
      <c r="G7" s="415" t="s">
        <v>172</v>
      </c>
      <c r="H7" s="416"/>
      <c r="I7" s="417"/>
      <c r="J7" s="415" t="s">
        <v>64</v>
      </c>
      <c r="K7" s="416"/>
      <c r="L7" s="417"/>
      <c r="M7" s="415" t="s">
        <v>199</v>
      </c>
      <c r="N7" s="417"/>
      <c r="P7" s="404" t="s">
        <v>2</v>
      </c>
      <c r="Q7" s="405"/>
      <c r="R7" s="406"/>
      <c r="S7" s="406"/>
      <c r="T7" s="407"/>
      <c r="V7" s="401" t="s">
        <v>4</v>
      </c>
      <c r="W7" s="402"/>
      <c r="X7" s="402"/>
      <c r="Y7" s="403"/>
    </row>
    <row r="8" spans="1:25" s="164" customFormat="1" ht="57" x14ac:dyDescent="0.25">
      <c r="A8" s="206" t="s">
        <v>197</v>
      </c>
      <c r="B8" s="205" t="s">
        <v>196</v>
      </c>
      <c r="C8" s="221" t="s">
        <v>200</v>
      </c>
      <c r="D8" s="222" t="s">
        <v>53</v>
      </c>
      <c r="E8" s="223" t="s">
        <v>195</v>
      </c>
      <c r="F8" s="224" t="s">
        <v>198</v>
      </c>
      <c r="G8" s="195" t="s">
        <v>172</v>
      </c>
      <c r="H8" s="196" t="s">
        <v>264</v>
      </c>
      <c r="I8" s="199" t="s">
        <v>52</v>
      </c>
      <c r="J8" s="195" t="s">
        <v>64</v>
      </c>
      <c r="K8" s="196" t="s">
        <v>264</v>
      </c>
      <c r="L8" s="199" t="s">
        <v>52</v>
      </c>
      <c r="M8" s="195" t="s">
        <v>174</v>
      </c>
      <c r="N8" s="197" t="s">
        <v>173</v>
      </c>
      <c r="P8" s="28" t="s">
        <v>52</v>
      </c>
      <c r="Q8" s="29" t="s">
        <v>53</v>
      </c>
      <c r="R8" s="187" t="s">
        <v>171</v>
      </c>
      <c r="S8" s="187" t="s">
        <v>170</v>
      </c>
      <c r="T8" s="30" t="s">
        <v>54</v>
      </c>
      <c r="V8" s="28" t="s">
        <v>52</v>
      </c>
      <c r="W8" s="29" t="s">
        <v>63</v>
      </c>
      <c r="X8" s="29" t="s">
        <v>81</v>
      </c>
      <c r="Y8" s="30" t="s">
        <v>64</v>
      </c>
    </row>
    <row r="9" spans="1:25" ht="75" x14ac:dyDescent="0.25">
      <c r="A9" s="31" t="str">
        <f>'2 CONTEXTO E IDENTIFICACIÓN'!A9</f>
        <v>R1</v>
      </c>
      <c r="B9" s="217" t="str">
        <f>+'2 CONTEXTO E IDENTIFICACIÓN'!E9</f>
        <v>Posibilidad de pérdida Económica y Reputacional por deficiente oferta de leche humana cruda,  debido a que no hay disponibilidad de vehículo y conductor exclusivo de BLH  para recolección y transporte de leche humana cruda.</v>
      </c>
      <c r="C9" s="218">
        <v>30</v>
      </c>
      <c r="D9" s="191" t="str">
        <f t="shared" ref="D9:D28" si="0">+IF(C9="","",IF(C9&lt;=$S$9,$Q$9,IF(C9&lt;=$S$10,$Q$10,IF(C9&lt;=$S$11,$Q$11,IF(C9&lt;=$S$12,$Q$12,IF(C9&gt;=$R$13,$Q$13,""))))))</f>
        <v>La actividad que conlleva el riesgo se ejecuta de 24 a 500 veces por año</v>
      </c>
      <c r="E9" s="192">
        <f t="shared" ref="E9:E28" si="1">+IF(D9="","",IF(D9=$Q$9,$T$9,IF(D9=$Q$10,$T$10,IF(D9=$Q$11,$T$11,IF(D9=$Q$12,$T$12,IF(D9=$Q$13,$T$13))))))</f>
        <v>0.6</v>
      </c>
      <c r="F9" s="32" t="str">
        <f t="shared" ref="F9:F28" si="2">+IF(D9="","",IF(D9=$Q$9,$P$9,IF(D9=$Q$10,$P$10,IF(D9=$Q$11,$P$11,IF(D9=$Q$12,$P$12,IF(D9=$Q$13,$P$13))))))</f>
        <v>Media</v>
      </c>
      <c r="G9" s="202" t="s">
        <v>69</v>
      </c>
      <c r="H9" s="194">
        <f>+IF(G9="","",IF(G9="N/A","",IF(OR(G9=$X$9,G9=$Y$9),$W$9,IF(OR(G9=$X$10,G9=$Y$10),$W$10,IF(OR(G9=$X$11,G9=$Y$11),$W$11,IF(OR(G9=$X$12,G9=$Y$12),$W$12,IF(OR(G9=$X$13,G9=$Y$13),$W$13)))))))</f>
        <v>0.6</v>
      </c>
      <c r="I9" s="200" t="str">
        <f t="shared" ref="I9:I28" si="3">+IF(G9="","",IF(G9="N/A","",IF(OR(G9=$X$9,G9=$Y$9),$V$9,IF(OR(G9=$X$10,G9=$Y$10),$V$10,IF(OR(G9=$X$11,G9=$Y$11),$V$11,IF(OR(G9=$X$12,G9=$Y$12),$V$12,IF(OR(G9=$X$13,G9=$Y$13),$V$13)))))))</f>
        <v>Moderado</v>
      </c>
      <c r="J9" s="202" t="s">
        <v>70</v>
      </c>
      <c r="K9" s="194">
        <f t="shared" ref="K9:K28" si="4">+IF(J9="","",IF(J9="N/A","",IF(OR(J9=$X$9,J9=$Y$9),$W$9,IF(OR(J9=$X$10,J9=$Y$10),$W$10,IF(OR(J9=$X$11,J9=$Y$11),$W$11,IF(OR(J9=$X$12,J9=$Y$12),$W$12,IF(OR(J9=$X$13,J9=$Y$13),$W$13)))))))</f>
        <v>0.6</v>
      </c>
      <c r="L9" s="200" t="str">
        <f t="shared" ref="L9:L28" si="5">+IF(J9="","",IF(J9="N/A","",IF(OR(J9=$X$9,J9=$Y$9),$V$9,IF(OR(J9=$X$10,J9=$Y$10),$V$10,IF(OR(J9=$X$11,J9=$Y$11),$V$11,IF(OR(J9=$X$12,J9=$Y$12),$V$12,IF(OR(J9=$X$13,J9=$Y$13),$V$13)))))))</f>
        <v>Moderado</v>
      </c>
      <c r="M9" s="226">
        <f>+IF(H9="",K9,IF(K9="",H9,IF(H9&gt;K9,H9,K9)))</f>
        <v>0.6</v>
      </c>
      <c r="N9" s="227" t="str">
        <f>+IF(M9="","",IF(M9=$W$9,$V$9,IF(M9=$W$10,$V$10,IF(M9=$W$11,$V$11,IF(M9=$W$12,$V$12,IF(M9=$W$13,$V$13))))))</f>
        <v>Moderado</v>
      </c>
      <c r="P9" s="33" t="s">
        <v>55</v>
      </c>
      <c r="Q9" s="34" t="s">
        <v>56</v>
      </c>
      <c r="R9" s="188">
        <v>0</v>
      </c>
      <c r="S9" s="188">
        <v>2</v>
      </c>
      <c r="T9" s="35">
        <v>0.2</v>
      </c>
      <c r="V9" s="33" t="s">
        <v>65</v>
      </c>
      <c r="W9" s="36">
        <v>0.2</v>
      </c>
      <c r="X9" s="34" t="s">
        <v>83</v>
      </c>
      <c r="Y9" s="37" t="s">
        <v>66</v>
      </c>
    </row>
    <row r="10" spans="1:25" ht="99.75" x14ac:dyDescent="0.25">
      <c r="A10" s="31" t="str">
        <f>'2 CONTEXTO E IDENTIFICACIÓN'!A10</f>
        <v>R2</v>
      </c>
      <c r="B10" s="217" t="str">
        <f>+'2 CONTEXTO E IDENTIFICACIÓN'!E10</f>
        <v>Posibilidad de pérdida Económica y Reputacional por contaminación de la leche humana cruda recolectada extra e intrahospitalaria,  debido a desapego a la norma de bioseguridad por parte de las madres donantes durante el proceso de extracción y almacenamiento de leche humana cruda, y también incumplimiento de las normas de bioseguridad en los nuevos ingresos de usuarias al programa de donación de leche.</v>
      </c>
      <c r="C10" s="219">
        <v>30</v>
      </c>
      <c r="D10" s="191" t="str">
        <f t="shared" si="0"/>
        <v>La actividad que conlleva el riesgo se ejecuta de 24 a 500 veces por año</v>
      </c>
      <c r="E10" s="192">
        <f t="shared" si="1"/>
        <v>0.6</v>
      </c>
      <c r="F10" s="32" t="str">
        <f t="shared" si="2"/>
        <v>Media</v>
      </c>
      <c r="G10" s="202" t="s">
        <v>69</v>
      </c>
      <c r="H10" s="194">
        <f t="shared" ref="H10:H28" si="6">+IF(G10="","",IF(G10="N/A","",IF(OR(G10=$X$9,G10=$Y$9),$W$9,IF(OR(G10=$X$10,G10=$Y$10),$W$10,IF(OR(G10=$X$11,G10=$Y$11),$W$11,IF(OR(G10=$X$12,G10=$Y$12),$W$12,IF(OR(G10=$X$13,G10=$Y$13),$W$13)))))))</f>
        <v>0.6</v>
      </c>
      <c r="I10" s="200" t="str">
        <f t="shared" si="3"/>
        <v>Moderado</v>
      </c>
      <c r="J10" s="202" t="s">
        <v>70</v>
      </c>
      <c r="K10" s="194">
        <f t="shared" si="4"/>
        <v>0.6</v>
      </c>
      <c r="L10" s="200" t="str">
        <f t="shared" si="5"/>
        <v>Moderado</v>
      </c>
      <c r="M10" s="226">
        <f>+IF(H10="",K10,IF(K10="",H10,IF(H10&gt;K10,H10,K10)))</f>
        <v>0.6</v>
      </c>
      <c r="N10" s="227" t="str">
        <f t="shared" ref="N10:N28" si="7">+IF(M10="","",IF(M10=$W$9,$V$9,IF(M10=$W$10,$V$10,IF(M10=$W$11,$V$11,IF(M10=$W$12,$V$12,IF(M10=$W$13,$V$13))))))</f>
        <v>Moderado</v>
      </c>
      <c r="P10" s="38" t="s">
        <v>57</v>
      </c>
      <c r="Q10" s="39" t="s">
        <v>58</v>
      </c>
      <c r="R10" s="188">
        <v>3</v>
      </c>
      <c r="S10" s="188">
        <v>24</v>
      </c>
      <c r="T10" s="35">
        <v>0.4</v>
      </c>
      <c r="V10" s="38" t="s">
        <v>7</v>
      </c>
      <c r="W10" s="36">
        <v>0.4</v>
      </c>
      <c r="X10" s="39" t="s">
        <v>67</v>
      </c>
      <c r="Y10" s="40" t="s">
        <v>68</v>
      </c>
    </row>
    <row r="11" spans="1:25" ht="85.5" x14ac:dyDescent="0.25">
      <c r="A11" s="31" t="str">
        <f>'2 CONTEXTO E IDENTIFICACIÓN'!A11</f>
        <v>R3</v>
      </c>
      <c r="B11" s="217" t="str">
        <f>+'2 CONTEXTO E IDENTIFICACIÓN'!E11</f>
        <v>Posibilidad de pérdida Económica y Reputacional por interrupción o suspensión del proceso de Pasteurización de leche humana, debido a las fallas en el funcionamiento de los equipos del área de procesamiento de LH por des calibración, vida útil o mantenimiento inoportuno y también por las características inapropiadas del agua para el funcionamiento de algunos equipos.</v>
      </c>
      <c r="C11" s="219">
        <v>5</v>
      </c>
      <c r="D11" s="191" t="str">
        <f t="shared" si="0"/>
        <v>La actividad que conlleva el riesgo se ejecuta de 3 a 24 veces por año</v>
      </c>
      <c r="E11" s="192">
        <f t="shared" si="1"/>
        <v>0.4</v>
      </c>
      <c r="F11" s="32" t="str">
        <f t="shared" si="2"/>
        <v>Baja</v>
      </c>
      <c r="G11" s="202" t="s">
        <v>69</v>
      </c>
      <c r="H11" s="194">
        <f t="shared" si="6"/>
        <v>0.6</v>
      </c>
      <c r="I11" s="200" t="str">
        <f t="shared" si="3"/>
        <v>Moderado</v>
      </c>
      <c r="J11" s="202" t="s">
        <v>70</v>
      </c>
      <c r="K11" s="194">
        <f t="shared" si="4"/>
        <v>0.6</v>
      </c>
      <c r="L11" s="200" t="str">
        <f t="shared" si="5"/>
        <v>Moderado</v>
      </c>
      <c r="M11" s="226">
        <f t="shared" ref="M11:M28" si="8">+IF(H11="",K11,IF(K11="",H11,IF(H11&gt;K11,H11,K11)))</f>
        <v>0.6</v>
      </c>
      <c r="N11" s="227" t="str">
        <f t="shared" si="7"/>
        <v>Moderado</v>
      </c>
      <c r="P11" s="41" t="s">
        <v>59</v>
      </c>
      <c r="Q11" s="39" t="s">
        <v>60</v>
      </c>
      <c r="R11" s="188">
        <v>25</v>
      </c>
      <c r="S11" s="188">
        <v>500</v>
      </c>
      <c r="T11" s="35">
        <v>0.6</v>
      </c>
      <c r="V11" s="41" t="s">
        <v>5</v>
      </c>
      <c r="W11" s="36">
        <v>0.6</v>
      </c>
      <c r="X11" s="39" t="s">
        <v>69</v>
      </c>
      <c r="Y11" s="40" t="s">
        <v>70</v>
      </c>
    </row>
    <row r="12" spans="1:25" ht="114" x14ac:dyDescent="0.25">
      <c r="A12" s="31" t="str">
        <f>'2 CONTEXTO E IDENTIFICACIÓN'!A12</f>
        <v>R4</v>
      </c>
      <c r="B12" s="217" t="str">
        <f>+'2 CONTEXTO E IDENTIFICACIÓN'!E12</f>
        <v>Posibilidad de pérdida Económica y Reputacional por deficiencia en procesos de limpieza y desinfección del área física e insumos de vidrio del BLH, debido a Carencia de insumos para la limpieza de frascos de vidrio, Rotación frecuente del personal de limpieza del hospital, Ausencia de protocolo de limpieza y desinfección de áreas físicas actualizado a la normatividad vigente, Déficit de personal auxiliar con capacidad para realizar las tareas de limpieza y desinfección de material de vidrio (por restricciones laborales</v>
      </c>
      <c r="C12" s="219">
        <v>50</v>
      </c>
      <c r="D12" s="191" t="str">
        <f t="shared" si="0"/>
        <v>La actividad que conlleva el riesgo se ejecuta de 24 a 500 veces por año</v>
      </c>
      <c r="E12" s="192">
        <f t="shared" si="1"/>
        <v>0.6</v>
      </c>
      <c r="F12" s="32" t="str">
        <f t="shared" si="2"/>
        <v>Media</v>
      </c>
      <c r="G12" s="202" t="s">
        <v>69</v>
      </c>
      <c r="H12" s="194">
        <f t="shared" si="6"/>
        <v>0.6</v>
      </c>
      <c r="I12" s="200" t="str">
        <f t="shared" si="3"/>
        <v>Moderado</v>
      </c>
      <c r="J12" s="202" t="s">
        <v>70</v>
      </c>
      <c r="K12" s="194">
        <f t="shared" si="4"/>
        <v>0.6</v>
      </c>
      <c r="L12" s="200" t="str">
        <f t="shared" si="5"/>
        <v>Moderado</v>
      </c>
      <c r="M12" s="226">
        <f t="shared" si="8"/>
        <v>0.6</v>
      </c>
      <c r="N12" s="227" t="str">
        <f t="shared" si="7"/>
        <v>Moderado</v>
      </c>
      <c r="P12" s="42" t="s">
        <v>61</v>
      </c>
      <c r="Q12" s="39" t="s">
        <v>79</v>
      </c>
      <c r="R12" s="188">
        <v>5001</v>
      </c>
      <c r="S12" s="188">
        <v>5000</v>
      </c>
      <c r="T12" s="35">
        <v>0.8</v>
      </c>
      <c r="V12" s="42" t="s">
        <v>6</v>
      </c>
      <c r="W12" s="36">
        <v>0.8</v>
      </c>
      <c r="X12" s="39" t="s">
        <v>71</v>
      </c>
      <c r="Y12" s="40" t="s">
        <v>72</v>
      </c>
    </row>
    <row r="13" spans="1:25" ht="75" x14ac:dyDescent="0.25">
      <c r="A13" s="31" t="str">
        <f>'2 CONTEXTO E IDENTIFICACIÓN'!A13</f>
        <v>R5</v>
      </c>
      <c r="B13" s="217" t="str">
        <f>+'2 CONTEXTO E IDENTIFICACIÓN'!E13</f>
        <v>Posibilidad de pérdida Económica y Reputacional por daños estructurales en áreas criticas de BLH,  debido a la ausencia de intervención definitiva de las causales que dan origen a estos daños estructurales</v>
      </c>
      <c r="C13" s="219">
        <v>6000</v>
      </c>
      <c r="D13" s="191" t="str">
        <f t="shared" si="0"/>
        <v>La actividad que conlleva el riesgo se ejecuta más de 5.000 veces por año</v>
      </c>
      <c r="E13" s="192">
        <f t="shared" si="1"/>
        <v>1</v>
      </c>
      <c r="F13" s="32" t="str">
        <f t="shared" si="2"/>
        <v>Muy Alta</v>
      </c>
      <c r="G13" s="202" t="s">
        <v>69</v>
      </c>
      <c r="H13" s="194">
        <f t="shared" si="6"/>
        <v>0.6</v>
      </c>
      <c r="I13" s="200" t="str">
        <f t="shared" si="3"/>
        <v>Moderado</v>
      </c>
      <c r="J13" s="202" t="s">
        <v>70</v>
      </c>
      <c r="K13" s="194">
        <f t="shared" si="4"/>
        <v>0.6</v>
      </c>
      <c r="L13" s="200" t="str">
        <f t="shared" si="5"/>
        <v>Moderado</v>
      </c>
      <c r="M13" s="226">
        <f t="shared" si="8"/>
        <v>0.6</v>
      </c>
      <c r="N13" s="227" t="str">
        <f t="shared" si="7"/>
        <v>Moderado</v>
      </c>
      <c r="P13" s="43" t="s">
        <v>62</v>
      </c>
      <c r="Q13" s="39" t="s">
        <v>80</v>
      </c>
      <c r="R13" s="188">
        <v>5001</v>
      </c>
      <c r="S13" s="188"/>
      <c r="T13" s="35">
        <v>1</v>
      </c>
      <c r="V13" s="43" t="s">
        <v>73</v>
      </c>
      <c r="W13" s="36">
        <v>1</v>
      </c>
      <c r="X13" s="39" t="s">
        <v>74</v>
      </c>
      <c r="Y13" s="40" t="s">
        <v>75</v>
      </c>
    </row>
    <row r="14" spans="1:25" ht="90.75" thickBot="1" x14ac:dyDescent="0.3">
      <c r="A14" s="31" t="str">
        <f>'2 CONTEXTO E IDENTIFICACIÓN'!A14</f>
        <v>R6</v>
      </c>
      <c r="B14" s="217" t="str">
        <f>+'2 CONTEXTO E IDENTIFICACIÓN'!E14</f>
        <v>Posibilidad de pérdida Económica y Reputacional por ausencia de infraestructura para centro de preparación de fórmulas infantiles y leche materna (Lactario),  debido a la combinación de espacios entre el lactario y área de porcionamiento y distribución de leche humana, generando mayor riesgo de contaminación por cruce de sustancias.</v>
      </c>
      <c r="C14" s="219">
        <v>60</v>
      </c>
      <c r="D14" s="191" t="str">
        <f t="shared" si="0"/>
        <v>La actividad que conlleva el riesgo se ejecuta de 24 a 500 veces por año</v>
      </c>
      <c r="E14" s="192">
        <f t="shared" si="1"/>
        <v>0.6</v>
      </c>
      <c r="F14" s="32" t="str">
        <f t="shared" si="2"/>
        <v>Media</v>
      </c>
      <c r="G14" s="202" t="s">
        <v>71</v>
      </c>
      <c r="H14" s="194">
        <f t="shared" si="6"/>
        <v>0.8</v>
      </c>
      <c r="I14" s="200" t="str">
        <f t="shared" si="3"/>
        <v>Mayor</v>
      </c>
      <c r="J14" s="202" t="s">
        <v>72</v>
      </c>
      <c r="K14" s="194">
        <f t="shared" si="4"/>
        <v>0.8</v>
      </c>
      <c r="L14" s="200" t="str">
        <f t="shared" si="5"/>
        <v>Mayor</v>
      </c>
      <c r="M14" s="226">
        <f t="shared" si="8"/>
        <v>0.8</v>
      </c>
      <c r="N14" s="227" t="str">
        <f t="shared" si="7"/>
        <v>Mayor</v>
      </c>
      <c r="P14" s="44"/>
      <c r="Q14" s="45"/>
      <c r="R14" s="189"/>
      <c r="S14" s="189"/>
      <c r="T14" s="46"/>
      <c r="V14" s="44"/>
      <c r="W14" s="45"/>
      <c r="X14" s="45" t="s">
        <v>144</v>
      </c>
      <c r="Y14" s="46" t="s">
        <v>144</v>
      </c>
    </row>
    <row r="15" spans="1:25" ht="73.5" customHeight="1" x14ac:dyDescent="0.25">
      <c r="A15" s="31" t="str">
        <f>'2 CONTEXTO E IDENTIFICACIÓN'!A15</f>
        <v>R7</v>
      </c>
      <c r="B15" s="217" t="str">
        <f>+'2 CONTEXTO E IDENTIFICACIÓN'!E15</f>
        <v xml:space="preserve">  </v>
      </c>
      <c r="C15" s="219"/>
      <c r="D15" s="191" t="str">
        <f t="shared" si="0"/>
        <v/>
      </c>
      <c r="E15" s="192" t="str">
        <f t="shared" si="1"/>
        <v/>
      </c>
      <c r="F15" s="32" t="str">
        <f t="shared" si="2"/>
        <v/>
      </c>
      <c r="G15" s="202"/>
      <c r="H15" s="194" t="str">
        <f t="shared" si="6"/>
        <v/>
      </c>
      <c r="I15" s="200" t="str">
        <f t="shared" si="3"/>
        <v/>
      </c>
      <c r="J15" s="202"/>
      <c r="K15" s="194" t="str">
        <f t="shared" si="4"/>
        <v/>
      </c>
      <c r="L15" s="200" t="str">
        <f t="shared" si="5"/>
        <v/>
      </c>
      <c r="M15" s="226" t="str">
        <f t="shared" si="8"/>
        <v/>
      </c>
      <c r="N15" s="227" t="str">
        <f t="shared" si="7"/>
        <v/>
      </c>
    </row>
    <row r="16" spans="1:25" ht="73.5" customHeight="1" x14ac:dyDescent="0.25">
      <c r="A16" s="31" t="str">
        <f>'2 CONTEXTO E IDENTIFICACIÓN'!A16</f>
        <v>R8</v>
      </c>
      <c r="B16" s="217" t="str">
        <f>+'2 CONTEXTO E IDENTIFICACIÓN'!E16</f>
        <v xml:space="preserve">  </v>
      </c>
      <c r="C16" s="219"/>
      <c r="D16" s="191" t="str">
        <f t="shared" si="0"/>
        <v/>
      </c>
      <c r="E16" s="192" t="str">
        <f t="shared" si="1"/>
        <v/>
      </c>
      <c r="F16" s="32" t="str">
        <f t="shared" si="2"/>
        <v/>
      </c>
      <c r="G16" s="202"/>
      <c r="H16" s="194" t="str">
        <f t="shared" si="6"/>
        <v/>
      </c>
      <c r="I16" s="200" t="str">
        <f t="shared" si="3"/>
        <v/>
      </c>
      <c r="J16" s="202"/>
      <c r="K16" s="194" t="str">
        <f t="shared" si="4"/>
        <v/>
      </c>
      <c r="L16" s="200" t="str">
        <f t="shared" si="5"/>
        <v/>
      </c>
      <c r="M16" s="226" t="str">
        <f t="shared" si="8"/>
        <v/>
      </c>
      <c r="N16" s="227" t="str">
        <f t="shared" si="7"/>
        <v/>
      </c>
    </row>
    <row r="17" spans="1:14" ht="73.5" customHeight="1" x14ac:dyDescent="0.25">
      <c r="A17" s="31" t="str">
        <f>'2 CONTEXTO E IDENTIFICACIÓN'!A17</f>
        <v>R9</v>
      </c>
      <c r="B17" s="217" t="str">
        <f>+'2 CONTEXTO E IDENTIFICACIÓN'!E17</f>
        <v xml:space="preserve">  </v>
      </c>
      <c r="C17" s="219"/>
      <c r="D17" s="191" t="str">
        <f t="shared" si="0"/>
        <v/>
      </c>
      <c r="E17" s="192" t="str">
        <f t="shared" si="1"/>
        <v/>
      </c>
      <c r="F17" s="32" t="str">
        <f t="shared" si="2"/>
        <v/>
      </c>
      <c r="G17" s="202"/>
      <c r="H17" s="194" t="str">
        <f t="shared" si="6"/>
        <v/>
      </c>
      <c r="I17" s="200" t="str">
        <f t="shared" si="3"/>
        <v/>
      </c>
      <c r="J17" s="202"/>
      <c r="K17" s="194" t="str">
        <f t="shared" si="4"/>
        <v/>
      </c>
      <c r="L17" s="200" t="str">
        <f t="shared" si="5"/>
        <v/>
      </c>
      <c r="M17" s="226" t="str">
        <f t="shared" si="8"/>
        <v/>
      </c>
      <c r="N17" s="227" t="str">
        <f t="shared" si="7"/>
        <v/>
      </c>
    </row>
    <row r="18" spans="1:14" ht="73.5" customHeight="1" x14ac:dyDescent="0.25">
      <c r="A18" s="31" t="str">
        <f>'2 CONTEXTO E IDENTIFICACIÓN'!A18</f>
        <v>R10</v>
      </c>
      <c r="B18" s="217" t="str">
        <f>+'2 CONTEXTO E IDENTIFICACIÓN'!E18</f>
        <v xml:space="preserve">  </v>
      </c>
      <c r="C18" s="219"/>
      <c r="D18" s="191" t="str">
        <f t="shared" si="0"/>
        <v/>
      </c>
      <c r="E18" s="192" t="str">
        <f t="shared" si="1"/>
        <v/>
      </c>
      <c r="F18" s="32" t="str">
        <f t="shared" si="2"/>
        <v/>
      </c>
      <c r="G18" s="202"/>
      <c r="H18" s="194" t="str">
        <f t="shared" si="6"/>
        <v/>
      </c>
      <c r="I18" s="200" t="str">
        <f t="shared" si="3"/>
        <v/>
      </c>
      <c r="J18" s="202"/>
      <c r="K18" s="194" t="str">
        <f t="shared" si="4"/>
        <v/>
      </c>
      <c r="L18" s="200" t="str">
        <f t="shared" si="5"/>
        <v/>
      </c>
      <c r="M18" s="226" t="str">
        <f t="shared" si="8"/>
        <v/>
      </c>
      <c r="N18" s="227" t="str">
        <f t="shared" si="7"/>
        <v/>
      </c>
    </row>
    <row r="19" spans="1:14" ht="73.5" customHeight="1" x14ac:dyDescent="0.25">
      <c r="A19" s="31" t="str">
        <f>'2 CONTEXTO E IDENTIFICACIÓN'!A19</f>
        <v>R11</v>
      </c>
      <c r="B19" s="217" t="str">
        <f>+'2 CONTEXTO E IDENTIFICACIÓN'!E19</f>
        <v xml:space="preserve">  </v>
      </c>
      <c r="C19" s="219"/>
      <c r="D19" s="191" t="str">
        <f t="shared" si="0"/>
        <v/>
      </c>
      <c r="E19" s="192" t="str">
        <f t="shared" si="1"/>
        <v/>
      </c>
      <c r="F19" s="32" t="str">
        <f t="shared" si="2"/>
        <v/>
      </c>
      <c r="G19" s="202"/>
      <c r="H19" s="194" t="str">
        <f t="shared" si="6"/>
        <v/>
      </c>
      <c r="I19" s="200" t="str">
        <f t="shared" si="3"/>
        <v/>
      </c>
      <c r="J19" s="202"/>
      <c r="K19" s="194" t="str">
        <f t="shared" si="4"/>
        <v/>
      </c>
      <c r="L19" s="200" t="str">
        <f t="shared" si="5"/>
        <v/>
      </c>
      <c r="M19" s="226" t="str">
        <f t="shared" si="8"/>
        <v/>
      </c>
      <c r="N19" s="227" t="str">
        <f t="shared" si="7"/>
        <v/>
      </c>
    </row>
    <row r="20" spans="1:14" ht="73.5" customHeight="1" x14ac:dyDescent="0.25">
      <c r="A20" s="31" t="str">
        <f>'2 CONTEXTO E IDENTIFICACIÓN'!A20</f>
        <v>R12</v>
      </c>
      <c r="B20" s="217" t="str">
        <f>+'2 CONTEXTO E IDENTIFICACIÓN'!E20</f>
        <v xml:space="preserve">  </v>
      </c>
      <c r="C20" s="219"/>
      <c r="D20" s="191" t="str">
        <f t="shared" si="0"/>
        <v/>
      </c>
      <c r="E20" s="192" t="str">
        <f t="shared" si="1"/>
        <v/>
      </c>
      <c r="F20" s="32" t="str">
        <f t="shared" si="2"/>
        <v/>
      </c>
      <c r="G20" s="202"/>
      <c r="H20" s="194" t="str">
        <f t="shared" si="6"/>
        <v/>
      </c>
      <c r="I20" s="200" t="str">
        <f t="shared" si="3"/>
        <v/>
      </c>
      <c r="J20" s="202"/>
      <c r="K20" s="194" t="str">
        <f t="shared" si="4"/>
        <v/>
      </c>
      <c r="L20" s="200" t="str">
        <f t="shared" si="5"/>
        <v/>
      </c>
      <c r="M20" s="226" t="str">
        <f t="shared" si="8"/>
        <v/>
      </c>
      <c r="N20" s="227" t="str">
        <f t="shared" si="7"/>
        <v/>
      </c>
    </row>
    <row r="21" spans="1:14" ht="73.5" customHeight="1" x14ac:dyDescent="0.25">
      <c r="A21" s="31" t="str">
        <f>'2 CONTEXTO E IDENTIFICACIÓN'!A21</f>
        <v>R13</v>
      </c>
      <c r="B21" s="217" t="str">
        <f>+'2 CONTEXTO E IDENTIFICACIÓN'!E21</f>
        <v xml:space="preserve">  </v>
      </c>
      <c r="C21" s="219"/>
      <c r="D21" s="191" t="str">
        <f t="shared" si="0"/>
        <v/>
      </c>
      <c r="E21" s="192" t="str">
        <f t="shared" si="1"/>
        <v/>
      </c>
      <c r="F21" s="32" t="str">
        <f t="shared" si="2"/>
        <v/>
      </c>
      <c r="G21" s="202"/>
      <c r="H21" s="194" t="str">
        <f t="shared" si="6"/>
        <v/>
      </c>
      <c r="I21" s="200" t="str">
        <f t="shared" si="3"/>
        <v/>
      </c>
      <c r="J21" s="202"/>
      <c r="K21" s="194" t="str">
        <f t="shared" si="4"/>
        <v/>
      </c>
      <c r="L21" s="200" t="str">
        <f t="shared" si="5"/>
        <v/>
      </c>
      <c r="M21" s="226" t="str">
        <f t="shared" si="8"/>
        <v/>
      </c>
      <c r="N21" s="227" t="str">
        <f t="shared" si="7"/>
        <v/>
      </c>
    </row>
    <row r="22" spans="1:14" ht="73.5" customHeight="1" x14ac:dyDescent="0.25">
      <c r="A22" s="31" t="str">
        <f>'2 CONTEXTO E IDENTIFICACIÓN'!A22</f>
        <v>R14</v>
      </c>
      <c r="B22" s="217" t="str">
        <f>+'2 CONTEXTO E IDENTIFICACIÓN'!E22</f>
        <v xml:space="preserve">  </v>
      </c>
      <c r="C22" s="219"/>
      <c r="D22" s="191" t="str">
        <f t="shared" si="0"/>
        <v/>
      </c>
      <c r="E22" s="192" t="str">
        <f t="shared" si="1"/>
        <v/>
      </c>
      <c r="F22" s="32" t="str">
        <f t="shared" si="2"/>
        <v/>
      </c>
      <c r="G22" s="202"/>
      <c r="H22" s="194" t="str">
        <f t="shared" si="6"/>
        <v/>
      </c>
      <c r="I22" s="200" t="str">
        <f t="shared" si="3"/>
        <v/>
      </c>
      <c r="J22" s="202"/>
      <c r="K22" s="194" t="str">
        <f t="shared" si="4"/>
        <v/>
      </c>
      <c r="L22" s="200" t="str">
        <f t="shared" si="5"/>
        <v/>
      </c>
      <c r="M22" s="226" t="str">
        <f t="shared" si="8"/>
        <v/>
      </c>
      <c r="N22" s="227" t="str">
        <f t="shared" si="7"/>
        <v/>
      </c>
    </row>
    <row r="23" spans="1:14" ht="73.5" customHeight="1" x14ac:dyDescent="0.25">
      <c r="A23" s="31" t="str">
        <f>'2 CONTEXTO E IDENTIFICACIÓN'!A23</f>
        <v>R15</v>
      </c>
      <c r="B23" s="217" t="str">
        <f>+'2 CONTEXTO E IDENTIFICACIÓN'!E23</f>
        <v xml:space="preserve">  </v>
      </c>
      <c r="C23" s="219"/>
      <c r="D23" s="191" t="str">
        <f t="shared" si="0"/>
        <v/>
      </c>
      <c r="E23" s="192" t="str">
        <f t="shared" si="1"/>
        <v/>
      </c>
      <c r="F23" s="32" t="str">
        <f t="shared" si="2"/>
        <v/>
      </c>
      <c r="G23" s="202"/>
      <c r="H23" s="194" t="str">
        <f t="shared" si="6"/>
        <v/>
      </c>
      <c r="I23" s="200" t="str">
        <f t="shared" si="3"/>
        <v/>
      </c>
      <c r="J23" s="202"/>
      <c r="K23" s="194" t="str">
        <f t="shared" si="4"/>
        <v/>
      </c>
      <c r="L23" s="200" t="str">
        <f t="shared" si="5"/>
        <v/>
      </c>
      <c r="M23" s="226" t="str">
        <f t="shared" si="8"/>
        <v/>
      </c>
      <c r="N23" s="227" t="str">
        <f t="shared" si="7"/>
        <v/>
      </c>
    </row>
    <row r="24" spans="1:14" ht="73.5" customHeight="1" x14ac:dyDescent="0.25">
      <c r="A24" s="31" t="str">
        <f>'2 CONTEXTO E IDENTIFICACIÓN'!A24</f>
        <v>R16</v>
      </c>
      <c r="B24" s="217" t="str">
        <f>+'2 CONTEXTO E IDENTIFICACIÓN'!E24</f>
        <v xml:space="preserve">  </v>
      </c>
      <c r="C24" s="219"/>
      <c r="D24" s="191" t="str">
        <f t="shared" si="0"/>
        <v/>
      </c>
      <c r="E24" s="192" t="str">
        <f t="shared" si="1"/>
        <v/>
      </c>
      <c r="F24" s="32" t="str">
        <f t="shared" si="2"/>
        <v/>
      </c>
      <c r="G24" s="202"/>
      <c r="H24" s="194" t="str">
        <f t="shared" si="6"/>
        <v/>
      </c>
      <c r="I24" s="200" t="str">
        <f t="shared" si="3"/>
        <v/>
      </c>
      <c r="J24" s="202"/>
      <c r="K24" s="194" t="str">
        <f t="shared" si="4"/>
        <v/>
      </c>
      <c r="L24" s="200" t="str">
        <f t="shared" si="5"/>
        <v/>
      </c>
      <c r="M24" s="226" t="str">
        <f t="shared" si="8"/>
        <v/>
      </c>
      <c r="N24" s="227" t="str">
        <f t="shared" si="7"/>
        <v/>
      </c>
    </row>
    <row r="25" spans="1:14" ht="73.5" customHeight="1" x14ac:dyDescent="0.25">
      <c r="A25" s="31" t="str">
        <f>'2 CONTEXTO E IDENTIFICACIÓN'!A25</f>
        <v>R17</v>
      </c>
      <c r="B25" s="217" t="str">
        <f>+'2 CONTEXTO E IDENTIFICACIÓN'!E25</f>
        <v xml:space="preserve">  </v>
      </c>
      <c r="C25" s="219"/>
      <c r="D25" s="191" t="str">
        <f t="shared" si="0"/>
        <v/>
      </c>
      <c r="E25" s="192" t="str">
        <f t="shared" si="1"/>
        <v/>
      </c>
      <c r="F25" s="32" t="str">
        <f t="shared" si="2"/>
        <v/>
      </c>
      <c r="G25" s="202"/>
      <c r="H25" s="194" t="str">
        <f t="shared" si="6"/>
        <v/>
      </c>
      <c r="I25" s="200" t="str">
        <f t="shared" si="3"/>
        <v/>
      </c>
      <c r="J25" s="202"/>
      <c r="K25" s="194" t="str">
        <f t="shared" si="4"/>
        <v/>
      </c>
      <c r="L25" s="200" t="str">
        <f t="shared" si="5"/>
        <v/>
      </c>
      <c r="M25" s="226" t="str">
        <f t="shared" si="8"/>
        <v/>
      </c>
      <c r="N25" s="227" t="str">
        <f t="shared" si="7"/>
        <v/>
      </c>
    </row>
    <row r="26" spans="1:14" ht="73.5" customHeight="1" x14ac:dyDescent="0.25">
      <c r="A26" s="31" t="str">
        <f>'2 CONTEXTO E IDENTIFICACIÓN'!A26</f>
        <v>R18</v>
      </c>
      <c r="B26" s="217" t="str">
        <f>+'2 CONTEXTO E IDENTIFICACIÓN'!E26</f>
        <v xml:space="preserve">  </v>
      </c>
      <c r="C26" s="219"/>
      <c r="D26" s="191" t="str">
        <f t="shared" si="0"/>
        <v/>
      </c>
      <c r="E26" s="192" t="str">
        <f t="shared" si="1"/>
        <v/>
      </c>
      <c r="F26" s="32" t="str">
        <f t="shared" si="2"/>
        <v/>
      </c>
      <c r="G26" s="202"/>
      <c r="H26" s="194" t="str">
        <f t="shared" si="6"/>
        <v/>
      </c>
      <c r="I26" s="200" t="str">
        <f t="shared" si="3"/>
        <v/>
      </c>
      <c r="J26" s="202"/>
      <c r="K26" s="194" t="str">
        <f t="shared" si="4"/>
        <v/>
      </c>
      <c r="L26" s="200" t="str">
        <f t="shared" si="5"/>
        <v/>
      </c>
      <c r="M26" s="226" t="str">
        <f t="shared" si="8"/>
        <v/>
      </c>
      <c r="N26" s="227" t="str">
        <f t="shared" si="7"/>
        <v/>
      </c>
    </row>
    <row r="27" spans="1:14" ht="73.5" customHeight="1" x14ac:dyDescent="0.25">
      <c r="A27" s="31" t="str">
        <f>'2 CONTEXTO E IDENTIFICACIÓN'!A27</f>
        <v>R19</v>
      </c>
      <c r="B27" s="217" t="str">
        <f>+'2 CONTEXTO E IDENTIFICACIÓN'!E27</f>
        <v xml:space="preserve">  </v>
      </c>
      <c r="C27" s="219"/>
      <c r="D27" s="191" t="str">
        <f t="shared" si="0"/>
        <v/>
      </c>
      <c r="E27" s="192" t="str">
        <f t="shared" si="1"/>
        <v/>
      </c>
      <c r="F27" s="32" t="str">
        <f t="shared" si="2"/>
        <v/>
      </c>
      <c r="G27" s="202"/>
      <c r="H27" s="194" t="str">
        <f t="shared" si="6"/>
        <v/>
      </c>
      <c r="I27" s="200" t="str">
        <f t="shared" si="3"/>
        <v/>
      </c>
      <c r="J27" s="202"/>
      <c r="K27" s="194" t="str">
        <f t="shared" si="4"/>
        <v/>
      </c>
      <c r="L27" s="200" t="str">
        <f t="shared" si="5"/>
        <v/>
      </c>
      <c r="M27" s="226" t="str">
        <f t="shared" si="8"/>
        <v/>
      </c>
      <c r="N27" s="227" t="str">
        <f t="shared" si="7"/>
        <v/>
      </c>
    </row>
    <row r="28" spans="1:14" ht="73.5" customHeight="1" thickBot="1" x14ac:dyDescent="0.3">
      <c r="A28" s="47" t="str">
        <f>'2 CONTEXTO E IDENTIFICACIÓN'!A28</f>
        <v>R20</v>
      </c>
      <c r="B28" s="217" t="str">
        <f>+'2 CONTEXTO E IDENTIFICACIÓN'!E28</f>
        <v xml:space="preserve">  </v>
      </c>
      <c r="C28" s="220"/>
      <c r="D28" s="204" t="str">
        <f t="shared" si="0"/>
        <v/>
      </c>
      <c r="E28" s="193" t="str">
        <f t="shared" si="1"/>
        <v/>
      </c>
      <c r="F28" s="48" t="str">
        <f t="shared" si="2"/>
        <v/>
      </c>
      <c r="G28" s="203"/>
      <c r="H28" s="198" t="str">
        <f t="shared" si="6"/>
        <v/>
      </c>
      <c r="I28" s="201" t="str">
        <f t="shared" si="3"/>
        <v/>
      </c>
      <c r="J28" s="203"/>
      <c r="K28" s="198" t="str">
        <f t="shared" si="4"/>
        <v/>
      </c>
      <c r="L28" s="201" t="str">
        <f t="shared" si="5"/>
        <v/>
      </c>
      <c r="M28" s="228" t="str">
        <f t="shared" si="8"/>
        <v/>
      </c>
      <c r="N28" s="229" t="str">
        <f t="shared" si="7"/>
        <v/>
      </c>
    </row>
  </sheetData>
  <sheetProtection sheet="1" formatCells="0" formatColumns="0" formatRows="0" sort="0" autoFilter="0" pivotTables="0"/>
  <autoFilter ref="A8:N8" xr:uid="{00000000-0009-0000-0000-000002000000}"/>
  <dataConsolidate/>
  <mergeCells count="11">
    <mergeCell ref="V7:Y7"/>
    <mergeCell ref="P7:T7"/>
    <mergeCell ref="A1:A2"/>
    <mergeCell ref="B1:B2"/>
    <mergeCell ref="B4:D4"/>
    <mergeCell ref="B5:D5"/>
    <mergeCell ref="C7:F7"/>
    <mergeCell ref="G7:I7"/>
    <mergeCell ref="J7:L7"/>
    <mergeCell ref="M7:N7"/>
    <mergeCell ref="G6:N6"/>
  </mergeCells>
  <conditionalFormatting sqref="E9:E28 G9:G28">
    <cfRule type="cellIs" dxfId="213" priority="1" operator="equal">
      <formula>$T$9</formula>
    </cfRule>
    <cfRule type="cellIs" dxfId="212" priority="2" operator="equal">
      <formula>$T$10</formula>
    </cfRule>
    <cfRule type="cellIs" dxfId="211" priority="3" operator="equal">
      <formula>$T$11</formula>
    </cfRule>
    <cfRule type="cellIs" dxfId="210" priority="4" operator="equal">
      <formula>$T$12</formula>
    </cfRule>
    <cfRule type="cellIs" dxfId="209" priority="5" operator="equal">
      <formula>$T$13</formula>
    </cfRule>
  </conditionalFormatting>
  <conditionalFormatting sqref="F9:F28">
    <cfRule type="cellIs" dxfId="208" priority="162" operator="equal">
      <formula>$P$12</formula>
    </cfRule>
    <cfRule type="cellIs" dxfId="207" priority="161" operator="equal">
      <formula>$P$11</formula>
    </cfRule>
    <cfRule type="cellIs" dxfId="206" priority="160" operator="equal">
      <formula>$P$10</formula>
    </cfRule>
    <cfRule type="cellIs" dxfId="205" priority="159" operator="equal">
      <formula>$P$9</formula>
    </cfRule>
    <cfRule type="cellIs" dxfId="204" priority="163" operator="equal">
      <formula>$P$13</formula>
    </cfRule>
  </conditionalFormatting>
  <conditionalFormatting sqref="H9:H28">
    <cfRule type="cellIs" dxfId="203" priority="80" operator="equal">
      <formula>$W$13</formula>
    </cfRule>
    <cfRule type="cellIs" dxfId="202" priority="79" operator="equal">
      <formula>$W$12</formula>
    </cfRule>
    <cfRule type="cellIs" dxfId="201" priority="78" operator="equal">
      <formula>$W$11</formula>
    </cfRule>
    <cfRule type="cellIs" dxfId="200" priority="77" operator="equal">
      <formula>$W$10</formula>
    </cfRule>
    <cfRule type="cellIs" dxfId="199" priority="76" operator="equal">
      <formula>$W$9</formula>
    </cfRule>
  </conditionalFormatting>
  <conditionalFormatting sqref="I9:J28">
    <cfRule type="cellIs" dxfId="198" priority="85" operator="equal">
      <formula>$V$13</formula>
    </cfRule>
    <cfRule type="cellIs" dxfId="197" priority="84" operator="equal">
      <formula>$V$12</formula>
    </cfRule>
    <cfRule type="cellIs" dxfId="196" priority="83" operator="equal">
      <formula>$V$11</formula>
    </cfRule>
    <cfRule type="cellIs" dxfId="195" priority="82" operator="equal">
      <formula>$V$10</formula>
    </cfRule>
    <cfRule type="cellIs" dxfId="194" priority="81" operator="equal">
      <formula>$V$9</formula>
    </cfRule>
  </conditionalFormatting>
  <conditionalFormatting sqref="K9:K28">
    <cfRule type="cellIs" dxfId="193" priority="61" operator="equal">
      <formula>$W$9</formula>
    </cfRule>
    <cfRule type="cellIs" dxfId="192" priority="62" operator="equal">
      <formula>$W$10</formula>
    </cfRule>
    <cfRule type="cellIs" dxfId="191" priority="63" operator="equal">
      <formula>$W$11</formula>
    </cfRule>
    <cfRule type="cellIs" dxfId="190" priority="64" operator="equal">
      <formula>$W$12</formula>
    </cfRule>
    <cfRule type="cellIs" dxfId="189" priority="65" operator="equal">
      <formula>$W$13</formula>
    </cfRule>
  </conditionalFormatting>
  <conditionalFormatting sqref="L9:L28">
    <cfRule type="cellIs" dxfId="188" priority="96" operator="equal">
      <formula>$V$9</formula>
    </cfRule>
    <cfRule type="cellIs" dxfId="187" priority="97" operator="equal">
      <formula>$V$10</formula>
    </cfRule>
    <cfRule type="cellIs" dxfId="186" priority="98" operator="equal">
      <formula>$V$11</formula>
    </cfRule>
    <cfRule type="cellIs" dxfId="185" priority="99" operator="equal">
      <formula>$V$12</formula>
    </cfRule>
    <cfRule type="cellIs" dxfId="184" priority="100" operator="equal">
      <formula>$V$13</formula>
    </cfRule>
  </conditionalFormatting>
  <conditionalFormatting sqref="M9:M28">
    <cfRule type="cellIs" dxfId="183" priority="6" operator="equal">
      <formula>$W$9</formula>
    </cfRule>
    <cfRule type="cellIs" dxfId="182" priority="10" operator="equal">
      <formula>$W$13</formula>
    </cfRule>
    <cfRule type="cellIs" dxfId="181" priority="9" operator="equal">
      <formula>$W$12</formula>
    </cfRule>
    <cfRule type="cellIs" dxfId="180" priority="8" operator="equal">
      <formula>$W$11</formula>
    </cfRule>
    <cfRule type="cellIs" dxfId="179" priority="7" operator="equal">
      <formula>$W$10</formula>
    </cfRule>
  </conditionalFormatting>
  <conditionalFormatting sqref="N9:N28">
    <cfRule type="cellIs" dxfId="178" priority="35" operator="equal">
      <formula>$V$13</formula>
    </cfRule>
    <cfRule type="cellIs" dxfId="177" priority="34" operator="equal">
      <formula>$V$12</formula>
    </cfRule>
    <cfRule type="cellIs" dxfId="176" priority="33" operator="equal">
      <formula>$V$11</formula>
    </cfRule>
    <cfRule type="cellIs" dxfId="175" priority="32" operator="equal">
      <formula>$V$10</formula>
    </cfRule>
    <cfRule type="cellIs" dxfId="174" priority="31" operator="equal">
      <formula>$V$9</formula>
    </cfRule>
  </conditionalFormatting>
  <dataValidations count="5">
    <dataValidation allowBlank="1" showInputMessage="1" showErrorMessage="1" prompt="La probabilidad se encuentra determinada por una escala de 1 a 3, siendo 1 la menor probabilidad de ocurrencia del riesgo y 3 la mayor probabilidad de  ocurrencia." sqref="IO8" xr:uid="{00000000-0002-0000-0200-000000000000}"/>
    <dataValidation allowBlank="1" showInputMessage="1" showErrorMessage="1" prompt="Es la materialización del riesgo y las consecuencias de su aparición. Su escala es: 5 bajo impacto, 10 medio, 20 alto impacto._x000a_" sqref="IP8:JA8" xr:uid="{00000000-0002-0000-0200-000001000000}"/>
    <dataValidation type="list" allowBlank="1" showInputMessage="1" showErrorMessage="1" sqref="IU12:JA12 IP9:JA11" xr:uid="{00000000-0002-0000-0200-000002000000}">
      <formula1>#REF!</formula1>
    </dataValidation>
    <dataValidation type="list" allowBlank="1" showInputMessage="1" showErrorMessage="1" sqref="G9:G28" xr:uid="{00000000-0002-0000-0200-000003000000}">
      <formula1>Afectación_Económica</formula1>
    </dataValidation>
    <dataValidation type="list" allowBlank="1" showInputMessage="1" showErrorMessage="1" sqref="J9:J28" xr:uid="{00000000-0002-0000-0200-000004000000}">
      <formula1>Reputacional</formula1>
    </dataValidation>
  </dataValidations>
  <printOptions horizontalCentered="1" verticalCentered="1"/>
  <pageMargins left="0.31496062992125984" right="0.27559055118110237" top="0.23622047244094491" bottom="0.15748031496062992" header="0" footer="0"/>
  <pageSetup scale="63" orientation="landscape" r:id="rId1"/>
  <headerFooter alignWithMargins="0"/>
  <colBreaks count="1" manualBreakCount="1">
    <brk id="14"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J35"/>
  <sheetViews>
    <sheetView showGridLines="0" zoomScale="70" zoomScaleNormal="70" workbookViewId="0">
      <pane xSplit="1" ySplit="8" topLeftCell="B9" activePane="bottomRight" state="frozen"/>
      <selection pane="topRight" activeCell="B1" sqref="B1"/>
      <selection pane="bottomLeft" activeCell="A7" sqref="A7"/>
      <selection pane="bottomRight" activeCell="E14" sqref="E14"/>
    </sheetView>
  </sheetViews>
  <sheetFormatPr baseColWidth="10" defaultColWidth="14.28515625" defaultRowHeight="12.75" x14ac:dyDescent="0.25"/>
  <cols>
    <col min="1" max="1" width="13.7109375" style="87" customWidth="1"/>
    <col min="2" max="2" width="54.42578125" style="92" customWidth="1"/>
    <col min="3" max="3" width="16.42578125" style="87" customWidth="1"/>
    <col min="4" max="4" width="12.42578125" style="92" customWidth="1"/>
    <col min="5" max="5" width="14.5703125" style="92" customWidth="1"/>
    <col min="6" max="6" width="3.85546875" style="92" customWidth="1"/>
    <col min="7" max="7" width="7.42578125" style="92" customWidth="1"/>
    <col min="8" max="8" width="14" style="92" customWidth="1"/>
    <col min="9" max="9" width="13.85546875" style="92" customWidth="1"/>
    <col min="10" max="13" width="12.42578125" style="92" customWidth="1"/>
    <col min="14" max="14" width="3.85546875" style="92" customWidth="1"/>
    <col min="15" max="15" width="4.85546875" style="87" customWidth="1"/>
    <col min="16" max="16" width="6.42578125" style="87" customWidth="1"/>
    <col min="17" max="17" width="11" style="87" bestFit="1" customWidth="1"/>
    <col min="18" max="22" width="12" style="87" customWidth="1"/>
    <col min="23" max="27" width="11.42578125" style="87" customWidth="1"/>
    <col min="28" max="28" width="5.5703125" style="87" bestFit="1" customWidth="1"/>
    <col min="29" max="29" width="26.85546875" style="87" customWidth="1"/>
    <col min="30" max="34" width="22.85546875" style="92" customWidth="1"/>
    <col min="35" max="35" width="23.42578125" style="87" customWidth="1"/>
    <col min="36" max="263" width="11.42578125" style="87" customWidth="1"/>
    <col min="264" max="264" width="12.7109375" style="87" customWidth="1"/>
    <col min="265" max="265" width="47" style="87" customWidth="1"/>
    <col min="266" max="266" width="35" style="87" customWidth="1"/>
    <col min="267" max="16384" width="14.28515625" style="87"/>
  </cols>
  <sheetData>
    <row r="1" spans="1:36" s="75" customFormat="1" ht="36" customHeight="1" x14ac:dyDescent="0.2">
      <c r="A1" s="420"/>
      <c r="B1" s="426" t="str">
        <f>+'2 CONTEXTO E IDENTIFICACIÓN'!B1</f>
        <v>MAPA DE RIESGOS</v>
      </c>
      <c r="C1" s="50" t="str">
        <f>+'2 CONTEXTO E IDENTIFICACIÓN'!C1</f>
        <v>CÓDIGO:</v>
      </c>
      <c r="D1" s="74">
        <f>+'2 CONTEXTO E IDENTIFICACIÓN'!D1</f>
        <v>0</v>
      </c>
      <c r="AD1" s="76"/>
      <c r="AE1" s="76"/>
      <c r="AF1" s="76"/>
      <c r="AG1" s="76"/>
      <c r="AH1" s="76"/>
    </row>
    <row r="2" spans="1:36" s="75" customFormat="1" ht="36" customHeight="1" x14ac:dyDescent="0.2">
      <c r="A2" s="420"/>
      <c r="B2" s="426"/>
      <c r="C2" s="50" t="str">
        <f>+'2 CONTEXTO E IDENTIFICACIÓN'!C2</f>
        <v>VERSIÓN:</v>
      </c>
      <c r="D2" s="74">
        <f>+'2 CONTEXTO E IDENTIFICACIÓN'!D2</f>
        <v>0</v>
      </c>
      <c r="E2" s="77"/>
      <c r="F2" s="77"/>
      <c r="G2" s="77"/>
      <c r="H2" s="9"/>
      <c r="I2" s="241" t="str">
        <f>+'2 CONTEXTO E IDENTIFICACIÓN'!$F$4</f>
        <v>Elaboración o Actualización:</v>
      </c>
      <c r="J2" s="262">
        <f>+IF('2 CONTEXTO E IDENTIFICACIÓN'!$G$4="","",'2 CONTEXTO E IDENTIFICACIÓN'!$G$4)</f>
        <v>44866</v>
      </c>
      <c r="K2" s="20"/>
      <c r="L2" s="20"/>
      <c r="M2" s="78"/>
      <c r="N2" s="77"/>
      <c r="AD2" s="76"/>
      <c r="AE2" s="76"/>
      <c r="AF2" s="76"/>
      <c r="AG2" s="76"/>
      <c r="AH2" s="76"/>
    </row>
    <row r="3" spans="1:36" s="75" customFormat="1" ht="27.95" customHeight="1" x14ac:dyDescent="0.2">
      <c r="A3" s="79"/>
      <c r="B3" s="77"/>
      <c r="C3" s="52"/>
      <c r="D3" s="78"/>
      <c r="E3" s="77"/>
      <c r="F3" s="77"/>
      <c r="G3" s="77"/>
      <c r="I3" s="244" t="str">
        <f>+'2 CONTEXTO E IDENTIFICACIÓN'!$D$5</f>
        <v>Vigencia del:</v>
      </c>
      <c r="J3" s="242" t="str">
        <f>+IF('2 CONTEXTO E IDENTIFICACIÓN'!$E$5="","",'2 CONTEXTO E IDENTIFICACIÓN'!$E$5)</f>
        <v/>
      </c>
      <c r="K3" s="243" t="s">
        <v>111</v>
      </c>
      <c r="L3" s="240" t="str">
        <f>+IF('2 CONTEXTO E IDENTIFICACIÓN'!$G$5="","",'2 CONTEXTO E IDENTIFICACIÓN'!$G$5)</f>
        <v/>
      </c>
      <c r="M3" s="78"/>
      <c r="N3" s="77"/>
      <c r="AD3" s="76"/>
      <c r="AE3" s="76"/>
      <c r="AF3" s="76"/>
      <c r="AG3" s="76"/>
      <c r="AH3" s="76"/>
    </row>
    <row r="4" spans="1:36" s="75" customFormat="1" ht="15" x14ac:dyDescent="0.2">
      <c r="A4" s="19" t="s">
        <v>159</v>
      </c>
      <c r="B4" s="410" t="str">
        <f>+IF('2 CONTEXTO E IDENTIFICACIÓN'!$B$4="","",'2 CONTEXTO E IDENTIFICACIÓN'!$B$4)</f>
        <v>HOSPITAL UNIVERSITARIO DEPARTAMENTAL DE NARIÑO</v>
      </c>
      <c r="C4" s="410"/>
      <c r="D4" s="410"/>
      <c r="AD4" s="76"/>
      <c r="AE4" s="76"/>
      <c r="AF4" s="76"/>
      <c r="AG4" s="76"/>
      <c r="AH4" s="76"/>
    </row>
    <row r="5" spans="1:36" s="75" customFormat="1" ht="15.75" thickBot="1" x14ac:dyDescent="0.25">
      <c r="A5" s="19" t="s">
        <v>157</v>
      </c>
      <c r="B5" s="410" t="str">
        <f>+IF('2 CONTEXTO E IDENTIFICACIÓN'!$D$4="","",'2 CONTEXTO E IDENTIFICACIÓN'!$D$4)</f>
        <v>BANCO DE LECHE HUMANA</v>
      </c>
      <c r="C5" s="411"/>
      <c r="D5" s="411"/>
      <c r="AD5" s="76"/>
      <c r="AE5" s="76"/>
      <c r="AF5" s="76"/>
      <c r="AG5" s="76"/>
      <c r="AH5" s="76"/>
    </row>
    <row r="6" spans="1:36" s="75" customFormat="1" ht="15.75" thickBot="1" x14ac:dyDescent="0.25">
      <c r="A6" s="248"/>
      <c r="B6" s="247"/>
      <c r="C6" s="247"/>
      <c r="D6" s="78"/>
      <c r="G6" s="427" t="s">
        <v>22</v>
      </c>
      <c r="H6" s="428"/>
      <c r="I6" s="428"/>
      <c r="J6" s="428"/>
      <c r="K6" s="428"/>
      <c r="L6" s="428"/>
      <c r="M6" s="429"/>
      <c r="O6" s="80"/>
      <c r="P6" s="80"/>
      <c r="Q6" s="81"/>
      <c r="R6" s="418" t="s">
        <v>87</v>
      </c>
      <c r="S6" s="418"/>
      <c r="T6" s="418"/>
      <c r="U6" s="418"/>
      <c r="V6" s="419"/>
      <c r="AD6" s="76"/>
      <c r="AE6" s="76"/>
      <c r="AF6" s="76"/>
      <c r="AG6" s="76"/>
      <c r="AH6" s="76"/>
    </row>
    <row r="7" spans="1:36" x14ac:dyDescent="0.25">
      <c r="A7" s="82"/>
      <c r="B7" s="83"/>
      <c r="C7" s="421" t="s">
        <v>89</v>
      </c>
      <c r="D7" s="421"/>
      <c r="E7" s="421"/>
      <c r="F7" s="84"/>
      <c r="G7" s="85"/>
      <c r="H7" s="86"/>
      <c r="I7" s="418" t="s">
        <v>87</v>
      </c>
      <c r="J7" s="418"/>
      <c r="K7" s="418"/>
      <c r="L7" s="418"/>
      <c r="M7" s="419"/>
      <c r="N7" s="84"/>
      <c r="O7" s="88"/>
      <c r="P7" s="88"/>
      <c r="R7" s="89">
        <v>0.2</v>
      </c>
      <c r="S7" s="89">
        <v>0.4</v>
      </c>
      <c r="T7" s="89">
        <v>0.6</v>
      </c>
      <c r="U7" s="89">
        <v>0.8</v>
      </c>
      <c r="V7" s="90">
        <v>1</v>
      </c>
      <c r="W7" s="91"/>
      <c r="X7" s="91"/>
      <c r="Y7" s="91"/>
      <c r="Z7" s="91"/>
      <c r="AA7" s="91"/>
      <c r="AB7" s="91"/>
      <c r="AC7" s="91"/>
    </row>
    <row r="8" spans="1:36" ht="38.25" x14ac:dyDescent="0.2">
      <c r="A8" s="93" t="s">
        <v>0</v>
      </c>
      <c r="B8" s="94" t="s">
        <v>1</v>
      </c>
      <c r="C8" s="95" t="s">
        <v>2</v>
      </c>
      <c r="D8" s="95" t="s">
        <v>4</v>
      </c>
      <c r="E8" s="96" t="s">
        <v>124</v>
      </c>
      <c r="F8" s="84"/>
      <c r="G8" s="88"/>
      <c r="H8" s="97"/>
      <c r="I8" s="98" t="s">
        <v>65</v>
      </c>
      <c r="J8" s="98" t="s">
        <v>7</v>
      </c>
      <c r="K8" s="98" t="s">
        <v>5</v>
      </c>
      <c r="L8" s="98" t="s">
        <v>6</v>
      </c>
      <c r="M8" s="99" t="s">
        <v>73</v>
      </c>
      <c r="N8" s="84"/>
      <c r="O8" s="88"/>
      <c r="P8" s="88"/>
      <c r="Q8" s="100"/>
      <c r="R8" s="101" t="s">
        <v>65</v>
      </c>
      <c r="S8" s="101" t="s">
        <v>7</v>
      </c>
      <c r="T8" s="101" t="s">
        <v>5</v>
      </c>
      <c r="U8" s="101" t="s">
        <v>6</v>
      </c>
      <c r="V8" s="102" t="s">
        <v>73</v>
      </c>
      <c r="Y8" s="91"/>
      <c r="Z8" s="91"/>
      <c r="AA8" s="103"/>
      <c r="AB8" s="103"/>
      <c r="AC8" s="103"/>
      <c r="AD8" s="103"/>
      <c r="AE8" s="103"/>
      <c r="AF8" s="103"/>
      <c r="AG8" s="103"/>
      <c r="AH8" s="103"/>
      <c r="AI8" s="103"/>
      <c r="AJ8" s="103"/>
    </row>
    <row r="9" spans="1:36" ht="51" x14ac:dyDescent="0.2">
      <c r="A9" s="104" t="str">
        <f>'2 CONTEXTO E IDENTIFICACIÓN'!A9</f>
        <v>R1</v>
      </c>
      <c r="B9" s="105" t="str">
        <f>+'2 CONTEXTO E IDENTIFICACIÓN'!E9</f>
        <v>Posibilidad de pérdida Económica y Reputacional por deficiente oferta de leche humana cruda,  debido a que no hay disponibilidad de vehículo y conductor exclusivo de BLH  para recolección y transporte de leche humana cruda.</v>
      </c>
      <c r="C9" s="106" t="str">
        <f>+'3 PROBABIL E IMPACTO INHERENTE'!F9</f>
        <v>Media</v>
      </c>
      <c r="D9" s="106" t="str">
        <f>+'3 PROBABIL E IMPACTO INHERENTE'!N9</f>
        <v>Moderado</v>
      </c>
      <c r="E9" s="105" t="str">
        <f>+IF(C9=$Q$9,IF(D9=$R$8,$R$9,IF(D9=$S$8,$S$9,IF(D9=$T$8,$T$9,IF(D9=$U$8,$U$9,IF(D9=$V$8,$V$9))))),IF(C9=$Q$10,IF(D9=$R$8,$R$10,IF(D9=$S$8,$S$10,IF(D9=$T$8,$T$10,IF(D9=$U$8,$U$10,IF(D9=$V$8,$V$10))))),IF(C9=$Q$11,IF(D9=$R$8,$R$11,IF(D9=$S$8,$S$11,IF(D9=$T$8,$T$11,IF(D9=$U$8,$U$11,IF(D9=$V$8,$V$11))))),IF(C9=$Q$12,IF(D9=$R$8,$R$12,IF(D9=$S$8,$S$12,IF(D9=$T$8,$T$12,IF(D9=$U$8,$U$12,IF(D9=$V$8,$V$12))))),IF(C9=$Q$13,IF(D9=$R$8,$R$13,IF(D9=$S$8,$S$13,IF(D9=$T$8,$T$13,IF(D9=$U$8,$U$13,IF(D9=$V$8,$V$13))))),"")))))</f>
        <v>Moderado</v>
      </c>
      <c r="F9" s="107"/>
      <c r="G9" s="424" t="s">
        <v>54</v>
      </c>
      <c r="H9" s="98" t="s">
        <v>62</v>
      </c>
      <c r="I9" s="108" t="str">
        <f>+IF(AND(C9=$Q$9,D9=$R$8),A9,"")&amp;" "&amp;IF(AND(C10=$Q$9,D10=$R$8),A10,"")&amp;" "&amp;IF(AND(C11=$Q$9,D11=$R$8),A11,"")&amp;" "&amp;IF(AND(C12=$Q$9,D12=$R$8),A12,"")&amp;" "&amp;IF(AND(C13=$Q$9,D13=$R$8),A13,"")&amp;" "&amp;IF(AND(C14=$Q$9,D14=$R$8),A14,"")&amp;" "&amp;IF(AND(C15=$Q$9,D15=$R$8),A15,"")&amp;" "&amp;IF(AND(C16=$Q$9,D16=$R$8),A16,"")&amp;" "&amp;IF(AND(C17=$Q$9,D17=$R$8),A17,"")&amp;" "&amp;IF(AND(C18=$Q$9,D18=$R$8),A18,"")&amp;" "&amp;IF(AND(C19=$Q$9,D19=$R$8),A19,"")&amp;" "&amp;IF(AND(C20=$Q$9,D20=$R$8),A20,"")&amp;" "&amp;IF(AND(C21=$Q$9,D21=$R$8),A21,"")&amp;" "&amp;IF(AND(C22=$Q$9,D22=$R$8),A22,"")&amp;" "&amp;IF(AND(C23=$Q$9,D23=$R$8),A23,"")&amp;" "&amp;IF(AND(C24=$Q$9,D24=$R$8),A24,"")&amp;" "&amp;IF(AND(C25=$Q$9,D25=$R$8),A25,"")&amp;" "&amp;IF(AND(C26=$Q$9,D26=$R$8),A26,"")&amp;" "&amp;IF(AND(C27=$Q$9,D27=$R$8),A27,"")&amp;" "&amp;IF(AND(C28=$Q$9,D28=$R$8),A28,"")</f>
        <v xml:space="preserve">                   </v>
      </c>
      <c r="J9" s="108" t="str">
        <f>+IF(AND(C9=$Q$9,D9=$S$8),A9,"")&amp;" "&amp;IF(AND(C10=$Q$9,D10=$S$8),A10,"")&amp;" "&amp;IF(AND(C11=$Q$9,D11=$S$8),A11,"")&amp;" "&amp;IF(AND(C12=$Q$9,D12=$S$8),A12,"")&amp;" "&amp;IF(AND(C13=$Q$9,D13=$S$8),A13,"")&amp;" "&amp;IF(AND(C14=$Q$9,D14=$S$8),A14,"")&amp;" "&amp;IF(AND(C15=$Q$9,D15=$S$8),A15,"")&amp;" "&amp;IF(AND(C16=$Q$9,D16=$S$8),A16,"")&amp;" "&amp;IF(AND(C17=$Q$9,D17=$S$8),A17,"")&amp;" "&amp;IF(AND(C18=$Q$9,D18=$S$8),A18,"")&amp;" "&amp;IF(AND(C19=$Q$9,D19=$S$8),A19,"")&amp;" "&amp;IF(AND(C20=$Q$9,D20=$S$8),A20,"")&amp;" "&amp;IF(AND(C21=$Q$9,D21=$S$8),A21,"")&amp;" "&amp;IF(AND(C22=$Q$9,D22=$S$8),A22,"")&amp;" "&amp;IF(AND(C23=$Q$9,D23=$S$8),A23,"")&amp;" "&amp;IF(AND(C24=$Q$9,D24=$S$8),A24,"")&amp;" "&amp;IF(AND(C25=$Q$9,D25=$S$8),A25,"")&amp;" "&amp;IF(AND(C26=$Q$9,D26=$S$8),A26,"")&amp;" "&amp;IF(AND(C27=$Q$9,D27=$S$8),A27,"")&amp;" "&amp;IF(AND(C28=$Q$9,D28=$S$8),A28,"")</f>
        <v xml:space="preserve">                   </v>
      </c>
      <c r="K9" s="108" t="str">
        <f>+IF(AND(C9=$Q$9,D9=$T$8),A9,"")&amp;" "&amp;IF(AND(C10=$Q$9,D10=$T$8),A10,"")&amp;" "&amp;IF(AND(C11=$Q$9,D11=$T$8),A11,"")&amp;" "&amp;IF(AND(C12=$Q$9,D12=$T$8),A12,"")&amp;" "&amp;IF(AND(C13=$Q$9,D13=$T$8),A13,"")&amp;" "&amp;IF(AND(C14=$Q$9,D14=$T$8),A14,"")&amp;" "&amp;IF(AND(C15=$Q$9,D15=$T$8),A15,"")&amp;" "&amp;IF(AND(C16=$Q$9,D16=$T$8),A16,"")&amp;" "&amp;IF(AND(C17=$Q$9,D17=$T$8),A17,"")&amp;" "&amp;IF(AND(C18=$Q$9,D18=$T$8),A18,"")&amp;" "&amp;IF(AND(C19=$Q$9,D19=$T$8),A19,"")&amp;" "&amp;IF(AND(C20=$Q$9,D20=$T$8),A20,"")&amp;" "&amp;IF(AND(C21=$Q$9,D21=$T$8),A21,"")&amp;" "&amp;IF(AND(C22=$Q$9,D22=$T$8),A22,"")&amp;" "&amp;IF(AND(C23=$Q$9,D23=$T$8),A23,"")&amp;" "&amp;IF(AND(C24=$Q$9,D24=$T$8),A24,"")&amp;" "&amp;IF(AND(C25=$Q$9,D25=$T$8),A25,"")&amp;" "&amp;IF(AND(C26=$Q$9,D26=$T$8),A26,"")&amp;" "&amp;IF(AND(C27=$Q$9,D27=$T$8),A27,"")&amp;" "&amp;IF(AND(C28=$Q$9,D28=$T$8),A28,"")</f>
        <v xml:space="preserve">    R5               </v>
      </c>
      <c r="L9" s="108" t="str">
        <f>+IF(AND(C9=$Q$9,D9=$U$8),A9,"")&amp;" "&amp;IF(AND(C10=$Q$9,D10=$U$8),A10,"")&amp;" "&amp;IF(AND(C11=$Q$9,D11=$U$8),A11,"")&amp;" "&amp;IF(AND(C12=$Q$9,D12=$U$8),A12,"")&amp;" "&amp;IF(AND(C13=$Q$9,D13=$U$8),A13,"")&amp;" "&amp;IF(AND(C14=$Q$9,D14=$U$8),A14,"")&amp;" "&amp;IF(AND(C15=$Q$9,D15=$U$8),A15,"")&amp;" "&amp;IF(AND(C16=$Q$9,D16=$U$8),A16,"")&amp;" "&amp;IF(AND(C17=$Q$9,D17=$U$8),A17,"")&amp;" "&amp;IF(AND(C18=$Q$9,D18=$U$8),A18,"")&amp;" "&amp;IF(AND(C19=$Q$9,D19=$U$8),A19,"")&amp;" "&amp;IF(AND(C20=$Q$9,D20=$U$8),A20,"")&amp;" "&amp;IF(AND(C21=$Q$9,D21=$U$8),A21,"")&amp;" "&amp;IF(AND(C22=$Q$9,D22=$U$8),A22,"")&amp;" "&amp;IF(AND(C23=$Q$9,D23=$U$8),A23,"")&amp;" "&amp;IF(AND(C24=$Q$9,D24=$U$8),A24,"")&amp;" "&amp;IF(AND(C25=$Q$9,D25=$U$8),A25,"")&amp;" "&amp;IF(AND(C26=$Q$9,D26=$U$8),A26,"")&amp;" "&amp;IF(AND(C27=$Q$9,D27=$U$8),A27,"")&amp;" "&amp;IF(AND(C28=$Q$9,D28=$U$8),A28,"")</f>
        <v xml:space="preserve">                   </v>
      </c>
      <c r="M9" s="109" t="str">
        <f>+IF(AND(C9=$Q$9,D9=$V$8),A9,"")&amp;" "&amp;IF(AND(C10=$Q$9,D10=$V$8),A10,"")&amp;" "&amp;IF(AND(C11=$Q$9,D11=$V$8),A11,"")&amp;" "&amp;IF(AND(C12=$Q$9,D12=$V$8),A12,"")&amp;" "&amp;IF(AND(C13=$Q$9,D13=$V$8),A13,"")&amp;" "&amp;IF(AND(C14=$Q$9,D14=$V$8),A14,"")&amp;" "&amp;IF(AND(C15=$Q$9,D15=$V$8),A15,"")&amp;" "&amp;IF(AND(C16=$Q$9,D16=$V$8),A16,"")&amp;" "&amp;IF(AND(C17=$Q$9,D17=$V$8),A17,"")&amp;" "&amp;IF(AND(C18=$Q$9,D18=$V$8),A18,"")&amp;" "&amp;IF(AND(C19=$Q$9,D19=$V$8),A19,"")&amp;" "&amp;IF(AND(C20=$Q$9,D20=$V$8),A20,"")&amp;" "&amp;IF(AND(C21=$Q$9,D21=$V$8),A21,"")&amp;" "&amp;IF(AND(C22=$Q$9,D22=$V$8),A22,"")&amp;" "&amp;IF(AND(C23=$Q$9,D23=$V$8),A23,"")&amp;" "&amp;IF(AND(C24=$Q$9,D24=$V$8),A24,"")&amp;" "&amp;IF(AND(C25=$Q$9,D25=$V$8),A25,"")&amp;" "&amp;IF(AND(C26=$Q$9,D26=$V$8),A26,"")&amp;" "&amp;IF(AND(C27=$Q$9,D27=$V$8),A27,"")&amp;" "&amp;IF(AND(C28=$Q$9,D28=$V$8),A28,"")</f>
        <v xml:space="preserve">                   </v>
      </c>
      <c r="N9" s="107"/>
      <c r="O9" s="422" t="s">
        <v>54</v>
      </c>
      <c r="P9" s="110">
        <v>1</v>
      </c>
      <c r="Q9" s="101" t="s">
        <v>62</v>
      </c>
      <c r="R9" s="108" t="s">
        <v>85</v>
      </c>
      <c r="S9" s="108" t="s">
        <v>85</v>
      </c>
      <c r="T9" s="108" t="s">
        <v>85</v>
      </c>
      <c r="U9" s="108" t="s">
        <v>85</v>
      </c>
      <c r="V9" s="109" t="s">
        <v>84</v>
      </c>
      <c r="Y9" s="91"/>
      <c r="Z9" s="91"/>
      <c r="AA9" s="103"/>
      <c r="AB9" s="103"/>
      <c r="AC9" s="103"/>
      <c r="AD9" s="111"/>
      <c r="AE9" s="111"/>
      <c r="AF9" s="111"/>
      <c r="AG9" s="111"/>
      <c r="AH9" s="111"/>
      <c r="AI9" s="103"/>
      <c r="AJ9" s="103"/>
    </row>
    <row r="10" spans="1:36" ht="102" x14ac:dyDescent="0.2">
      <c r="A10" s="104" t="str">
        <f>'2 CONTEXTO E IDENTIFICACIÓN'!A10</f>
        <v>R2</v>
      </c>
      <c r="B10" s="105" t="str">
        <f>+'2 CONTEXTO E IDENTIFICACIÓN'!E10</f>
        <v>Posibilidad de pérdida Económica y Reputacional por contaminación de la leche humana cruda recolectada extra e intrahospitalaria,  debido a desapego a la norma de bioseguridad por parte de las madres donantes durante el proceso de extracción y almacenamiento de leche humana cruda, y también incumplimiento de las normas de bioseguridad en los nuevos ingresos de usuarias al programa de donación de leche.</v>
      </c>
      <c r="C10" s="106" t="str">
        <f>+'3 PROBABIL E IMPACTO INHERENTE'!F10</f>
        <v>Media</v>
      </c>
      <c r="D10" s="106" t="str">
        <f>+'3 PROBABIL E IMPACTO INHERENTE'!N10</f>
        <v>Moderado</v>
      </c>
      <c r="E10" s="105" t="str">
        <f>+IF(C10=$Q$9,IF(D10=$R$8,$R$9,IF(D10=$S$8,$S$9,IF(D10=$T$8,$T$9,IF(D10=$U$8,$U$9,IF(D10=$V$8,$V$9))))),IF(C10=$Q$10,IF(D10=$R$8,$R$10,IF(D10=$S$8,$S$10,IF(D10=$T$8,$T$10,IF(D10=$U$8,$U$10,IF(D10=$V$8,$V$10))))),IF(C10=$Q$11,IF(D10=$R$8,$R$11,IF(D10=$S$8,$S$11,IF(D10=$T$8,$T$11,IF(D10=$U$8,$U$11,IF(D10=$V$8,$V$11))))),IF(C10=$Q$12,IF(D10=$R$8,$R$12,IF(D10=$S$8,$S$12,IF(D10=$T$8,$T$12,IF(D10=$U$8,$U$12,IF(D10=$V$8,$V$12))))),IF(C10=$Q$13,IF(D10=$R$8,$R$13,IF(D10=$S$8,$S$13,IF(D10=$T$8,$T$13,IF(D10=$U$8,$U$13,IF(D10=$V$8,$V$13))))),"")))))</f>
        <v>Moderado</v>
      </c>
      <c r="F10" s="107"/>
      <c r="G10" s="424"/>
      <c r="H10" s="98" t="s">
        <v>61</v>
      </c>
      <c r="I10" s="112" t="str">
        <f>+IF(AND(C9=$Q$10,D9=$R$8),A9,"")&amp;" "&amp;IF(AND(C10=$Q$10,D10=$R$8),A10,"")&amp;" "&amp;IF(AND(C11=$Q$10,D11=$R$8),A11,"")&amp;" "&amp;IF(AND(C12=$Q$10,D12=$R$8),A12,"")&amp;" "&amp;IF(AND(C13=$Q$10,D13=$R$8),A13,"")&amp;" "&amp;IF(AND(C14=$Q$10,D14=$R$8),A14,"")&amp;" "&amp;IF(AND(C15=$Q$10,D15=$R$8),A15,"")&amp;" "&amp;IF(AND(C16=$Q$10,D16=$R$8),A16,"")&amp;" "&amp;IF(AND(C17=$Q$10,D17=$R$8),A17,"")&amp;" "&amp;IF(AND(C18=$Q$10,D18=$R$8),A18,"")&amp;" "&amp;IF(AND(C19=$Q$10,D19=$R$8),A19,"")&amp;" "&amp;IF(AND(C20=$Q$10,D20=$R$8),A20,"")&amp;" "&amp;IF(AND(C21=$Q$10,D21=$R$8),A21,"")&amp;" "&amp;IF(AND(C22=$Q$10,D22=$R$8),A22,"")&amp;" "&amp;IF(AND(C23=$Q$10,D23=$R$8),A23,"")&amp;" "&amp;IF(AND(C24=$Q$10,D24=$R$8),A24,"")&amp;" "&amp;IF(AND(C25=$Q$10,D25=$R$8),A25,"")&amp;" "&amp;IF(AND(C26=$Q$10,D26=$R$8),A26,"")&amp;" "&amp;IF(AND(C27=$Q$10,D27=$R$8),A27,"")&amp;" "&amp;IF(AND(C28=$Q$10,D28=$R$8),A28,"")</f>
        <v xml:space="preserve">                   </v>
      </c>
      <c r="J10" s="112" t="str">
        <f>+IF(AND(C9=$Q$10,D9=$S$8),A9,"")&amp;" "&amp;IF(AND(C10=$Q$10,D10=$S$8),A10,"")&amp;" "&amp;IF(AND(C11=$Q$10,D11=$S$8),A11,"")&amp;" "&amp;IF(AND(C12=$Q$10,D12=$S$8),A12,"")&amp;" "&amp;IF(AND(C13=$Q$10,D13=$S$8),A13,"")&amp;" "&amp;IF(AND(C14=$Q$10,D14=$S$8),A14,"")&amp;" "&amp;IF(AND(C15=$Q$10,D15=$S$8),A15,"")&amp;" "&amp;IF(AND(C16=$Q$10,D16=$S$8),A16,"")&amp;" "&amp;IF(AND(C17=$Q$10,D17=$S$8),A17,"")&amp;" "&amp;IF(AND(C18=$Q$10,D18=$S$8),A18,"")&amp;" "&amp;IF(AND(C19=$Q$10,D19=$S$8),A19,"")&amp;" "&amp;IF(AND(C20=$Q$10,D20=$S$8),A20,"")&amp;" "&amp;IF(AND(C21=$Q$10,D21=$S$8),A21,"")&amp;" "&amp;IF(AND(C22=$Q$10,D22=$S$8),A22,"")&amp;" "&amp;IF(AND(C23=$Q$10,D23=$S$8),A23,"")&amp;" "&amp;IF(AND(C24=$Q$10,D24=$S$8),A24,"")&amp;" "&amp;IF(AND(C25=$Q$10,D25=$S$8),A25,"")&amp;" "&amp;IF(AND(C26=$Q$10,D26=$S$8),A26,"")&amp;" "&amp;IF(AND(C27=$Q$10,D27=$S$8),A27,"")&amp;" "&amp;IF(AND(C28=$Q$10,D28=$S$8),A28,"")</f>
        <v xml:space="preserve">                   </v>
      </c>
      <c r="K10" s="108" t="str">
        <f>+IF(AND(C9=$Q$10,D9=$T$8),A9,"")&amp;" "&amp;IF(AND(C10=$Q$10,D10=$T$8),A10,"")&amp;" "&amp;IF(AND(C11=$Q$10,D11=$T$8),A11,"")&amp;" "&amp;IF(AND(C12=$Q$10,D12=$T$8),A12,"")&amp;" "&amp;IF(AND(C13=$Q$10,D13=$T$8),A13,"")&amp;" "&amp;IF(AND(C14=$Q$10,D14=$T$8),A14,"")&amp;" "&amp;IF(AND(C15=$Q$10,D15=$T$8),A15,"")&amp;" "&amp;IF(AND(C16=$Q$10,D16=$T$8),A16,"")&amp;" "&amp;IF(AND(C17=$Q$10,D17=$T$8),A17,"")&amp;" "&amp;IF(AND(C18=$Q$10,D18=$T$8),A18,"")&amp;" "&amp;IF(AND(C19=$Q$10,D19=$T$8),A19,"")&amp;" "&amp;IF(AND(C20=$Q$10,D20=$T$8),A20,"")&amp;" "&amp;IF(AND(C21=$Q$10,D21=$T$8),A21,"")&amp;" "&amp;IF(AND(C22=$Q$10,D22=$T$8),A22,"")&amp;" "&amp;IF(AND(C23=$Q$10,D23=$T$8),A23,"")&amp;" "&amp;IF(AND(C24=$Q$10,D24=$T$8),A24,"")&amp;" "&amp;IF(AND(C25=$Q$10,D25=$T$8),A25,"")&amp;" "&amp;IF(AND(C26=$Q$10,D26=$T$8),A26,"")&amp;" "&amp;IF(AND(C27=$Q$10,D27=$T$8),A27,"")&amp;" "&amp;IF(AND(C28=$Q$10,D28=$T$8),A28,"")</f>
        <v xml:space="preserve">                   </v>
      </c>
      <c r="L10" s="108" t="str">
        <f>+IF(AND(C9=$Q$10,D9=$U$8),A9,"")&amp;" "&amp;IF(AND(C10=$Q$10,D10=$U$8),A10,"")&amp;" "&amp;IF(AND(C11=$Q$10,D11=$U$8),A11,"")&amp;" "&amp;IF(AND(C12=$Q$10,D12=$U$8),A12,"")&amp;" "&amp;IF(AND(C13=$Q$10,D13=$U$8),A13,"")&amp;" "&amp;IF(AND(C14=$Q$10,D14=$U$8),A14,"")&amp;" "&amp;IF(AND(C15=$Q$10,D15=$U$8),A15,"")&amp;" "&amp;IF(AND(C16=$Q$10,D16=$U$8),A16,"")&amp;" "&amp;IF(AND(C17=$Q$10,D17=$U$8),A17,"")&amp;" "&amp;IF(AND(C18=$Q$10,D18=$U$8),A18,"")&amp;" "&amp;IF(AND(C19=$Q$10,D19=$U$8),A19,"")&amp;" "&amp;IF(AND(C20=$Q$10,D20=$U$8),A20,"")&amp;" "&amp;IF(AND(C21=$Q$10,D21=$U$8),A21,"")&amp;" "&amp;IF(AND(C22=$Q$10,D22=$U$8),A22,"")&amp;" "&amp;IF(AND(C23=$Q$10,D23=$U$8),A23,"")&amp;" "&amp;IF(AND(C24=$Q$10,D24=$U$8),A24,"")&amp;" "&amp;IF(AND(C25=$Q$10,D25=$U$8),A25,"")&amp;" "&amp;IF(AND(C26=$Q$10,D26=$U$8),A26,"")&amp;" "&amp;IF(AND(C27=$Q$10,D27=$U$8),A27,"")&amp;" "&amp;IF(AND(C28=$Q$10,D28=$U$8),A28,"")</f>
        <v xml:space="preserve">                   </v>
      </c>
      <c r="M10" s="109" t="str">
        <f>+IF(AND(C9=$Q$10,D9=$V$8),A9,"")&amp;" "&amp;IF(AND(C10=$Q$10,D10=$V$8),A10,"")&amp;" "&amp;IF(AND(C11=$Q$10,D11=$V$8),A11,"")&amp;" "&amp;IF(AND(C12=$Q$10,D12=$V$8),A12,"")&amp;" "&amp;IF(AND(C13=$Q$10,D13=$V$8),A13,"")&amp;" "&amp;IF(AND(C14=$Q$10,D14=$V$8),A14,"")&amp;" "&amp;IF(AND(C15=$Q$10,D15=$V$8),A15,"")&amp;" "&amp;IF(AND(C16=$Q$10,D16=$V$8),A16,"")&amp;" "&amp;IF(AND(C17=$Q$10,D17=$V$8),A17,"")&amp;" "&amp;IF(AND(C18=$Q$10,D18=$V$8),A18,"")&amp;" "&amp;IF(AND(C19=$Q$10,D19=$V$8),A19,"")&amp;" "&amp;IF(AND(C20=$Q$10,D20=$V$8),A20,"")&amp;" "&amp;IF(AND(C21=$Q$10,D21=$V$8),A21,"")&amp;" "&amp;IF(AND(C22=$Q$10,D22=$V$8),A22,"")&amp;" "&amp;IF(AND(C23=$Q$10,D23=$V$8),A23,"")&amp;" "&amp;IF(AND(C24=$Q$10,D24=$V$8),A24,"")&amp;" "&amp;IF(AND(C25=$Q$10,D25=$V$8),A25,"")&amp;" "&amp;IF(AND(C26=$Q$10,D26=$V$8),A26,"")&amp;" "&amp;IF(AND(C27=$Q$10,D27=$V$8),A27,"")&amp;" "&amp;IF(AND(C28=$Q$10,D28=$V$8),A28,"")</f>
        <v xml:space="preserve">                   </v>
      </c>
      <c r="N10" s="107"/>
      <c r="O10" s="422"/>
      <c r="P10" s="110">
        <v>0.8</v>
      </c>
      <c r="Q10" s="101" t="s">
        <v>61</v>
      </c>
      <c r="R10" s="112" t="s">
        <v>5</v>
      </c>
      <c r="S10" s="112" t="s">
        <v>5</v>
      </c>
      <c r="T10" s="108" t="s">
        <v>85</v>
      </c>
      <c r="U10" s="108" t="s">
        <v>85</v>
      </c>
      <c r="V10" s="109" t="s">
        <v>84</v>
      </c>
      <c r="Y10" s="91"/>
      <c r="Z10" s="91"/>
      <c r="AA10" s="103"/>
      <c r="AB10" s="113"/>
      <c r="AC10" s="114"/>
      <c r="AD10" s="111"/>
      <c r="AE10" s="111"/>
      <c r="AF10" s="111"/>
      <c r="AG10" s="111"/>
      <c r="AH10" s="111"/>
      <c r="AI10" s="103"/>
      <c r="AJ10" s="103"/>
    </row>
    <row r="11" spans="1:36" ht="89.25" x14ac:dyDescent="0.2">
      <c r="A11" s="104" t="str">
        <f>'2 CONTEXTO E IDENTIFICACIÓN'!A11</f>
        <v>R3</v>
      </c>
      <c r="B11" s="105" t="str">
        <f>+'2 CONTEXTO E IDENTIFICACIÓN'!E11</f>
        <v>Posibilidad de pérdida Económica y Reputacional por interrupción o suspensión del proceso de Pasteurización de leche humana, debido a las fallas en el funcionamiento de los equipos del área de procesamiento de LH por des calibración, vida útil o mantenimiento inoportuno y también por las características inapropiadas del agua para el funcionamiento de algunos equipos.</v>
      </c>
      <c r="C11" s="106" t="str">
        <f>+'3 PROBABIL E IMPACTO INHERENTE'!F11</f>
        <v>Baja</v>
      </c>
      <c r="D11" s="106" t="str">
        <f>+'3 PROBABIL E IMPACTO INHERENTE'!N11</f>
        <v>Moderado</v>
      </c>
      <c r="E11" s="105" t="str">
        <f>+IF(C11=$Q$9,IF(D11=$R$8,$R$9,IF(D11=$S$8,$S$9,IF(D11=$T$8,$T$9,IF(D11=$U$8,$U$9,IF(D11=$V$8,$V$9))))),IF(C11=$Q$10,IF(D11=$R$8,$R$10,IF(D11=$S$8,$S$10,IF(D11=$T$8,$T$10,IF(D11=$U$8,$U$10,IF(D11=$V$8,$V$10))))),IF(C11=$Q$11,IF(D11=$R$8,$R$11,IF(D11=$S$8,$S$11,IF(D11=$T$8,$T$11,IF(D11=$U$8,$U$11,IF(D11=$V$8,$V$11))))),IF(C11=$Q$12,IF(D11=$R$8,$R$12,IF(D11=$S$8,$S$12,IF(D11=$T$8,$T$12,IF(D11=$U$8,$U$12,IF(D11=$V$8,$V$12))))),IF(C11=$Q$13,IF(D11=$R$8,$R$13,IF(D11=$S$8,$S$13,IF(D11=$T$8,$T$13,IF(D11=$U$8,$U$13,IF(D11=$V$8,$V$13))))),"")))))</f>
        <v>Moderado</v>
      </c>
      <c r="F11" s="107"/>
      <c r="G11" s="424"/>
      <c r="H11" s="98" t="s">
        <v>59</v>
      </c>
      <c r="I11" s="112" t="str">
        <f>+IF(AND(C9=$Q$11,D9=$R$8),A9,"")&amp;" "&amp;IF(AND(C10=$Q$11,D10=$R$8),A10,"")&amp;" "&amp;IF(AND(C11=$Q$11,D11=$R$8),A11,"")&amp;" "&amp;IF(AND(C12=$Q$11,D12=$R$8),A12,"")&amp;" "&amp;IF(AND(C13=$Q$11,D13=$R$8),A13,"")&amp;" "&amp;IF(AND(C14=$Q$11,D14=$R$8),A14,"")&amp;" "&amp;IF(AND(C15=$Q$11,D15=$R$8),A15,"")&amp;" "&amp;IF(AND(C16=$Q$11,D16=$R$8),A16,"")&amp;" "&amp;IF(AND(C17=$Q$11,D17=$R$8),A17,"")&amp;" "&amp;IF(AND(C18=$Q$11,D18=$R$8),A18,"")&amp;" "&amp;IF(AND(C19=$Q$11,D19=$R$8),A19,"")&amp;" "&amp;IF(AND(C20=$Q$11,D20=$R$8),A20,"")&amp;" "&amp;IF(AND(C21=$Q$11,D21=$R$8),A21,"")&amp;" "&amp;IF(AND(C22=$Q$11,D22=$R$8),A22,"")&amp;" "&amp;IF(AND(C23=$Q$11,D23=$R$8),A23,"")&amp;" "&amp;IF(AND(C24=$Q$11,D24=$R$8),A24,"")&amp;" "&amp;IF(AND(C25=$Q$11,D25=$R$8),A25,"")&amp;" "&amp;IF(AND(C26=$Q$11,D26=$R$8),A26,"")&amp;" "&amp;IF(AND(C27=$Q$11,D27=$R$8),A27,"")&amp;" "&amp;IF(AND(C28=$Q$11,D28=$R$8),A28,"")</f>
        <v xml:space="preserve">                   </v>
      </c>
      <c r="J11" s="112" t="str">
        <f>+IF(AND(C9=$Q$11,D9=$S$8),A9,"")&amp;" "&amp;IF(AND(C10=$Q$11,D10=$S$8),A10,"")&amp;" "&amp;IF(AND(C11=$Q$11,D11=$S$8),A11,"")&amp;" "&amp;IF(AND(C12=$Q$11,D12=$S$8),A12,"")&amp;" "&amp;IF(AND(C13=$Q$11,D13=$S$8),A13,"")&amp;" "&amp;IF(AND(C14=$Q$11,D14=$S$8),A14,"")&amp;" "&amp;IF(AND(C15=$Q$11,D15=$S$8),A15,"")&amp;" "&amp;IF(AND(C16=$Q$11,D16=$S$8),A16,"")&amp;" "&amp;IF(AND(C17=$Q$11,D17=$S$8),A17,"")&amp;" "&amp;IF(AND(C18=$Q$11,D18=$S$8),A18,"")&amp;" "&amp;IF(AND(C19=$Q$11,D19=$S$8),A19,"")&amp;" "&amp;IF(AND(C20=$Q$11,D20=$S$8),A20,"")&amp;" "&amp;IF(AND(C21=$Q$11,D21=$S$8),A21,"")&amp;" "&amp;IF(AND(C22=$Q$11,D22=$S$8),A22,"")&amp;" "&amp;IF(AND(C23=$Q$11,D23=$S$8),A23,"")&amp;" "&amp;IF(AND(C24=$Q$11,D24=$S$8),A24,"")&amp;" "&amp;IF(AND(C25=$Q$11,D25=$S$8),A25,"")&amp;" "&amp;IF(AND(C26=$Q$11,D26=$S$8),A26,"")&amp;" "&amp;IF(AND(C27=$Q$11,D27=$S$8),A27,"")&amp;" "&amp;IF(AND(C28=$Q$11,D28=$S$8),A28,"")</f>
        <v xml:space="preserve">                   </v>
      </c>
      <c r="K11" s="112" t="str">
        <f>+IF(AND(C9=$Q$11,D9=$T$8),A9,"")&amp;" "&amp;IF(AND(C10=$Q$11,D10=$T$8),A10,"")&amp;" "&amp;IF(AND(C11=$Q$11,D11=$T$8),A11,"")&amp;" "&amp;IF(AND(C12=$Q$11,D12=$T$8),A12,"")&amp;" "&amp;IF(AND(C13=$Q$11,D13=$T$8),A13,"")&amp;" "&amp;IF(AND(C14=$Q$11,D14=$T$8),A14,"")&amp;" "&amp;IF(AND(C15=$Q$11,D15=$T$8),A15,"")&amp;" "&amp;IF(AND(C16=$Q$11,D16=$T$8),A16,"")&amp;" "&amp;IF(AND(C17=$Q$11,D17=$T$8),A17,"")&amp;" "&amp;IF(AND(C18=$Q$11,D18=$T$8),A18,"")&amp;" "&amp;IF(AND(C19=$Q$11,D19=$T$8),A19,"")&amp;" "&amp;IF(AND(C20=$Q$11,D20=$T$8),A20,"")&amp;" "&amp;IF(AND(C21=$Q$11,D21=$T$8),A21,"")&amp;" "&amp;IF(AND(C22=$Q$11,D22=$T$8),A22,"")&amp;" "&amp;IF(AND(C23=$Q$11,D23=$T$8),A23,"")&amp;" "&amp;IF(AND(C24=$Q$11,D24=$T$8),A24,"")&amp;" "&amp;IF(AND(C25=$Q$11,D25=$T$8),A25,"")&amp;" "&amp;IF(AND(C26=$Q$11,D26=$T$8),A26,"")&amp;" "&amp;IF(AND(C27=$Q$11,D27=$T$8),A27,"")&amp;" "&amp;IF(AND(C28=$Q$11,D28=$T$8),A28,"")</f>
        <v xml:space="preserve">R1 R2  R4                </v>
      </c>
      <c r="L11" s="108" t="str">
        <f>+IF(AND(C9=$Q$11,D9=$U$8),A9,"")&amp;" "&amp;IF(AND(C10=$Q$11,D10=$U$8),A10,"")&amp;" "&amp;IF(AND(C11=$Q$11,D11=$U$8),A11,"")&amp;" "&amp;IF(AND(C12=$Q$11,D12=$U$8),A12,"")&amp;" "&amp;IF(AND(C13=$Q$11,D13=$U$8),A13,"")&amp;" "&amp;IF(AND(C14=$Q$11,D14=$U$8),A14,"")&amp;" "&amp;IF(AND(C15=$Q$11,D15=$U$8),A15,"")&amp;" "&amp;IF(AND(C16=$Q$11,D16=$U$8),A16,"")&amp;" "&amp;IF(AND(C17=$Q$11,D17=$U$8),A17,"")&amp;" "&amp;IF(AND(C18=$Q$11,D18=$U$8),A18,"")&amp;" "&amp;IF(AND(C19=$Q$11,D19=$U$8),A19,"")&amp;" "&amp;IF(AND(C20=$Q$11,D20=$U$8),A20,"")&amp;" "&amp;IF(AND(C21=$Q$11,D21=$U$8),A21,"")&amp;" "&amp;IF(AND(C22=$Q$11,D22=$U$8),A22,"")&amp;" "&amp;IF(AND(C23=$Q$11,D23=$U$8),A23,"")&amp;" "&amp;IF(AND(C24=$Q$11,D24=$U$8),A24,"")&amp;" "&amp;IF(AND(C25=$Q$11,D25=$U$8),A25,"")&amp;" "&amp;IF(AND(C26=$Q$11,D26=$U$8),A26,"")&amp;" "&amp;IF(AND(C27=$Q$11,D27=$U$8),A27,"")&amp;" "&amp;IF(AND(C28=$Q$11,D28=$U$8),A28,"")</f>
        <v xml:space="preserve">     R6              </v>
      </c>
      <c r="M11" s="109" t="str">
        <f>+IF(AND(C9=$Q$11,D9=$V$8),A9,"")&amp;" "&amp;IF(AND(C10=$Q$11,D10=$V$8),A10,"")&amp;" "&amp;IF(AND(C11=$Q$11,D11=$V$8),A11,"")&amp;" "&amp;IF(AND(C12=$Q$11,D12=$V$8),A12,"")&amp;" "&amp;IF(AND(C13=$Q$11,D13=$V$8),A13,"")&amp;" "&amp;IF(AND(C14=$Q$11,D14=$V$8),A14,"")&amp;" "&amp;IF(AND(C15=$Q$11,D15=$V$8),A15,"")&amp;" "&amp;IF(AND(C16=$Q$11,D16=$V$8),A16,"")&amp;" "&amp;IF(AND(C17=$Q$11,D17=$V$8),A17,"")&amp;" "&amp;IF(AND(C18=$Q$11,D18=$V$8),A18,"")&amp;" "&amp;IF(AND(C19=$Q$11,D19=$V$8),A19,"")&amp;" "&amp;IF(AND(C20=$Q$11,D20=$V$8),A20,"")&amp;" "&amp;IF(AND(C21=$Q$11,D21=$V$8),A21,"")&amp;" "&amp;IF(AND(C22=$Q$11,D22=$V$8),A22,"")&amp;" "&amp;IF(AND(C23=$Q$11,D23=$V$8),A23,"")&amp;" "&amp;IF(AND(C24=$Q$11,D24=$V$8),A24,"")&amp;" "&amp;IF(AND(C25=$Q$11,D25=$V$8),A25,"")&amp;" "&amp;IF(AND(C26=$Q$11,D26=$V$8),A26,"")&amp;" "&amp;IF(AND(C27=$Q$11,D27=$V$8),A27,"")&amp;" "&amp;IF(AND(C28=$Q$11,D28=$V$8),A28,"")</f>
        <v xml:space="preserve">                   </v>
      </c>
      <c r="N11" s="107"/>
      <c r="O11" s="422"/>
      <c r="P11" s="110">
        <v>0.6</v>
      </c>
      <c r="Q11" s="101" t="s">
        <v>59</v>
      </c>
      <c r="R11" s="112" t="s">
        <v>5</v>
      </c>
      <c r="S11" s="112" t="s">
        <v>5</v>
      </c>
      <c r="T11" s="112" t="s">
        <v>5</v>
      </c>
      <c r="U11" s="108" t="s">
        <v>85</v>
      </c>
      <c r="V11" s="109" t="s">
        <v>84</v>
      </c>
      <c r="Y11" s="91"/>
      <c r="Z11" s="91"/>
      <c r="AA11" s="103"/>
      <c r="AB11" s="113"/>
      <c r="AC11" s="114"/>
      <c r="AD11" s="111"/>
      <c r="AE11" s="111"/>
      <c r="AF11" s="111"/>
      <c r="AG11" s="111"/>
      <c r="AH11" s="115"/>
      <c r="AI11" s="103"/>
      <c r="AJ11" s="103"/>
    </row>
    <row r="12" spans="1:36" ht="114.75" x14ac:dyDescent="0.2">
      <c r="A12" s="104" t="str">
        <f>'2 CONTEXTO E IDENTIFICACIÓN'!A12</f>
        <v>R4</v>
      </c>
      <c r="B12" s="105" t="str">
        <f>+'2 CONTEXTO E IDENTIFICACIÓN'!E12</f>
        <v>Posibilidad de pérdida Económica y Reputacional por deficiencia en procesos de limpieza y desinfección del área física e insumos de vidrio del BLH, debido a Carencia de insumos para la limpieza de frascos de vidrio, Rotación frecuente del personal de limpieza del hospital, Ausencia de protocolo de limpieza y desinfección de áreas físicas actualizado a la normatividad vigente, Déficit de personal auxiliar con capacidad para realizar las tareas de limpieza y desinfección de material de vidrio (por restricciones laborales</v>
      </c>
      <c r="C12" s="106" t="str">
        <f>+'3 PROBABIL E IMPACTO INHERENTE'!F12</f>
        <v>Media</v>
      </c>
      <c r="D12" s="106" t="str">
        <f>+'3 PROBABIL E IMPACTO INHERENTE'!N12</f>
        <v>Moderado</v>
      </c>
      <c r="E12" s="105" t="str">
        <f t="shared" ref="E12:E28" si="0">+IF(C12=$Q$9,IF(D12=$R$8,$R$9,IF(D12=$S$8,$S$9,IF(D12=$T$8,$T$9,IF(D12=$U$8,$U$9,IF(D12=$V$8,$V$9))))),IF(C12=$Q$10,IF(D12=$R$8,$R$10,IF(D12=$S$8,$S$10,IF(D12=$T$8,$T$10,IF(D12=$U$8,$U$10,IF(D12=$V$8,$V$10))))),IF(C12=$Q$11,IF(D12=$R$8,$R$11,IF(D12=$S$8,$S$11,IF(D12=$T$8,$T$11,IF(D12=$U$8,$U$11,IF(D12=$V$8,$V$11))))),IF(C12=$Q$12,IF(D12=$R$8,$R$12,IF(D12=$S$8,$S$12,IF(D12=$T$8,$T$12,IF(D12=$U$8,$U$12,IF(D12=$V$8,$V$12))))),IF(C12=$Q$13,IF(D12=$R$8,$R$13,IF(D12=$S$8,$S$13,IF(D12=$T$8,$T$13,IF(D12=$U$8,$U$13,IF(D12=$V$8,$V$13))))),"")))))</f>
        <v>Moderado</v>
      </c>
      <c r="F12" s="107"/>
      <c r="G12" s="424"/>
      <c r="H12" s="98" t="s">
        <v>57</v>
      </c>
      <c r="I12" s="116" t="str">
        <f>+IF(AND(C9=$Q$12,D9=$R$8),A9,"")&amp;" "&amp;IF(AND(C10=$Q$12,D10=$R$8),A10,"")&amp;" "&amp;IF(AND(C11=$Q$12,D11=$R$8),A11,"")&amp;" "&amp;IF(AND(C12=$Q$12,D12=$R$8),A12,"")&amp;" "&amp;IF(AND(C13=$Q$12,D13=$R$8),A13,"")&amp;" "&amp;IF(AND(C14=$Q$12,D14=$R$8),A14,"")&amp;" "&amp;IF(AND(C15=$Q$12,D15=$R$8),A15,"")&amp;" "&amp;IF(AND(C16=$Q$12,D16=$R$8),A16,"")&amp;" "&amp;IF(AND(C17=$Q$12,D17=$R$8),A17,"")&amp;" "&amp;IF(AND(C18=$Q$12,D18=$R$8),A18,"")&amp;" "&amp;IF(AND(C19=$Q$12,D19=$R$8),A19,"")&amp;" "&amp;IF(AND(C20=$Q$12,D20=$R$8),A20,"")&amp;" "&amp;IF(AND(C21=$Q$12,D21=$R$8),A21,"")&amp;" "&amp;IF(AND(C22=$Q$12,D22=$R$8),A22,"")&amp;" "&amp;IF(AND(C23=$Q$12,D23=$R$8),A23,"")&amp;" "&amp;IF(AND(C24=$Q$12,D24=$R$8),A24,"")&amp;" "&amp;IF(AND(C25=$Q$12,D25=$R$8),A25,"")&amp;" "&amp;IF(AND(C26=$Q$12,D26=$R$8),A26,"")&amp;" "&amp;IF(AND(C27=$Q$12,D27=$R$8),A27,"")&amp;" "&amp;IF(AND(C28=$Q$12,D28=$R$8),A28,"")</f>
        <v xml:space="preserve">                   </v>
      </c>
      <c r="J12" s="112" t="str">
        <f>+IF(AND(C9=$Q$12,D9=$S$8),A9,"")&amp;" "&amp;IF(AND(C10=$Q$12,D10=$S$8),A10,"")&amp;" "&amp;IF(AND(C11=$Q$12,D11=$S$8),A11,"")&amp;" "&amp;IF(AND(C12=$Q$12,D12=$S$8),A12,"")&amp;" "&amp;IF(AND(C13=$Q$12,D13=$S$8),A13,"")&amp;" "&amp;IF(AND(C14=$Q$12,D14=$S$8),A14,"")&amp;" "&amp;IF(AND(C15=$Q$12,D15=$S$8),A15,"")&amp;" "&amp;IF(AND(C16=$Q$12,D16=$S$8),A16,"")&amp;" "&amp;IF(AND(C17=$Q$12,D17=$S$8),A17,"")&amp;" "&amp;IF(AND(C18=$Q$12,D18=$S$8),A18,"")&amp;" "&amp;IF(AND(C19=$Q$12,D19=$S$8),A19,"")&amp;" "&amp;IF(AND(C20=$Q$12,D20=$S$8),A20,"")&amp;" "&amp;IF(AND(C21=$Q$12,D21=$S$8),A21,"")&amp;" "&amp;IF(AND(C22=$Q$12,D22=$S$8),A22,"")&amp;" "&amp;IF(AND(C23=$Q$12,D23=$S$8),A23,"")&amp;" "&amp;IF(AND(C24=$Q$12,D24=$S$8),A24,"")&amp;" "&amp;IF(AND(C25=$Q$12,D25=$S$8),A25,"")&amp;" "&amp;IF(AND(C26=$Q$12,D26=$S$8),A26,"")&amp;" "&amp;IF(AND(C27=$Q$12,D27=$S$8),A27,"")&amp;" "&amp;IF(AND(C28=$Q$12,D28=$S$8),A28,"")</f>
        <v xml:space="preserve">                   </v>
      </c>
      <c r="K12" s="112" t="str">
        <f>+IF(AND(C9=$Q$12,D9=$T$8),A9,"")&amp;" "&amp;IF(AND(C10=$Q$12,D10=$T$8),A10,"")&amp;" "&amp;IF(AND(C11=$Q$12,D11=$T$8),A11,"")&amp;" "&amp;IF(AND(C12=$Q$12,D12=$T$8),A12,"")&amp;" "&amp;IF(AND(C13=$Q$12,D13=$T$8),A13,"")&amp;" "&amp;IF(AND(C14=$Q$12,D14=$T$8),A14,"")&amp;" "&amp;IF(AND(C15=$Q$12,D15=$T$8),A15,"")&amp;" "&amp;IF(AND(C16=$Q$12,D16=$T$8),A16,"")&amp;" "&amp;IF(AND(C17=$Q$12,D17=$T$8),A17,"")&amp;" "&amp;IF(AND(C18=$Q$12,D18=$T$8),A18,"")&amp;" "&amp;IF(AND(C19=$Q$12,D19=$T$8),A19,"")&amp;" "&amp;IF(AND(C20=$Q$12,D20=$T$8),A20,"")&amp;" "&amp;IF(AND(C21=$Q$12,D21=$T$8),A21,"")&amp;" "&amp;IF(AND(C22=$Q$12,D22=$T$8),A22,"")&amp;" "&amp;IF(AND(C23=$Q$12,D23=$T$8),A23,"")&amp;" "&amp;IF(AND(C24=$Q$12,D24=$T$8),A24,"")&amp;" "&amp;IF(AND(C25=$Q$12,D25=$T$8),A25,"")&amp;" "&amp;IF(AND(C26=$Q$12,D26=$T$8),A26,"")&amp;" "&amp;IF(AND(C27=$Q$12,D27=$T$8),A27,"")&amp;" "&amp;IF(AND(C28=$Q$12,D28=$T$8),A28,"")</f>
        <v xml:space="preserve">  R3                 </v>
      </c>
      <c r="L12" s="108" t="str">
        <f>+IF(AND(C9=$Q$12,D9=$U$8),A9,"")&amp;" "&amp;IF(AND(C10=$Q$12,D10=$U$8),A10,"")&amp;" "&amp;IF(AND(C11=$Q$12,D11=$U$8),A11,"")&amp;" "&amp;IF(AND(C12=$Q$12,D12=$U$8),A12,"")&amp;" "&amp;IF(AND(C13=$Q$12,D13=$U$8),A13,"")&amp;" "&amp;IF(AND(C14=$Q$12,D14=$U$8),A14,"")&amp;" "&amp;IF(AND(C15=$Q$12,D15=$U$8),A15,"")&amp;" "&amp;IF(AND(C16=$Q$12,D16=$U$8),A16,"")&amp;" "&amp;IF(AND(C17=$Q$12,D17=$U$8),A17,"")&amp;" "&amp;IF(AND(C18=$Q$12,D18=$U$8),A18,"")&amp;" "&amp;IF(AND(C19=$Q$12,D19=$U$8),A19,"")&amp;" "&amp;IF(AND(C20=$Q$12,D20=$U$8),A20,"")&amp;" "&amp;IF(AND(C21=$Q$12,D21=$U$8),A21,"")&amp;" "&amp;IF(AND(C22=$Q$12,D22=$U$8),A22,"")&amp;" "&amp;IF(AND(C23=$Q$12,D23=$U$8),A23,"")&amp;" "&amp;IF(AND(C24=$Q$12,D24=$U$8),A24,"")&amp;" "&amp;IF(AND(C25=$Q$12,D25=$U$8),A25,"")&amp;" "&amp;IF(AND(C26=$Q$12,D26=$U$8),A26,"")&amp;" "&amp;IF(AND(C27=$Q$12,D27=$U$8),A27,"")&amp;" "&amp;IF(AND(C28=$Q$12,D28=$U$8),A28,"")</f>
        <v xml:space="preserve">                   </v>
      </c>
      <c r="M12" s="109" t="str">
        <f>+IF(AND(C9=$Q$12,D9=$V$8),A9,"")&amp;" "&amp;IF(AND(C10=$Q$12,D10=$V$8),A10,"")&amp;" "&amp;IF(AND(C11=$Q$12,D11=$V$8),A11,"")&amp;" "&amp;IF(AND(C12=$Q$12,D12=$V$8),A12,"")&amp;" "&amp;IF(AND(C13=$Q$12,D13=$V$8),A13,"")&amp;" "&amp;IF(AND(C14=$Q$12,D14=$V$8),A14,"")&amp;" "&amp;IF(AND(C15=$Q$12,D15=$V$8),A15,"")&amp;" "&amp;IF(AND(C16=$Q$12,D16=$V$8),A16,"")&amp;" "&amp;IF(AND(C17=$Q$12,D17=$V$8),A17,"")&amp;" "&amp;IF(AND(C18=$Q$12,D18=$V$8),A18,"")&amp;" "&amp;IF(AND(C19=$Q$12,D19=$V$8),A19,"")&amp;" "&amp;IF(AND(C20=$Q$12,D20=$V$8),A20,"")&amp;" "&amp;IF(AND(C21=$Q$12,D21=$V$8),A21,"")&amp;" "&amp;IF(AND(C22=$Q$12,D22=$V$8),A22,"")&amp;" "&amp;IF(AND(C23=$Q$12,D23=$V$8),A23,"")&amp;" "&amp;IF(AND(C24=$Q$12,D24=$V$8),A24,"")&amp;" "&amp;IF(AND(C25=$Q$12,D25=$V$8),A25,"")&amp;" "&amp;IF(AND(C26=$Q$12,D26=$V$8),A26,"")&amp;" "&amp;IF(AND(C27=$Q$12,D27=$V$8),A27,"")&amp;" "&amp;IF(AND(C28=$Q$12,D28=$V$8),A28,"")</f>
        <v xml:space="preserve">                   </v>
      </c>
      <c r="N12" s="107"/>
      <c r="O12" s="422"/>
      <c r="P12" s="110">
        <v>0.4</v>
      </c>
      <c r="Q12" s="101" t="s">
        <v>57</v>
      </c>
      <c r="R12" s="116" t="s">
        <v>86</v>
      </c>
      <c r="S12" s="112" t="s">
        <v>5</v>
      </c>
      <c r="T12" s="112" t="s">
        <v>5</v>
      </c>
      <c r="U12" s="108" t="s">
        <v>85</v>
      </c>
      <c r="V12" s="109" t="s">
        <v>84</v>
      </c>
      <c r="Y12" s="91"/>
      <c r="Z12" s="91"/>
      <c r="AA12" s="103"/>
      <c r="AB12" s="113"/>
      <c r="AC12" s="114"/>
      <c r="AD12" s="111"/>
      <c r="AE12" s="111"/>
      <c r="AF12" s="111"/>
      <c r="AG12" s="115"/>
      <c r="AH12" s="111"/>
      <c r="AI12" s="103"/>
      <c r="AJ12" s="103"/>
    </row>
    <row r="13" spans="1:36" ht="51.75" thickBot="1" x14ac:dyDescent="0.25">
      <c r="A13" s="104" t="str">
        <f>'2 CONTEXTO E IDENTIFICACIÓN'!A13</f>
        <v>R5</v>
      </c>
      <c r="B13" s="105" t="str">
        <f>+'2 CONTEXTO E IDENTIFICACIÓN'!E13</f>
        <v>Posibilidad de pérdida Económica y Reputacional por daños estructurales en áreas criticas de BLH,  debido a la ausencia de intervención definitiva de las causales que dan origen a estos daños estructurales</v>
      </c>
      <c r="C13" s="106" t="str">
        <f>+'3 PROBABIL E IMPACTO INHERENTE'!F13</f>
        <v>Muy Alta</v>
      </c>
      <c r="D13" s="106" t="str">
        <f>+'3 PROBABIL E IMPACTO INHERENTE'!N13</f>
        <v>Moderado</v>
      </c>
      <c r="E13" s="105" t="str">
        <f t="shared" si="0"/>
        <v>Alto</v>
      </c>
      <c r="F13" s="107"/>
      <c r="G13" s="425"/>
      <c r="H13" s="117" t="s">
        <v>55</v>
      </c>
      <c r="I13" s="118" t="str">
        <f>+IF(AND(C9=$Q$13,D9=$R$8),A9,"")&amp;" "&amp;IF(AND(C10=$Q$13,D10=$R$8),A10,"")&amp;" "&amp;IF(AND(C11=$Q$13,D11=$R$8),A11,"")&amp;" "&amp;IF(AND(C12=$Q$13,D12=$R$8),A12,"")&amp;" "&amp;IF(AND(C13=$Q$13,D13=$R$8),A13,"")&amp;" "&amp;IF(AND(C14=$Q$13,D14=$R$8),A14,"")&amp;" "&amp;IF(AND(C15=$Q$13,D15=$R$8),A15,"")&amp;" "&amp;IF(AND(C16=$Q$13,D16=$R$8),A16,"")&amp;" "&amp;IF(AND(C17=$Q$13,D17=$R$8),A17,"")&amp;" "&amp;IF(AND(C18=$Q$13,D18=$R$8),A18,"")&amp;" "&amp;IF(AND(C19=$Q$13,D19=$R$8),A19,"")&amp;" "&amp;IF(AND(C20=$Q$13,D20=$R$8),A20,"")&amp;" "&amp;IF(AND(C21=$Q$13,D21=$R$8),A21,"")&amp;" "&amp;IF(AND(C22=$Q$13,D22=$R$8),A22,"")&amp;" "&amp;IF(AND(C23=$Q$13,D23=$R$8),A23,"")&amp;" "&amp;IF(AND(C24=$Q$13,D24=$R$8),A24,"")&amp;" "&amp;IF(AND(C25=$Q$13,D25=$R$8),A25,"")&amp;" "&amp;IF(AND(C26=$Q$13,D26=$R$8),A26,"")&amp;" "&amp;IF(AND(C27=$Q$13,D27=$R$8),A27,"")&amp;" "&amp;IF(AND(C28=$Q$13,D28=$R$8),A28,"")</f>
        <v xml:space="preserve">                   </v>
      </c>
      <c r="J13" s="118" t="str">
        <f>+IF(AND(C9=$Q$13,D9=$S$8),A9,"")&amp;" "&amp;IF(AND(C10=$Q$13,D10=$S$8),A10,"")&amp;" "&amp;IF(AND(C11=$Q$13,D11=$S$8),A11,"")&amp;" "&amp;IF(AND(C12=$Q$13,D12=$S$8),A12,"")&amp;" "&amp;IF(AND(C13=$Q$13,D13=$S$8),A13,"")&amp;" "&amp;IF(AND(C14=$Q$13,D14=$S$8),A14,"")&amp;" "&amp;IF(AND(C15=$Q$13,D15=$S$8),A15,"")&amp;" "&amp;IF(AND(C16=$Q$13,D16=$S$8),A16,"")&amp;" "&amp;IF(AND(C17=$Q$13,D17=$S$8),A17,"")&amp;" "&amp;IF(AND(C18=$Q$13,D18=$S$8),A18,"")&amp;" "&amp;IF(AND(C19=$Q$13,D19=$S$8),A19,"")&amp;" "&amp;IF(AND(C20=$Q$13,D20=$S$8),A20,"")&amp;" "&amp;IF(AND(C21=$Q$13,D21=$S$8),A21,"")&amp;" "&amp;IF(AND(C22=$Q$13,D22=$S$8),A22,"")&amp;" "&amp;IF(AND(C23=$Q$13,D23=$S$8),A23,"")&amp;" "&amp;IF(AND(C24=$Q$13,D24=$S$8),A24,"")&amp;" "&amp;IF(AND(C25=$Q$13,D25=$S$8),A25,"")&amp;" "&amp;IF(AND(C26=$Q$13,D26=$S$8),A26,"")&amp;" "&amp;IF(AND(C27=$Q$13,D27=$S$8),A27,"")&amp;" "&amp;IF(AND(C28=$Q$13,D28=$S$8),A28,"")</f>
        <v xml:space="preserve">                   </v>
      </c>
      <c r="K13" s="119" t="str">
        <f>+IF(AND(C9=$Q$13,D9=$T$8),A9,"")&amp;" "&amp;IF(AND(C10=$Q$13,D10=$T$8),A10,"")&amp;" "&amp;IF(AND(C11=$Q$13,D11=$T$8),A11,"")&amp;" "&amp;IF(AND(C12=$Q$13,D12=$T$8),A12,"")&amp;" "&amp;IF(AND(C13=$Q$13,D13=$T$8),A13,"")&amp;" "&amp;IF(AND(C14=$Q$13,D14=$T$8),A14,"")&amp;" "&amp;IF(AND(C15=$Q$13,D15=$T$8),A15,"")&amp;" "&amp;IF(AND(C16=$Q$13,D16=$T$8),A16,"")&amp;" "&amp;IF(AND(C17=$Q$13,D17=$T$8),A17,"")&amp;" "&amp;IF(AND(C18=$Q$13,D18=$T$8),A18,"")&amp;" "&amp;IF(AND(C19=$Q$13,D19=$T$8),A19,"")&amp;" "&amp;IF(AND(C20=$Q$13,D20=$T$8),A20,"")&amp;" "&amp;IF(AND(C21=$Q$13,D21=$T$8),A21,"")&amp;" "&amp;IF(AND(C22=$Q$13,D22=$T$8),A22,"")&amp;" "&amp;IF(AND(C23=$Q$13,D23=$T$8),A23,"")&amp;" "&amp;IF(AND(C24=$Q$13,D24=$T$8),A24,"")&amp;" "&amp;IF(AND(C25=$Q$13,D25=$T$8),A25,"")&amp;" "&amp;IF(AND(C26=$Q$13,D26=$T$8),A26,"")&amp;" "&amp;IF(AND(C27=$Q$13,D27=$T$8),A27,"")&amp;" "&amp;IF(AND(C28=$Q$13,D28=$T$8),A28,"")</f>
        <v xml:space="preserve">                   </v>
      </c>
      <c r="L13" s="120" t="str">
        <f>+IF(AND(C9=$Q$13,D9=$U$8),A9,"")&amp;" "&amp;IF(AND(C10=$Q$13,D10=$U$8),A10,"")&amp;" "&amp;IF(AND(C11=$Q$13,D11=$U$8),A11,"")&amp;" "&amp;IF(AND(C12=$Q$13,D12=$U$8),A12,"")&amp;" "&amp;IF(AND(C13=$Q$13,D13=$U$8),A13,"")&amp;" "&amp;IF(AND(C14=$Q$13,D14=$U$8),A14,"")&amp;" "&amp;IF(AND(C15=$Q$13,D15=$U$8),A15,"")&amp;" "&amp;IF(AND(C16=$Q$13,D16=$U$8),A16,"")&amp;" "&amp;IF(AND(C17=$Q$13,D17=$U$8),A17,"")&amp;" "&amp;IF(AND(C18=$Q$13,D18=$U$8),A18,"")&amp;" "&amp;IF(AND(C19=$Q$13,D19=$U$8),A19,"")&amp;" "&amp;IF(AND(C20=$Q$13,D20=$U$8),A20,"")&amp;" "&amp;IF(AND(C21=$Q$13,D21=$U$8),A21,"")&amp;" "&amp;IF(AND(C22=$Q$13,D22=$U$8),A22,"")&amp;" "&amp;IF(AND(C23=$Q$13,D23=$U$8),A23,"")&amp;" "&amp;IF(AND(C24=$Q$13,D24=$U$8),A24,"")&amp;" "&amp;IF(AND(C25=$Q$13,D25=$U$8),A25,"")&amp;" "&amp;IF(AND(C26=$Q$13,D26=$U$8),A26,"")&amp;" "&amp;IF(AND(C27=$Q$13,D27=$U$8),A27,"")&amp;" "&amp;IF(AND(C28=$Q$13,D28=$U$8),A28,"")</f>
        <v xml:space="preserve">                   </v>
      </c>
      <c r="M13" s="121" t="str">
        <f>+IF(AND(C9=$Q$13,D9=$V$8),A9,"")&amp;" "&amp;IF(AND(C10=$Q$13,D10=$V$8),A10,"")&amp;" "&amp;IF(AND(C11=$Q$13,D11=$V$8),A11,"")&amp;" "&amp;IF(AND(C12=$Q$13,D12=$V$8),A12,"")&amp;" "&amp;IF(AND(C13=$Q$13,D13=$V$8),A13,"")&amp;" "&amp;IF(AND(C14=$Q$13,D14=$V$8),A14,"")&amp;" "&amp;IF(AND(C15=$Q$13,D15=$V$8),A15,"")&amp;" "&amp;IF(AND(C16=$Q$13,D16=$V$8),A16,"")&amp;" "&amp;IF(AND(C17=$Q$13,D17=$V$8),A17,"")&amp;" "&amp;IF(AND(C18=$Q$13,D18=$V$8),A18,"")&amp;" "&amp;IF(AND(C19=$Q$13,D19=$V$8),A19,"")&amp;" "&amp;IF(AND(C20=$Q$13,D20=$V$8),A20,"")&amp;" "&amp;IF(AND(C21=$Q$13,D21=$V$8),A21,"")&amp;" "&amp;IF(AND(C22=$Q$13,D22=$V$8),A22,"")&amp;" "&amp;IF(AND(C23=$Q$13,D23=$V$8),A23,"")&amp;" "&amp;IF(AND(C24=$Q$13,D24=$V$8),A24,"")&amp;" "&amp;IF(AND(C25=$Q$13,D25=$V$8),A25,"")&amp;" "&amp;IF(AND(C26=$Q$13,D26=$V$8),A26,"")&amp;" "&amp;IF(AND(C27=$Q$13,D27=$V$8),A27,"")&amp;" "&amp;IF(AND(C28=$Q$13,D28=$V$8),A28,"")</f>
        <v xml:space="preserve">                   </v>
      </c>
      <c r="N13" s="107"/>
      <c r="O13" s="423"/>
      <c r="P13" s="122">
        <v>0.2</v>
      </c>
      <c r="Q13" s="123" t="s">
        <v>55</v>
      </c>
      <c r="R13" s="118" t="s">
        <v>86</v>
      </c>
      <c r="S13" s="118" t="s">
        <v>86</v>
      </c>
      <c r="T13" s="119" t="s">
        <v>5</v>
      </c>
      <c r="U13" s="120" t="s">
        <v>85</v>
      </c>
      <c r="V13" s="121" t="s">
        <v>84</v>
      </c>
      <c r="Y13" s="91"/>
      <c r="Z13" s="91"/>
      <c r="AA13" s="103"/>
      <c r="AB13" s="113"/>
      <c r="AC13" s="114"/>
      <c r="AD13" s="111"/>
      <c r="AE13" s="111"/>
      <c r="AF13" s="111"/>
      <c r="AG13" s="124"/>
      <c r="AH13" s="111"/>
      <c r="AI13" s="103"/>
      <c r="AJ13" s="103"/>
    </row>
    <row r="14" spans="1:36" ht="76.5" x14ac:dyDescent="0.2">
      <c r="A14" s="104" t="str">
        <f>'2 CONTEXTO E IDENTIFICACIÓN'!A14</f>
        <v>R6</v>
      </c>
      <c r="B14" s="105" t="str">
        <f>+'2 CONTEXTO E IDENTIFICACIÓN'!E14</f>
        <v>Posibilidad de pérdida Económica y Reputacional por ausencia de infraestructura para centro de preparación de fórmulas infantiles y leche materna (Lactario),  debido a la combinación de espacios entre el lactario y área de porcionamiento y distribución de leche humana, generando mayor riesgo de contaminación por cruce de sustancias.</v>
      </c>
      <c r="C14" s="106" t="str">
        <f>+'3 PROBABIL E IMPACTO INHERENTE'!F14</f>
        <v>Media</v>
      </c>
      <c r="D14" s="106" t="str">
        <f>+'3 PROBABIL E IMPACTO INHERENTE'!N14</f>
        <v>Mayor</v>
      </c>
      <c r="E14" s="105" t="str">
        <f t="shared" si="0"/>
        <v>Alto</v>
      </c>
      <c r="F14" s="107"/>
      <c r="G14" s="107"/>
      <c r="H14" s="107"/>
      <c r="I14" s="107"/>
      <c r="J14" s="107"/>
      <c r="K14" s="107"/>
      <c r="L14" s="107"/>
      <c r="M14" s="107"/>
      <c r="N14" s="107"/>
      <c r="Y14" s="91"/>
      <c r="Z14" s="91"/>
      <c r="AA14" s="103"/>
      <c r="AB14" s="113"/>
      <c r="AC14" s="114"/>
      <c r="AD14" s="111"/>
      <c r="AE14" s="111"/>
      <c r="AF14" s="111"/>
      <c r="AG14" s="111"/>
      <c r="AH14" s="111"/>
      <c r="AI14" s="103"/>
      <c r="AJ14" s="103"/>
    </row>
    <row r="15" spans="1:36" ht="18.75" customHeight="1" x14ac:dyDescent="0.2">
      <c r="A15" s="104" t="str">
        <f>'2 CONTEXTO E IDENTIFICACIÓN'!A15</f>
        <v>R7</v>
      </c>
      <c r="B15" s="105" t="str">
        <f>+'2 CONTEXTO E IDENTIFICACIÓN'!E15</f>
        <v xml:space="preserve">  </v>
      </c>
      <c r="C15" s="106" t="str">
        <f>+'3 PROBABIL E IMPACTO INHERENTE'!F15</f>
        <v/>
      </c>
      <c r="D15" s="106" t="str">
        <f>+'3 PROBABIL E IMPACTO INHERENTE'!N15</f>
        <v/>
      </c>
      <c r="E15" s="105" t="str">
        <f t="shared" si="0"/>
        <v/>
      </c>
      <c r="F15" s="107"/>
      <c r="G15" s="107"/>
      <c r="H15" s="107"/>
      <c r="I15" s="107"/>
      <c r="J15" s="107"/>
      <c r="K15" s="107"/>
      <c r="L15" s="107"/>
      <c r="M15" s="107"/>
      <c r="N15" s="107"/>
      <c r="R15" s="95" t="s">
        <v>88</v>
      </c>
      <c r="T15" s="91"/>
      <c r="U15" s="91"/>
      <c r="V15" s="91"/>
      <c r="W15" s="91"/>
      <c r="X15" s="91"/>
      <c r="Y15" s="91"/>
      <c r="Z15" s="91"/>
      <c r="AA15" s="103"/>
      <c r="AB15" s="113"/>
      <c r="AC15" s="103"/>
      <c r="AD15" s="114"/>
      <c r="AE15" s="114"/>
      <c r="AF15" s="114"/>
      <c r="AG15" s="114"/>
      <c r="AH15" s="114"/>
      <c r="AI15" s="103"/>
      <c r="AJ15" s="103"/>
    </row>
    <row r="16" spans="1:36" x14ac:dyDescent="0.2">
      <c r="A16" s="104" t="str">
        <f>'2 CONTEXTO E IDENTIFICACIÓN'!A16</f>
        <v>R8</v>
      </c>
      <c r="B16" s="105" t="str">
        <f>+'2 CONTEXTO E IDENTIFICACIÓN'!E16</f>
        <v xml:space="preserve">  </v>
      </c>
      <c r="C16" s="106" t="str">
        <f>+'3 PROBABIL E IMPACTO INHERENTE'!F16</f>
        <v/>
      </c>
      <c r="D16" s="106" t="str">
        <f>+'3 PROBABIL E IMPACTO INHERENTE'!N16</f>
        <v/>
      </c>
      <c r="E16" s="105" t="str">
        <f t="shared" si="0"/>
        <v/>
      </c>
      <c r="F16" s="107"/>
      <c r="G16" s="107"/>
      <c r="H16" s="107"/>
      <c r="I16" s="107"/>
      <c r="J16" s="107"/>
      <c r="K16" s="107"/>
      <c r="L16" s="107"/>
      <c r="M16" s="107"/>
      <c r="N16" s="107"/>
      <c r="R16" s="125" t="s">
        <v>84</v>
      </c>
      <c r="T16" s="91"/>
      <c r="U16" s="91"/>
      <c r="V16" s="91"/>
      <c r="W16" s="91"/>
      <c r="X16" s="91"/>
      <c r="Y16" s="91"/>
      <c r="Z16" s="91"/>
      <c r="AA16" s="103"/>
      <c r="AB16" s="103"/>
      <c r="AC16" s="103"/>
      <c r="AD16" s="111"/>
      <c r="AE16" s="111"/>
      <c r="AF16" s="111"/>
      <c r="AG16" s="111"/>
      <c r="AH16" s="111"/>
      <c r="AI16" s="103"/>
      <c r="AJ16" s="103"/>
    </row>
    <row r="17" spans="1:36" x14ac:dyDescent="0.2">
      <c r="A17" s="104" t="str">
        <f>'2 CONTEXTO E IDENTIFICACIÓN'!A17</f>
        <v>R9</v>
      </c>
      <c r="B17" s="105" t="str">
        <f>+'2 CONTEXTO E IDENTIFICACIÓN'!E17</f>
        <v xml:space="preserve">  </v>
      </c>
      <c r="C17" s="106" t="str">
        <f>+'3 PROBABIL E IMPACTO INHERENTE'!F17</f>
        <v/>
      </c>
      <c r="D17" s="106" t="str">
        <f>+'3 PROBABIL E IMPACTO INHERENTE'!N17</f>
        <v/>
      </c>
      <c r="E17" s="105" t="str">
        <f t="shared" si="0"/>
        <v/>
      </c>
      <c r="F17" s="107"/>
      <c r="G17" s="107"/>
      <c r="H17" s="107"/>
      <c r="I17" s="107"/>
      <c r="J17" s="107"/>
      <c r="K17" s="107"/>
      <c r="L17" s="107"/>
      <c r="M17" s="107"/>
      <c r="N17" s="107"/>
      <c r="R17" s="108" t="s">
        <v>85</v>
      </c>
      <c r="S17" s="91"/>
      <c r="T17" s="91"/>
      <c r="U17" s="91"/>
      <c r="V17" s="91"/>
      <c r="W17" s="91"/>
      <c r="X17" s="91"/>
      <c r="Y17" s="91"/>
      <c r="Z17" s="91"/>
      <c r="AA17" s="103"/>
      <c r="AB17" s="103"/>
      <c r="AC17" s="103"/>
      <c r="AD17" s="111"/>
      <c r="AE17" s="111"/>
      <c r="AF17" s="111"/>
      <c r="AG17" s="111"/>
      <c r="AH17" s="111"/>
      <c r="AI17" s="103"/>
      <c r="AJ17" s="103"/>
    </row>
    <row r="18" spans="1:36" x14ac:dyDescent="0.2">
      <c r="A18" s="104" t="str">
        <f>'2 CONTEXTO E IDENTIFICACIÓN'!A18</f>
        <v>R10</v>
      </c>
      <c r="B18" s="105" t="str">
        <f>+'2 CONTEXTO E IDENTIFICACIÓN'!E18</f>
        <v xml:space="preserve">  </v>
      </c>
      <c r="C18" s="106" t="str">
        <f>+'3 PROBABIL E IMPACTO INHERENTE'!F18</f>
        <v/>
      </c>
      <c r="D18" s="106" t="str">
        <f>+'3 PROBABIL E IMPACTO INHERENTE'!N18</f>
        <v/>
      </c>
      <c r="E18" s="105" t="str">
        <f t="shared" si="0"/>
        <v/>
      </c>
      <c r="F18" s="107"/>
      <c r="G18" s="107"/>
      <c r="H18" s="107"/>
      <c r="I18" s="107"/>
      <c r="J18" s="107"/>
      <c r="K18" s="107"/>
      <c r="L18" s="107"/>
      <c r="M18" s="107"/>
      <c r="N18" s="107"/>
      <c r="Q18" s="126"/>
      <c r="R18" s="112" t="s">
        <v>5</v>
      </c>
      <c r="S18" s="126"/>
      <c r="T18" s="126"/>
      <c r="U18" s="126"/>
      <c r="V18" s="126"/>
      <c r="W18" s="126"/>
      <c r="X18" s="126"/>
      <c r="Y18" s="126"/>
      <c r="Z18" s="126"/>
      <c r="AA18" s="103"/>
      <c r="AB18" s="103"/>
      <c r="AC18" s="127"/>
      <c r="AD18" s="127"/>
      <c r="AE18" s="127"/>
      <c r="AF18" s="127"/>
      <c r="AG18" s="127"/>
      <c r="AH18" s="127"/>
      <c r="AI18" s="103"/>
      <c r="AJ18" s="103"/>
    </row>
    <row r="19" spans="1:36" x14ac:dyDescent="0.2">
      <c r="A19" s="104" t="str">
        <f>'2 CONTEXTO E IDENTIFICACIÓN'!A19</f>
        <v>R11</v>
      </c>
      <c r="B19" s="105" t="str">
        <f>+'2 CONTEXTO E IDENTIFICACIÓN'!E19</f>
        <v xml:space="preserve">  </v>
      </c>
      <c r="C19" s="106" t="str">
        <f>+'3 PROBABIL E IMPACTO INHERENTE'!F19</f>
        <v/>
      </c>
      <c r="D19" s="106" t="str">
        <f>+'3 PROBABIL E IMPACTO INHERENTE'!N19</f>
        <v/>
      </c>
      <c r="E19" s="105" t="str">
        <f t="shared" si="0"/>
        <v/>
      </c>
      <c r="F19" s="107"/>
      <c r="G19" s="107"/>
      <c r="H19" s="107"/>
      <c r="I19" s="107"/>
      <c r="J19" s="107"/>
      <c r="K19" s="107"/>
      <c r="L19" s="107"/>
      <c r="M19" s="107"/>
      <c r="N19" s="107"/>
      <c r="Q19" s="126"/>
      <c r="R19" s="116" t="s">
        <v>86</v>
      </c>
      <c r="Y19" s="126"/>
      <c r="Z19" s="126"/>
      <c r="AA19" s="103"/>
      <c r="AB19" s="103"/>
      <c r="AC19" s="103"/>
      <c r="AD19" s="111"/>
      <c r="AE19" s="111"/>
      <c r="AF19" s="111"/>
      <c r="AG19" s="111"/>
      <c r="AH19" s="111"/>
      <c r="AI19" s="103"/>
      <c r="AJ19" s="103"/>
    </row>
    <row r="20" spans="1:36" x14ac:dyDescent="0.2">
      <c r="A20" s="104" t="str">
        <f>'2 CONTEXTO E IDENTIFICACIÓN'!A20</f>
        <v>R12</v>
      </c>
      <c r="B20" s="105" t="str">
        <f>+'2 CONTEXTO E IDENTIFICACIÓN'!E20</f>
        <v xml:space="preserve">  </v>
      </c>
      <c r="C20" s="106" t="str">
        <f>+'3 PROBABIL E IMPACTO INHERENTE'!F20</f>
        <v/>
      </c>
      <c r="D20" s="106" t="str">
        <f>+'3 PROBABIL E IMPACTO INHERENTE'!N20</f>
        <v/>
      </c>
      <c r="E20" s="105" t="str">
        <f t="shared" si="0"/>
        <v/>
      </c>
      <c r="F20" s="107"/>
      <c r="G20" s="107"/>
      <c r="H20" s="107"/>
      <c r="I20" s="107"/>
      <c r="J20" s="107"/>
      <c r="K20" s="107"/>
      <c r="L20" s="107"/>
      <c r="M20" s="107"/>
      <c r="N20" s="107"/>
      <c r="O20" s="128"/>
      <c r="P20" s="128"/>
      <c r="Q20" s="126"/>
      <c r="Y20" s="126"/>
      <c r="Z20" s="126"/>
      <c r="AA20" s="103"/>
      <c r="AB20" s="103"/>
      <c r="AC20" s="103"/>
      <c r="AD20" s="111"/>
      <c r="AE20" s="111"/>
      <c r="AF20" s="111"/>
      <c r="AG20" s="111"/>
      <c r="AH20" s="111"/>
      <c r="AI20" s="103"/>
      <c r="AJ20" s="103"/>
    </row>
    <row r="21" spans="1:36" x14ac:dyDescent="0.2">
      <c r="A21" s="104" t="str">
        <f>'2 CONTEXTO E IDENTIFICACIÓN'!A21</f>
        <v>R13</v>
      </c>
      <c r="B21" s="105" t="str">
        <f>+'2 CONTEXTO E IDENTIFICACIÓN'!E21</f>
        <v xml:space="preserve">  </v>
      </c>
      <c r="C21" s="106" t="str">
        <f>+'3 PROBABIL E IMPACTO INHERENTE'!F21</f>
        <v/>
      </c>
      <c r="D21" s="106" t="str">
        <f>+'3 PROBABIL E IMPACTO INHERENTE'!N21</f>
        <v/>
      </c>
      <c r="E21" s="105" t="str">
        <f t="shared" si="0"/>
        <v/>
      </c>
      <c r="F21" s="107"/>
      <c r="G21" s="107"/>
      <c r="H21" s="107"/>
      <c r="I21" s="107"/>
      <c r="J21" s="107"/>
      <c r="K21" s="107"/>
      <c r="L21" s="107"/>
      <c r="M21" s="107"/>
      <c r="N21" s="107"/>
      <c r="O21" s="128"/>
      <c r="P21" s="128"/>
      <c r="Q21" s="129"/>
      <c r="Y21" s="126"/>
      <c r="Z21" s="126"/>
      <c r="AA21" s="103"/>
      <c r="AB21" s="124"/>
      <c r="AC21" s="124"/>
      <c r="AD21" s="124"/>
      <c r="AE21" s="124"/>
      <c r="AF21" s="124"/>
      <c r="AG21" s="124"/>
      <c r="AH21" s="111"/>
      <c r="AI21" s="103"/>
      <c r="AJ21" s="103"/>
    </row>
    <row r="22" spans="1:36" x14ac:dyDescent="0.2">
      <c r="A22" s="104" t="str">
        <f>'2 CONTEXTO E IDENTIFICACIÓN'!A22</f>
        <v>R14</v>
      </c>
      <c r="B22" s="105" t="str">
        <f>+'2 CONTEXTO E IDENTIFICACIÓN'!E22</f>
        <v xml:space="preserve">  </v>
      </c>
      <c r="C22" s="106" t="str">
        <f>+'3 PROBABIL E IMPACTO INHERENTE'!F22</f>
        <v/>
      </c>
      <c r="D22" s="106" t="str">
        <f>+'3 PROBABIL E IMPACTO INHERENTE'!N22</f>
        <v/>
      </c>
      <c r="E22" s="105" t="str">
        <f t="shared" si="0"/>
        <v/>
      </c>
      <c r="F22" s="107"/>
      <c r="G22" s="107"/>
      <c r="H22" s="107"/>
      <c r="I22" s="107"/>
      <c r="J22" s="107"/>
      <c r="K22" s="107"/>
      <c r="L22" s="107"/>
      <c r="M22" s="107"/>
      <c r="N22" s="107"/>
      <c r="O22" s="128"/>
      <c r="P22" s="128"/>
      <c r="AA22" s="103"/>
      <c r="AB22" s="130"/>
      <c r="AC22" s="130"/>
      <c r="AD22" s="130"/>
      <c r="AE22" s="130"/>
      <c r="AF22" s="130"/>
      <c r="AG22" s="130"/>
      <c r="AH22" s="111"/>
      <c r="AI22" s="103"/>
      <c r="AJ22" s="103"/>
    </row>
    <row r="23" spans="1:36" x14ac:dyDescent="0.2">
      <c r="A23" s="104" t="str">
        <f>'2 CONTEXTO E IDENTIFICACIÓN'!A23</f>
        <v>R15</v>
      </c>
      <c r="B23" s="105" t="str">
        <f>+'2 CONTEXTO E IDENTIFICACIÓN'!E23</f>
        <v xml:space="preserve">  </v>
      </c>
      <c r="C23" s="106" t="str">
        <f>+'3 PROBABIL E IMPACTO INHERENTE'!F23</f>
        <v/>
      </c>
      <c r="D23" s="106" t="str">
        <f>+'3 PROBABIL E IMPACTO INHERENTE'!N23</f>
        <v/>
      </c>
      <c r="E23" s="105" t="str">
        <f t="shared" si="0"/>
        <v/>
      </c>
      <c r="F23" s="107"/>
      <c r="G23" s="107"/>
      <c r="H23" s="107"/>
      <c r="I23" s="107"/>
      <c r="J23" s="107"/>
      <c r="K23" s="107"/>
      <c r="L23" s="107"/>
      <c r="M23" s="107"/>
      <c r="N23" s="107"/>
      <c r="O23" s="128"/>
      <c r="P23" s="128"/>
      <c r="AA23" s="103"/>
      <c r="AB23" s="124"/>
      <c r="AC23" s="124"/>
      <c r="AD23" s="124"/>
      <c r="AE23" s="124"/>
      <c r="AF23" s="124"/>
      <c r="AG23" s="124"/>
      <c r="AH23" s="111"/>
      <c r="AI23" s="103"/>
      <c r="AJ23" s="103"/>
    </row>
    <row r="24" spans="1:36" x14ac:dyDescent="0.2">
      <c r="A24" s="104" t="str">
        <f>'2 CONTEXTO E IDENTIFICACIÓN'!A24</f>
        <v>R16</v>
      </c>
      <c r="B24" s="105" t="str">
        <f>+'2 CONTEXTO E IDENTIFICACIÓN'!E24</f>
        <v xml:space="preserve">  </v>
      </c>
      <c r="C24" s="106" t="str">
        <f>+'3 PROBABIL E IMPACTO INHERENTE'!F24</f>
        <v/>
      </c>
      <c r="D24" s="106" t="str">
        <f>+'3 PROBABIL E IMPACTO INHERENTE'!N24</f>
        <v/>
      </c>
      <c r="E24" s="105" t="str">
        <f t="shared" si="0"/>
        <v/>
      </c>
      <c r="F24" s="107"/>
      <c r="G24" s="107"/>
      <c r="H24" s="107"/>
      <c r="I24" s="107"/>
      <c r="J24" s="107"/>
      <c r="K24" s="107"/>
      <c r="L24" s="107"/>
      <c r="M24" s="107"/>
      <c r="N24" s="107"/>
      <c r="AA24" s="103"/>
      <c r="AB24" s="124"/>
      <c r="AC24" s="124"/>
      <c r="AD24" s="124"/>
      <c r="AE24" s="124"/>
      <c r="AF24" s="124"/>
      <c r="AG24" s="124"/>
      <c r="AH24" s="111"/>
      <c r="AI24" s="103"/>
      <c r="AJ24" s="103"/>
    </row>
    <row r="25" spans="1:36" x14ac:dyDescent="0.25">
      <c r="A25" s="104" t="str">
        <f>'2 CONTEXTO E IDENTIFICACIÓN'!A25</f>
        <v>R17</v>
      </c>
      <c r="B25" s="105" t="str">
        <f>+'2 CONTEXTO E IDENTIFICACIÓN'!E25</f>
        <v xml:space="preserve">  </v>
      </c>
      <c r="C25" s="106" t="str">
        <f>+'3 PROBABIL E IMPACTO INHERENTE'!F25</f>
        <v/>
      </c>
      <c r="D25" s="106" t="str">
        <f>+'3 PROBABIL E IMPACTO INHERENTE'!N25</f>
        <v/>
      </c>
      <c r="E25" s="105" t="str">
        <f t="shared" si="0"/>
        <v/>
      </c>
      <c r="F25" s="107"/>
      <c r="G25" s="107"/>
      <c r="H25" s="107"/>
      <c r="I25" s="107"/>
      <c r="J25" s="107"/>
      <c r="K25" s="107"/>
      <c r="L25" s="107"/>
      <c r="M25" s="107"/>
      <c r="N25" s="107"/>
    </row>
    <row r="26" spans="1:36" x14ac:dyDescent="0.25">
      <c r="A26" s="104" t="str">
        <f>'2 CONTEXTO E IDENTIFICACIÓN'!A26</f>
        <v>R18</v>
      </c>
      <c r="B26" s="105" t="str">
        <f>+'2 CONTEXTO E IDENTIFICACIÓN'!E26</f>
        <v xml:space="preserve">  </v>
      </c>
      <c r="C26" s="106" t="str">
        <f>+'3 PROBABIL E IMPACTO INHERENTE'!F26</f>
        <v/>
      </c>
      <c r="D26" s="106" t="str">
        <f>+'3 PROBABIL E IMPACTO INHERENTE'!N26</f>
        <v/>
      </c>
      <c r="E26" s="105" t="str">
        <f t="shared" si="0"/>
        <v/>
      </c>
      <c r="F26" s="107"/>
      <c r="G26" s="107"/>
      <c r="H26" s="107"/>
      <c r="I26" s="107"/>
      <c r="J26" s="107"/>
      <c r="K26" s="107"/>
      <c r="L26" s="107"/>
      <c r="M26" s="107"/>
      <c r="N26" s="107"/>
    </row>
    <row r="27" spans="1:36" x14ac:dyDescent="0.25">
      <c r="A27" s="104" t="str">
        <f>'2 CONTEXTO E IDENTIFICACIÓN'!A27</f>
        <v>R19</v>
      </c>
      <c r="B27" s="105" t="str">
        <f>+'2 CONTEXTO E IDENTIFICACIÓN'!E27</f>
        <v xml:space="preserve">  </v>
      </c>
      <c r="C27" s="106" t="str">
        <f>+'3 PROBABIL E IMPACTO INHERENTE'!F27</f>
        <v/>
      </c>
      <c r="D27" s="106" t="str">
        <f>+'3 PROBABIL E IMPACTO INHERENTE'!N27</f>
        <v/>
      </c>
      <c r="E27" s="105" t="str">
        <f t="shared" si="0"/>
        <v/>
      </c>
      <c r="F27" s="107"/>
      <c r="G27" s="107"/>
      <c r="H27" s="107"/>
      <c r="I27" s="107"/>
      <c r="J27" s="107"/>
      <c r="K27" s="107"/>
      <c r="L27" s="107"/>
      <c r="M27" s="107"/>
      <c r="N27" s="107"/>
    </row>
    <row r="28" spans="1:36" x14ac:dyDescent="0.25">
      <c r="A28" s="104" t="str">
        <f>'2 CONTEXTO E IDENTIFICACIÓN'!A28</f>
        <v>R20</v>
      </c>
      <c r="B28" s="105" t="str">
        <f>+'2 CONTEXTO E IDENTIFICACIÓN'!E28</f>
        <v xml:space="preserve">  </v>
      </c>
      <c r="C28" s="106" t="str">
        <f>+'3 PROBABIL E IMPACTO INHERENTE'!F28</f>
        <v/>
      </c>
      <c r="D28" s="106" t="str">
        <f>+'3 PROBABIL E IMPACTO INHERENTE'!N28</f>
        <v/>
      </c>
      <c r="E28" s="105" t="str">
        <f t="shared" si="0"/>
        <v/>
      </c>
      <c r="F28" s="107"/>
      <c r="G28" s="107"/>
      <c r="H28" s="107"/>
      <c r="I28" s="107"/>
      <c r="J28" s="107"/>
      <c r="K28" s="107"/>
      <c r="L28" s="107"/>
      <c r="M28" s="107"/>
      <c r="N28" s="107"/>
    </row>
    <row r="29" spans="1:36" ht="14.45" customHeight="1" x14ac:dyDescent="0.25">
      <c r="B29" s="87"/>
      <c r="D29" s="87"/>
      <c r="E29" s="87"/>
      <c r="F29" s="87"/>
      <c r="G29" s="87"/>
      <c r="H29" s="87"/>
      <c r="I29" s="87"/>
      <c r="J29" s="87"/>
      <c r="K29" s="87"/>
      <c r="L29" s="87"/>
      <c r="M29" s="87"/>
      <c r="N29" s="87"/>
      <c r="Y29" s="92"/>
      <c r="Z29" s="92"/>
      <c r="AA29" s="92"/>
      <c r="AB29" s="92"/>
      <c r="AC29" s="92"/>
      <c r="AD29" s="87"/>
      <c r="AE29" s="87"/>
      <c r="AF29" s="87"/>
      <c r="AG29" s="87"/>
      <c r="AH29" s="87"/>
    </row>
    <row r="30" spans="1:36" ht="39" customHeight="1" x14ac:dyDescent="0.25">
      <c r="B30" s="87"/>
      <c r="D30" s="87"/>
      <c r="E30" s="87"/>
      <c r="F30" s="87"/>
      <c r="G30" s="87"/>
      <c r="H30" s="87"/>
      <c r="I30" s="87"/>
      <c r="J30" s="87"/>
      <c r="K30" s="87"/>
      <c r="L30" s="87"/>
      <c r="M30" s="87"/>
      <c r="N30" s="87"/>
      <c r="Y30" s="92"/>
      <c r="Z30" s="92"/>
      <c r="AA30" s="92"/>
      <c r="AB30" s="92"/>
      <c r="AC30" s="92"/>
      <c r="AD30" s="87"/>
      <c r="AE30" s="87"/>
      <c r="AF30" s="87"/>
      <c r="AG30" s="87"/>
      <c r="AH30" s="87"/>
    </row>
    <row r="31" spans="1:36" ht="19.5" customHeight="1" x14ac:dyDescent="0.25">
      <c r="B31" s="87"/>
      <c r="D31" s="87"/>
      <c r="E31" s="87"/>
      <c r="F31" s="87"/>
      <c r="G31" s="87"/>
      <c r="H31" s="87"/>
      <c r="I31" s="87"/>
      <c r="J31" s="87"/>
      <c r="K31" s="87"/>
      <c r="L31" s="87"/>
      <c r="M31" s="87"/>
      <c r="N31" s="87"/>
      <c r="Y31" s="92"/>
      <c r="Z31" s="92"/>
      <c r="AA31" s="92"/>
      <c r="AB31" s="92"/>
      <c r="AC31" s="92"/>
      <c r="AD31" s="87"/>
      <c r="AE31" s="87"/>
      <c r="AF31" s="87"/>
      <c r="AG31" s="87"/>
      <c r="AH31" s="87"/>
    </row>
    <row r="32" spans="1:36" ht="19.5" customHeight="1" x14ac:dyDescent="0.25">
      <c r="B32" s="87"/>
      <c r="D32" s="87"/>
      <c r="E32" s="87"/>
      <c r="F32" s="87"/>
      <c r="G32" s="87"/>
      <c r="H32" s="87"/>
      <c r="I32" s="87"/>
      <c r="J32" s="87"/>
      <c r="K32" s="87"/>
      <c r="L32" s="87"/>
      <c r="M32" s="87"/>
      <c r="N32" s="87"/>
      <c r="Y32" s="92"/>
      <c r="Z32" s="92"/>
      <c r="AA32" s="92"/>
      <c r="AB32" s="92"/>
      <c r="AC32" s="92"/>
      <c r="AD32" s="87"/>
      <c r="AE32" s="87"/>
      <c r="AF32" s="87"/>
      <c r="AG32" s="87"/>
      <c r="AH32" s="87"/>
    </row>
    <row r="33" spans="25:29" s="87" customFormat="1" ht="19.5" customHeight="1" x14ac:dyDescent="0.25">
      <c r="Y33" s="92"/>
      <c r="Z33" s="92"/>
      <c r="AA33" s="92"/>
      <c r="AB33" s="92"/>
      <c r="AC33" s="92"/>
    </row>
    <row r="34" spans="25:29" s="87" customFormat="1" ht="19.5" customHeight="1" x14ac:dyDescent="0.25">
      <c r="Y34" s="92"/>
      <c r="Z34" s="92"/>
      <c r="AA34" s="92"/>
      <c r="AB34" s="92"/>
      <c r="AC34" s="92"/>
    </row>
    <row r="35" spans="25:29" s="87" customFormat="1" ht="19.5" customHeight="1" x14ac:dyDescent="0.25">
      <c r="Y35" s="92"/>
      <c r="Z35" s="92"/>
      <c r="AA35" s="92"/>
      <c r="AB35" s="92"/>
      <c r="AC35" s="92"/>
    </row>
  </sheetData>
  <sheetProtection sheet="1" formatCells="0" formatColumns="0" formatRows="0" sort="0" autoFilter="0" pivotTables="0"/>
  <autoFilter ref="A8:AJ8" xr:uid="{00000000-0009-0000-0000-000003000000}">
    <filterColumn colId="27" showButton="0"/>
    <filterColumn colId="28" showButton="0"/>
    <filterColumn colId="29" showButton="0"/>
    <filterColumn colId="30" showButton="0"/>
    <filterColumn colId="31" showButton="0"/>
    <filterColumn colId="32" showButton="0"/>
  </autoFilter>
  <dataConsolidate/>
  <mergeCells count="10">
    <mergeCell ref="R6:V6"/>
    <mergeCell ref="A1:A2"/>
    <mergeCell ref="C7:E7"/>
    <mergeCell ref="O9:O13"/>
    <mergeCell ref="I7:M7"/>
    <mergeCell ref="G9:G13"/>
    <mergeCell ref="B1:B2"/>
    <mergeCell ref="G6:M6"/>
    <mergeCell ref="B4:D4"/>
    <mergeCell ref="B5:D5"/>
  </mergeCells>
  <conditionalFormatting sqref="C9:C28">
    <cfRule type="cellIs" dxfId="173" priority="6" operator="equal">
      <formula>$Q$13</formula>
    </cfRule>
    <cfRule type="cellIs" dxfId="172" priority="7" operator="equal">
      <formula>$Q$12</formula>
    </cfRule>
    <cfRule type="cellIs" dxfId="171" priority="8" operator="equal">
      <formula>$Q$11</formula>
    </cfRule>
    <cfRule type="cellIs" dxfId="170" priority="9" operator="equal">
      <formula>$Q$10</formula>
    </cfRule>
    <cfRule type="cellIs" dxfId="169" priority="10" operator="equal">
      <formula>$Q$9</formula>
    </cfRule>
  </conditionalFormatting>
  <conditionalFormatting sqref="D9:D28">
    <cfRule type="cellIs" dxfId="168" priority="1" operator="equal">
      <formula>$R$8</formula>
    </cfRule>
    <cfRule type="cellIs" dxfId="167" priority="2" operator="equal">
      <formula>$S$8</formula>
    </cfRule>
    <cfRule type="cellIs" dxfId="166" priority="3" operator="equal">
      <formula>$T$8</formula>
    </cfRule>
    <cfRule type="cellIs" dxfId="165" priority="4" operator="equal">
      <formula>$U$8</formula>
    </cfRule>
    <cfRule type="cellIs" dxfId="164" priority="5" operator="equal">
      <formula>$V$8</formula>
    </cfRule>
  </conditionalFormatting>
  <conditionalFormatting sqref="E9:E28">
    <cfRule type="cellIs" dxfId="163" priority="102" operator="equal">
      <formula>$R$16</formula>
    </cfRule>
    <cfRule type="cellIs" dxfId="162" priority="103" operator="equal">
      <formula>$R$17</formula>
    </cfRule>
    <cfRule type="cellIs" dxfId="161" priority="104" operator="equal">
      <formula>$R$18</formula>
    </cfRule>
    <cfRule type="cellIs" dxfId="160" priority="105" operator="equal">
      <formula>$R$19</formula>
    </cfRule>
  </conditionalFormatting>
  <dataValidations disablePrompts="1" count="3">
    <dataValidation type="list" allowBlank="1" showInputMessage="1" showErrorMessage="1" sqref="JB9:JH16" xr:uid="{00000000-0002-0000-0300-000000000000}">
      <formula1>#REF!</formula1>
    </dataValidation>
    <dataValidation allowBlank="1" showInputMessage="1" showErrorMessage="1" prompt="La probabilidad se encuentra determinada por una escala de 1 a 3, siendo 1 la menor probabilidad de ocurrencia del riesgo y 3 la mayor probabilidad de  ocurrencia." sqref="JA8" xr:uid="{00000000-0002-0000-0300-000001000000}"/>
    <dataValidation allowBlank="1" showInputMessage="1" showErrorMessage="1" prompt="Es la materialización del riesgo y las consecuencias de su aparición. Su escala es: 5 bajo impacto, 10 medio, 20 alto impacto._x000a_" sqref="JB8:JH8" xr:uid="{00000000-0002-0000-0300-000002000000}"/>
  </dataValidations>
  <printOptions horizontalCentered="1" verticalCentered="1"/>
  <pageMargins left="0.31496062992125984" right="0.27559055118110237" top="0.23622047244094491" bottom="0.15748031496062992" header="0" footer="0"/>
  <pageSetup paperSize="5" scale="65"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4"/>
  <dimension ref="A1:Z87"/>
  <sheetViews>
    <sheetView showGridLines="0" view="pageBreakPreview" zoomScale="60" zoomScaleNormal="10" workbookViewId="0">
      <pane xSplit="1" ySplit="7" topLeftCell="B8" activePane="bottomRight" state="frozen"/>
      <selection pane="topRight" activeCell="B1" sqref="B1"/>
      <selection pane="bottomLeft" activeCell="A7" sqref="A7"/>
      <selection pane="bottomRight" activeCell="AB32" sqref="AB32"/>
    </sheetView>
  </sheetViews>
  <sheetFormatPr baseColWidth="10" defaultColWidth="11.42578125" defaultRowHeight="14.25" x14ac:dyDescent="0.25"/>
  <cols>
    <col min="1" max="1" width="14.85546875" style="55" customWidth="1"/>
    <col min="2" max="2" width="55.85546875" style="55" customWidth="1"/>
    <col min="3" max="3" width="15.5703125" style="55" customWidth="1"/>
    <col min="4" max="4" width="11.5703125" style="55" customWidth="1"/>
    <col min="5" max="5" width="10.140625" style="55" customWidth="1"/>
    <col min="6" max="6" width="34.140625" style="55" customWidth="1"/>
    <col min="7" max="7" width="52.28515625" style="55" customWidth="1"/>
    <col min="8" max="8" width="49.5703125" style="55" customWidth="1"/>
    <col min="9" max="9" width="55.42578125" style="55" customWidth="1"/>
    <col min="10" max="10" width="15.42578125" style="55" customWidth="1"/>
    <col min="11" max="12" width="12.140625" style="67" customWidth="1"/>
    <col min="13" max="13" width="17.42578125" style="55" customWidth="1"/>
    <col min="14" max="14" width="12.140625" style="67" customWidth="1"/>
    <col min="15" max="15" width="15.5703125" style="67" customWidth="1"/>
    <col min="16" max="16" width="12.140625" style="67" customWidth="1"/>
    <col min="17" max="17" width="15.5703125" style="67" customWidth="1"/>
    <col min="18" max="18" width="13.5703125" style="336" customWidth="1"/>
    <col min="19" max="19" width="13.42578125" style="336" customWidth="1"/>
    <col min="20" max="20" width="12.7109375" style="336" customWidth="1"/>
    <col min="21" max="21" width="14.42578125" style="164" customWidth="1"/>
    <col min="22" max="22" width="14.5703125" style="164" customWidth="1"/>
    <col min="23" max="23" width="11.42578125" style="55"/>
    <col min="24" max="24" width="21.7109375" style="10" customWidth="1"/>
    <col min="25" max="25" width="7.42578125" style="10" bestFit="1" customWidth="1"/>
    <col min="26" max="26" width="8.42578125" style="10" bestFit="1" customWidth="1"/>
    <col min="27" max="16384" width="11.42578125" style="55"/>
  </cols>
  <sheetData>
    <row r="1" spans="1:26" s="51" customFormat="1" ht="45" customHeight="1" x14ac:dyDescent="0.2">
      <c r="A1" s="408"/>
      <c r="B1" s="441" t="str">
        <f>+'2 CONTEXTO E IDENTIFICACIÓN'!B1</f>
        <v>MAPA DE RIESGOS</v>
      </c>
      <c r="C1" s="50" t="str">
        <f>+'2 CONTEXTO E IDENTIFICACIÓN'!C1</f>
        <v>CÓDIGO:</v>
      </c>
      <c r="D1" s="50">
        <f>+'2 CONTEXTO E IDENTIFICACIÓN'!D1</f>
        <v>0</v>
      </c>
      <c r="F1" s="9"/>
      <c r="G1" s="241" t="str">
        <f>+'2 CONTEXTO E IDENTIFICACIÓN'!$F$4</f>
        <v>Elaboración o Actualización:</v>
      </c>
      <c r="H1" s="262">
        <f>+IF('2 CONTEXTO E IDENTIFICACIÓN'!$G$4="","",'2 CONTEXTO E IDENTIFICACIÓN'!$G$4)</f>
        <v>44866</v>
      </c>
      <c r="I1" s="20"/>
      <c r="J1" s="20"/>
      <c r="K1" s="20"/>
      <c r="L1" s="54"/>
      <c r="M1" s="53"/>
      <c r="N1" s="54"/>
      <c r="O1" s="54"/>
      <c r="P1" s="54"/>
      <c r="Q1" s="54"/>
      <c r="R1" s="328"/>
      <c r="S1" s="54"/>
      <c r="T1" s="54"/>
      <c r="U1" s="164"/>
      <c r="V1" s="164"/>
      <c r="W1" s="55"/>
      <c r="X1" s="10"/>
      <c r="Y1" s="10"/>
      <c r="Z1" s="10"/>
    </row>
    <row r="2" spans="1:26" s="51" customFormat="1" ht="45" customHeight="1" x14ac:dyDescent="0.2">
      <c r="A2" s="408"/>
      <c r="B2" s="442"/>
      <c r="C2" s="50" t="str">
        <f>+'2 CONTEXTO E IDENTIFICACIÓN'!C2</f>
        <v>VERSIÓN:</v>
      </c>
      <c r="D2" s="50">
        <f>+'2 CONTEXTO E IDENTIFICACIÓN'!D2</f>
        <v>0</v>
      </c>
      <c r="G2" s="244" t="str">
        <f>+'2 CONTEXTO E IDENTIFICACIÓN'!$D$5</f>
        <v>Vigencia del:</v>
      </c>
      <c r="H2" s="242" t="str">
        <f>+IF('2 CONTEXTO E IDENTIFICACIÓN'!$E$5="","",'2 CONTEXTO E IDENTIFICACIÓN'!$E$5)</f>
        <v/>
      </c>
      <c r="I2" s="243" t="s">
        <v>111</v>
      </c>
      <c r="J2" s="240" t="str">
        <f>+IF('2 CONTEXTO E IDENTIFICACIÓN'!$G$5="","",'2 CONTEXTO E IDENTIFICACIÓN'!$G$5)</f>
        <v/>
      </c>
      <c r="L2" s="57"/>
      <c r="M2" s="56"/>
      <c r="N2" s="57"/>
      <c r="O2" s="57"/>
      <c r="P2" s="57"/>
      <c r="Q2" s="57"/>
      <c r="R2" s="328"/>
      <c r="S2" s="54"/>
      <c r="T2" s="331"/>
      <c r="U2" s="164"/>
      <c r="V2" s="327"/>
      <c r="W2" s="55"/>
      <c r="X2" s="9"/>
      <c r="Y2" s="9"/>
      <c r="Z2" s="9"/>
    </row>
    <row r="3" spans="1:26" s="51" customFormat="1" ht="15.75" thickBot="1" x14ac:dyDescent="0.25">
      <c r="A3" s="19" t="s">
        <v>159</v>
      </c>
      <c r="B3" s="410" t="str">
        <f>+IF('2 CONTEXTO E IDENTIFICACIÓN'!$B$4="","",'2 CONTEXTO E IDENTIFICACIÓN'!$B$4)</f>
        <v>HOSPITAL UNIVERSITARIO DEPARTAMENTAL DE NARIÑO</v>
      </c>
      <c r="C3" s="410"/>
      <c r="D3" s="410"/>
      <c r="E3" s="58"/>
      <c r="G3" s="58"/>
      <c r="H3" s="58"/>
      <c r="I3" s="58"/>
      <c r="J3" s="58"/>
      <c r="K3" s="59"/>
      <c r="L3" s="59"/>
      <c r="M3" s="58"/>
      <c r="N3" s="59"/>
      <c r="O3" s="59"/>
      <c r="P3" s="59"/>
      <c r="Q3" s="59"/>
      <c r="R3" s="332"/>
      <c r="S3" s="332"/>
      <c r="T3" s="332"/>
      <c r="U3" s="164"/>
      <c r="V3" s="164"/>
      <c r="W3" s="55"/>
      <c r="X3" s="9"/>
      <c r="Y3" s="9"/>
      <c r="Z3" s="9"/>
    </row>
    <row r="4" spans="1:26" s="61" customFormat="1" ht="25.5" customHeight="1" x14ac:dyDescent="0.25">
      <c r="A4" s="19" t="s">
        <v>157</v>
      </c>
      <c r="B4" s="410" t="str">
        <f>+IF('2 CONTEXTO E IDENTIFICACIÓN'!$D$4="","",'2 CONTEXTO E IDENTIFICACIÓN'!$D$4)</f>
        <v>BANCO DE LECHE HUMANA</v>
      </c>
      <c r="C4" s="411"/>
      <c r="D4" s="411"/>
      <c r="E4" s="60" t="s">
        <v>44</v>
      </c>
      <c r="F4" s="56" t="s">
        <v>45</v>
      </c>
      <c r="G4" s="60"/>
      <c r="H4" s="60"/>
      <c r="I4" s="60"/>
      <c r="R4" s="438" t="s">
        <v>201</v>
      </c>
      <c r="S4" s="438" t="s">
        <v>202</v>
      </c>
      <c r="T4" s="438" t="s">
        <v>203</v>
      </c>
      <c r="U4" s="164"/>
      <c r="V4" s="164"/>
      <c r="W4" s="55"/>
      <c r="X4" s="401" t="s">
        <v>271</v>
      </c>
      <c r="Y4" s="402"/>
      <c r="Z4" s="403"/>
    </row>
    <row r="5" spans="1:26" s="61" customFormat="1" ht="16.5" customHeight="1" x14ac:dyDescent="0.25">
      <c r="A5" s="248"/>
      <c r="B5" s="247"/>
      <c r="C5" s="247"/>
      <c r="D5" s="164"/>
      <c r="E5" s="60"/>
      <c r="F5" s="60"/>
      <c r="G5" s="60"/>
      <c r="H5" s="60"/>
      <c r="I5" s="60"/>
      <c r="J5" s="444" t="s">
        <v>110</v>
      </c>
      <c r="K5" s="444"/>
      <c r="L5" s="444"/>
      <c r="M5" s="444"/>
      <c r="N5" s="444"/>
      <c r="O5" s="444"/>
      <c r="P5" s="444"/>
      <c r="Q5" s="444"/>
      <c r="R5" s="439"/>
      <c r="S5" s="439"/>
      <c r="T5" s="439"/>
      <c r="U5" s="164"/>
      <c r="V5" s="164"/>
      <c r="W5" s="55"/>
      <c r="X5" s="28" t="s">
        <v>52</v>
      </c>
      <c r="Y5" s="29" t="s">
        <v>272</v>
      </c>
      <c r="Z5" s="30" t="s">
        <v>273</v>
      </c>
    </row>
    <row r="6" spans="1:26" ht="29.25" customHeight="1" x14ac:dyDescent="0.25">
      <c r="A6" s="430" t="s">
        <v>197</v>
      </c>
      <c r="B6" s="430" t="s">
        <v>196</v>
      </c>
      <c r="C6" s="430" t="s">
        <v>115</v>
      </c>
      <c r="D6" s="430" t="s">
        <v>116</v>
      </c>
      <c r="E6" s="445" t="s">
        <v>112</v>
      </c>
      <c r="F6" s="450" t="s">
        <v>175</v>
      </c>
      <c r="G6" s="451"/>
      <c r="H6" s="445"/>
      <c r="I6" s="207"/>
      <c r="J6" s="447" t="s">
        <v>105</v>
      </c>
      <c r="K6" s="448"/>
      <c r="L6" s="448"/>
      <c r="M6" s="448"/>
      <c r="N6" s="449"/>
      <c r="O6" s="447" t="s">
        <v>109</v>
      </c>
      <c r="P6" s="448"/>
      <c r="Q6" s="449"/>
      <c r="R6" s="440"/>
      <c r="S6" s="440"/>
      <c r="T6" s="440"/>
      <c r="X6" s="33" t="s">
        <v>55</v>
      </c>
      <c r="Y6" s="36">
        <v>0.01</v>
      </c>
      <c r="Z6" s="35">
        <v>0.2</v>
      </c>
    </row>
    <row r="7" spans="1:26" s="49" customFormat="1" ht="72" thickBot="1" x14ac:dyDescent="0.3">
      <c r="A7" s="443"/>
      <c r="B7" s="443"/>
      <c r="C7" s="431"/>
      <c r="D7" s="431"/>
      <c r="E7" s="446"/>
      <c r="F7" s="62" t="s">
        <v>274</v>
      </c>
      <c r="G7" s="163" t="s">
        <v>176</v>
      </c>
      <c r="H7" s="163" t="s">
        <v>177</v>
      </c>
      <c r="I7" s="163" t="s">
        <v>268</v>
      </c>
      <c r="J7" s="62" t="s">
        <v>90</v>
      </c>
      <c r="K7" s="63" t="s">
        <v>91</v>
      </c>
      <c r="L7" s="63" t="s">
        <v>114</v>
      </c>
      <c r="M7" s="62" t="s">
        <v>92</v>
      </c>
      <c r="N7" s="63" t="s">
        <v>93</v>
      </c>
      <c r="O7" s="63" t="s">
        <v>97</v>
      </c>
      <c r="P7" s="63" t="s">
        <v>3</v>
      </c>
      <c r="Q7" s="63" t="s">
        <v>102</v>
      </c>
      <c r="R7" s="63" t="s">
        <v>113</v>
      </c>
      <c r="S7" s="63" t="s">
        <v>117</v>
      </c>
      <c r="T7" s="321" t="s">
        <v>10</v>
      </c>
      <c r="U7" s="63" t="s">
        <v>269</v>
      </c>
      <c r="V7" s="63" t="s">
        <v>270</v>
      </c>
      <c r="X7" s="38" t="s">
        <v>57</v>
      </c>
      <c r="Y7" s="36">
        <v>0.21</v>
      </c>
      <c r="Z7" s="35">
        <v>0.4</v>
      </c>
    </row>
    <row r="8" spans="1:26" ht="43.5" thickBot="1" x14ac:dyDescent="0.3">
      <c r="A8" s="452" t="str">
        <f>'2 CONTEXTO E IDENTIFICACIÓN'!A9</f>
        <v>R1</v>
      </c>
      <c r="B8" s="455" t="str">
        <f>+'2 CONTEXTO E IDENTIFICACIÓN'!E9</f>
        <v>Posibilidad de pérdida Económica y Reputacional por deficiente oferta de leche humana cruda,  debido a que no hay disponibilidad de vehículo y conductor exclusivo de BLH  para recolección y transporte de leche humana cruda.</v>
      </c>
      <c r="C8" s="432">
        <f>+'3 PROBABIL E IMPACTO INHERENTE'!E9</f>
        <v>0.6</v>
      </c>
      <c r="D8" s="435">
        <f>+'3 PROBABIL E IMPACTO INHERENTE'!M9</f>
        <v>0.6</v>
      </c>
      <c r="E8" s="68">
        <v>1</v>
      </c>
      <c r="F8" s="71" t="s">
        <v>298</v>
      </c>
      <c r="G8" s="71" t="s">
        <v>299</v>
      </c>
      <c r="H8" s="71" t="s">
        <v>300</v>
      </c>
      <c r="I8" s="318" t="str">
        <f t="shared" ref="I8:I39" si="0">+CONCATENATE(F8," ",G8," ",H8)</f>
        <v>Jefe del servicio de BLH, entrega a apoyo logístico una ruta mensual de salidas  para la recolección y transporte de leche humana cruda</v>
      </c>
      <c r="J8" s="5" t="s">
        <v>106</v>
      </c>
      <c r="K8" s="64">
        <f>+IF(J8='11 FORMULAS'!$E$4,'11 FORMULAS'!$F$4,IF(J8='11 FORMULAS'!$E$5,'11 FORMULAS'!$F$5,IF(J8='11 FORMULAS'!$E$6,'11 FORMULAS'!$F$6,"")))</f>
        <v>0.25</v>
      </c>
      <c r="L8" s="64" t="str">
        <f>+IF(OR(J8='11 FORMULAS'!$O$4,J8='11 FORMULAS'!$O$5),'11 FORMULAS'!$P$5,IF(J8='11 FORMULAS'!$O$6,'11 FORMULAS'!$P$6,""))</f>
        <v>Probabilidad</v>
      </c>
      <c r="M8" s="5" t="s">
        <v>95</v>
      </c>
      <c r="N8" s="64">
        <f>+IF(M8='11 FORMULAS'!$H$4,'11 FORMULAS'!$I$4,IF(M8='11 FORMULAS'!$H$5,'11 FORMULAS'!$I$5,""))</f>
        <v>0.15</v>
      </c>
      <c r="O8" s="6" t="s">
        <v>98</v>
      </c>
      <c r="P8" s="6" t="s">
        <v>100</v>
      </c>
      <c r="Q8" s="6" t="s">
        <v>103</v>
      </c>
      <c r="R8" s="333">
        <f>+IFERROR(K8+N8,"")</f>
        <v>0.4</v>
      </c>
      <c r="S8" s="333">
        <f>IF(L8='11 FORMULAS'!$P$5,C8-(C8*R8),C8)</f>
        <v>0.36</v>
      </c>
      <c r="T8" s="333">
        <f>IF(L8='11 FORMULAS'!$P$6,D8-(D8*R8),D8)</f>
        <v>0.6</v>
      </c>
      <c r="U8" s="458">
        <f>+IF(S11="","",S11)</f>
        <v>0.216</v>
      </c>
      <c r="V8" s="461">
        <f>+IF(T11="","",T11)</f>
        <v>0.6</v>
      </c>
      <c r="X8" s="41" t="s">
        <v>59</v>
      </c>
      <c r="Y8" s="36">
        <v>0.41</v>
      </c>
      <c r="Z8" s="35">
        <v>0.6</v>
      </c>
    </row>
    <row r="9" spans="1:26" ht="61.5" customHeight="1" thickBot="1" x14ac:dyDescent="0.3">
      <c r="A9" s="453"/>
      <c r="B9" s="456"/>
      <c r="C9" s="433"/>
      <c r="D9" s="436"/>
      <c r="E9" s="69">
        <v>2</v>
      </c>
      <c r="F9" s="231" t="s">
        <v>301</v>
      </c>
      <c r="G9" s="231" t="s">
        <v>302</v>
      </c>
      <c r="H9" s="231" t="s">
        <v>303</v>
      </c>
      <c r="I9" s="319" t="str">
        <f t="shared" si="0"/>
        <v>Coordinadora de BLH,   gestiona convenio interadministrativo con el IDSN en un promedio de 8 meses,   que garantiza el transporte por ese rango de tiempo.</v>
      </c>
      <c r="J9" s="1" t="s">
        <v>106</v>
      </c>
      <c r="K9" s="65">
        <f>+IF(J9='11 FORMULAS'!$E$4,'11 FORMULAS'!$F$4,IF(J9='11 FORMULAS'!$E$5,'11 FORMULAS'!$F$5,IF(J9='11 FORMULAS'!$E$6,'11 FORMULAS'!$F$6,"")))</f>
        <v>0.25</v>
      </c>
      <c r="L9" s="65" t="str">
        <f>+IF(OR(J9='11 FORMULAS'!$O$4,J9='11 FORMULAS'!$O$5),'11 FORMULAS'!$P$5,IF(J9='11 FORMULAS'!$O$6,'11 FORMULAS'!$P$6,""))</f>
        <v>Probabilidad</v>
      </c>
      <c r="M9" s="1" t="s">
        <v>95</v>
      </c>
      <c r="N9" s="65">
        <f>+IF(M9='11 FORMULAS'!$H$4,'11 FORMULAS'!$I$4,IF(M9='11 FORMULAS'!$H$5,'11 FORMULAS'!$I$5,""))</f>
        <v>0.15</v>
      </c>
      <c r="O9" s="6" t="s">
        <v>98</v>
      </c>
      <c r="P9" s="6" t="s">
        <v>101</v>
      </c>
      <c r="Q9" s="6" t="s">
        <v>103</v>
      </c>
      <c r="R9" s="334">
        <f t="shared" ref="R9:R11" si="1">+IFERROR(K9+N9,"")</f>
        <v>0.4</v>
      </c>
      <c r="S9" s="334">
        <f>IF(L9='11 FORMULAS'!$P$5,S8-(S8*R9),S8)</f>
        <v>0.216</v>
      </c>
      <c r="T9" s="334">
        <f>IF(L9='11 FORMULAS'!$P$6,T8-(T8*R9),T8)</f>
        <v>0.6</v>
      </c>
      <c r="U9" s="459"/>
      <c r="V9" s="462"/>
      <c r="X9" s="42" t="s">
        <v>61</v>
      </c>
      <c r="Y9" s="36">
        <v>0.61</v>
      </c>
      <c r="Z9" s="35">
        <v>0.8</v>
      </c>
    </row>
    <row r="10" spans="1:26" ht="18.75" customHeight="1" x14ac:dyDescent="0.25">
      <c r="A10" s="453"/>
      <c r="B10" s="456"/>
      <c r="C10" s="433"/>
      <c r="D10" s="436"/>
      <c r="E10" s="69">
        <v>3</v>
      </c>
      <c r="F10" s="231"/>
      <c r="G10" s="231"/>
      <c r="H10" s="231"/>
      <c r="I10" s="319" t="str">
        <f t="shared" si="0"/>
        <v xml:space="preserve">  </v>
      </c>
      <c r="J10" s="1"/>
      <c r="K10" s="65" t="str">
        <f>+IF(J10='11 FORMULAS'!$E$4,'11 FORMULAS'!$F$4,IF(J10='11 FORMULAS'!$E$5,'11 FORMULAS'!$F$5,IF(J10='11 FORMULAS'!$E$6,'11 FORMULAS'!$F$6,"")))</f>
        <v/>
      </c>
      <c r="L10" s="65" t="str">
        <f>+IF(OR(J10='11 FORMULAS'!$O$4,J10='11 FORMULAS'!$O$5),'11 FORMULAS'!$P$5,IF(J10='11 FORMULAS'!$O$6,'11 FORMULAS'!$P$6,""))</f>
        <v/>
      </c>
      <c r="M10" s="1"/>
      <c r="N10" s="65" t="str">
        <f>+IF(M10='11 FORMULAS'!$H$4,'11 FORMULAS'!$I$4,IF(M10='11 FORMULAS'!$H$5,'11 FORMULAS'!$I$5,""))</f>
        <v/>
      </c>
      <c r="O10" s="6"/>
      <c r="P10" s="6"/>
      <c r="Q10" s="6"/>
      <c r="R10" s="334" t="str">
        <f>+IFERROR(K10+N10,"")</f>
        <v/>
      </c>
      <c r="S10" s="334">
        <f>IF(L10='11 FORMULAS'!$P$5,S9-(S9*R10),S9)</f>
        <v>0.216</v>
      </c>
      <c r="T10" s="334">
        <f>IF(L10='11 FORMULAS'!$P$6,T9-(T9*R10),T9)</f>
        <v>0.6</v>
      </c>
      <c r="U10" s="459"/>
      <c r="V10" s="462"/>
      <c r="X10" s="43" t="s">
        <v>62</v>
      </c>
      <c r="Y10" s="36">
        <v>0.81</v>
      </c>
      <c r="Z10" s="35">
        <v>1</v>
      </c>
    </row>
    <row r="11" spans="1:26" ht="23.25" customHeight="1" thickBot="1" x14ac:dyDescent="0.3">
      <c r="A11" s="454"/>
      <c r="B11" s="457"/>
      <c r="C11" s="434"/>
      <c r="D11" s="437"/>
      <c r="E11" s="70">
        <v>4</v>
      </c>
      <c r="F11" s="232"/>
      <c r="G11" s="232"/>
      <c r="H11" s="232"/>
      <c r="I11" s="320" t="str">
        <f t="shared" si="0"/>
        <v xml:space="preserve">  </v>
      </c>
      <c r="J11" s="7"/>
      <c r="K11" s="66" t="str">
        <f>+IF(J11='11 FORMULAS'!$E$4,'11 FORMULAS'!$F$4,IF(J11='11 FORMULAS'!$E$5,'11 FORMULAS'!$F$5,IF(J11='11 FORMULAS'!$E$6,'11 FORMULAS'!$F$6,"")))</f>
        <v/>
      </c>
      <c r="L11" s="66" t="str">
        <f>+IF(OR(J11='11 FORMULAS'!$O$4,J11='11 FORMULAS'!$O$5),'11 FORMULAS'!$P$5,IF(J11='11 FORMULAS'!$O$6,'11 FORMULAS'!$P$6,""))</f>
        <v/>
      </c>
      <c r="M11" s="7"/>
      <c r="N11" s="66" t="str">
        <f>+IF(M11='11 FORMULAS'!$H$4,'11 FORMULAS'!$I$4,IF(M11='11 FORMULAS'!$H$5,'11 FORMULAS'!$I$5,""))</f>
        <v/>
      </c>
      <c r="O11" s="8"/>
      <c r="P11" s="8"/>
      <c r="Q11" s="8"/>
      <c r="R11" s="335" t="str">
        <f t="shared" si="1"/>
        <v/>
      </c>
      <c r="S11" s="335">
        <f>IF(L11='11 FORMULAS'!$P$5,S10-(S10*R11),S10)</f>
        <v>0.216</v>
      </c>
      <c r="T11" s="335">
        <f>IF(L11='11 FORMULAS'!$P$6,T10-(T10*R11),T10)</f>
        <v>0.6</v>
      </c>
      <c r="U11" s="460"/>
      <c r="V11" s="463"/>
      <c r="X11" s="44"/>
      <c r="Y11" s="45"/>
      <c r="Z11" s="46"/>
    </row>
    <row r="12" spans="1:26" ht="71.25" x14ac:dyDescent="0.25">
      <c r="A12" s="452" t="str">
        <f>'2 CONTEXTO E IDENTIFICACIÓN'!A10</f>
        <v>R2</v>
      </c>
      <c r="B12" s="455" t="str">
        <f>+'2 CONTEXTO E IDENTIFICACIÓN'!E10</f>
        <v>Posibilidad de pérdida Económica y Reputacional por contaminación de la leche humana cruda recolectada extra e intrahospitalaria,  debido a desapego a la norma de bioseguridad por parte de las madres donantes durante el proceso de extracción y almacenamiento de leche humana cruda, y también incumplimiento de las normas de bioseguridad en los nuevos ingresos de usuarias al programa de donación de leche.</v>
      </c>
      <c r="C12" s="432">
        <f>+'3 PROBABIL E IMPACTO INHERENTE'!E10</f>
        <v>0.6</v>
      </c>
      <c r="D12" s="435">
        <f>+'3 PROBABIL E IMPACTO INHERENTE'!M10</f>
        <v>0.6</v>
      </c>
      <c r="E12" s="68">
        <v>1</v>
      </c>
      <c r="F12" s="71" t="s">
        <v>304</v>
      </c>
      <c r="G12" s="71" t="s">
        <v>305</v>
      </c>
      <c r="H12" s="71" t="s">
        <v>306</v>
      </c>
      <c r="I12" s="318" t="str">
        <f t="shared" si="0"/>
        <v>Jefe encargada del proceso de pasteurización de LH,  ealiza control de calidad a la LH recolectada, de manera permanente,  con el fin de verificar criterios de selección y clasificación, desechando la que no cumple con estos criterios (libre de impurezas, embalaje, acides)</v>
      </c>
      <c r="J12" s="5" t="s">
        <v>106</v>
      </c>
      <c r="K12" s="64">
        <f>+IF(J12='11 FORMULAS'!$E$4,'11 FORMULAS'!$F$4,IF(J12='11 FORMULAS'!$E$5,'11 FORMULAS'!$F$5,IF(J12='11 FORMULAS'!$E$6,'11 FORMULAS'!$F$6,"")))</f>
        <v>0.25</v>
      </c>
      <c r="L12" s="64" t="str">
        <f>+IF(OR(J12='11 FORMULAS'!$O$4,J12='11 FORMULAS'!$O$5),'11 FORMULAS'!$P$5,IF(J12='11 FORMULAS'!$O$6,'11 FORMULAS'!$P$6,""))</f>
        <v>Probabilidad</v>
      </c>
      <c r="M12" s="5" t="s">
        <v>95</v>
      </c>
      <c r="N12" s="64">
        <f>+IF(M12='11 FORMULAS'!$H$4,'11 FORMULAS'!$I$4,IF(M12='11 FORMULAS'!$H$5,'11 FORMULAS'!$I$5,""))</f>
        <v>0.15</v>
      </c>
      <c r="O12" s="6" t="s">
        <v>98</v>
      </c>
      <c r="P12" s="6" t="s">
        <v>100</v>
      </c>
      <c r="Q12" s="6" t="s">
        <v>103</v>
      </c>
      <c r="R12" s="333">
        <f>+IFERROR(K12+N12,"")</f>
        <v>0.4</v>
      </c>
      <c r="S12" s="333">
        <f>IF(L12='11 FORMULAS'!$P$5,C12-(C12*R12),C12)</f>
        <v>0.36</v>
      </c>
      <c r="T12" s="333">
        <f>IF(L12='11 FORMULAS'!$P$6,D12-(D12*R12),D12)</f>
        <v>0.6</v>
      </c>
      <c r="U12" s="458">
        <f>+IF(S15="","",S15)</f>
        <v>0.216</v>
      </c>
      <c r="V12" s="461">
        <f>+IF(T15="","",T15)</f>
        <v>0.6</v>
      </c>
      <c r="X12" s="329"/>
      <c r="Y12" s="330"/>
      <c r="Z12" s="330"/>
    </row>
    <row r="13" spans="1:26" ht="57" x14ac:dyDescent="0.25">
      <c r="A13" s="453"/>
      <c r="B13" s="456"/>
      <c r="C13" s="433"/>
      <c r="D13" s="436"/>
      <c r="E13" s="69">
        <v>2</v>
      </c>
      <c r="F13" s="231" t="s">
        <v>307</v>
      </c>
      <c r="G13" s="231" t="s">
        <v>308</v>
      </c>
      <c r="H13" s="231" t="s">
        <v>309</v>
      </c>
      <c r="I13" s="319" t="str">
        <f t="shared" si="0"/>
        <v>Equipo de BLH, realiza ejecución de planes de mejora enfocadas en sesiones educativas individuales, grupales y visitas domiciliarias  para verificación de condiciones de vivienda y sistema de refrigeración.</v>
      </c>
      <c r="J13" s="1" t="s">
        <v>106</v>
      </c>
      <c r="K13" s="65">
        <f>+IF(J13='11 FORMULAS'!$E$4,'11 FORMULAS'!$F$4,IF(J13='11 FORMULAS'!$E$5,'11 FORMULAS'!$F$5,IF(J13='11 FORMULAS'!$E$6,'11 FORMULAS'!$F$6,"")))</f>
        <v>0.25</v>
      </c>
      <c r="L13" s="65" t="str">
        <f>+IF(OR(J13='11 FORMULAS'!$O$4,J13='11 FORMULAS'!$O$5),'11 FORMULAS'!$P$5,IF(J13='11 FORMULAS'!$O$6,'11 FORMULAS'!$P$6,""))</f>
        <v>Probabilidad</v>
      </c>
      <c r="M13" s="1" t="s">
        <v>95</v>
      </c>
      <c r="N13" s="65">
        <f>+IF(M13='11 FORMULAS'!$H$4,'11 FORMULAS'!$I$4,IF(M13='11 FORMULAS'!$H$5,'11 FORMULAS'!$I$5,""))</f>
        <v>0.15</v>
      </c>
      <c r="O13" s="4" t="s">
        <v>98</v>
      </c>
      <c r="P13" s="4" t="s">
        <v>100</v>
      </c>
      <c r="Q13" s="4" t="s">
        <v>103</v>
      </c>
      <c r="R13" s="334">
        <f t="shared" ref="R13" si="2">+IFERROR(K13+N13,"")</f>
        <v>0.4</v>
      </c>
      <c r="S13" s="334">
        <f>IF(L13='11 FORMULAS'!$P$5,S12-(S12*R13),S12)</f>
        <v>0.216</v>
      </c>
      <c r="T13" s="334">
        <f>IF(L13='11 FORMULAS'!$P$6,T12-(T12*R13),T12)</f>
        <v>0.6</v>
      </c>
      <c r="U13" s="459"/>
      <c r="V13" s="462"/>
      <c r="X13" s="329"/>
      <c r="Y13" s="330"/>
      <c r="Z13" s="330"/>
    </row>
    <row r="14" spans="1:26" ht="16.5" customHeight="1" x14ac:dyDescent="0.25">
      <c r="A14" s="453"/>
      <c r="B14" s="456"/>
      <c r="C14" s="433"/>
      <c r="D14" s="436"/>
      <c r="E14" s="69">
        <v>3</v>
      </c>
      <c r="F14" s="231"/>
      <c r="G14" s="231"/>
      <c r="H14" s="231"/>
      <c r="I14" s="319" t="str">
        <f t="shared" si="0"/>
        <v xml:space="preserve">  </v>
      </c>
      <c r="J14" s="1"/>
      <c r="K14" s="65" t="str">
        <f>+IF(J14='11 FORMULAS'!$E$4,'11 FORMULAS'!$F$4,IF(J14='11 FORMULAS'!$E$5,'11 FORMULAS'!$F$5,IF(J14='11 FORMULAS'!$E$6,'11 FORMULAS'!$F$6,"")))</f>
        <v/>
      </c>
      <c r="L14" s="65" t="str">
        <f>+IF(OR(J14='11 FORMULAS'!$O$4,J14='11 FORMULAS'!$O$5),'11 FORMULAS'!$P$5,IF(J14='11 FORMULAS'!$O$6,'11 FORMULAS'!$P$6,""))</f>
        <v/>
      </c>
      <c r="M14" s="1"/>
      <c r="N14" s="65" t="str">
        <f>+IF(M14='11 FORMULAS'!$H$4,'11 FORMULAS'!$I$4,IF(M14='11 FORMULAS'!$H$5,'11 FORMULAS'!$I$5,""))</f>
        <v/>
      </c>
      <c r="O14" s="4"/>
      <c r="P14" s="4"/>
      <c r="Q14" s="4"/>
      <c r="R14" s="334" t="str">
        <f>+IFERROR(K14+N14,"")</f>
        <v/>
      </c>
      <c r="S14" s="334">
        <f>IF(L14='11 FORMULAS'!$P$5,S13-(S13*R14),S13)</f>
        <v>0.216</v>
      </c>
      <c r="T14" s="334">
        <f>IF(L14='11 FORMULAS'!$P$6,T13-(T13*R14),T13)</f>
        <v>0.6</v>
      </c>
      <c r="U14" s="459"/>
      <c r="V14" s="462"/>
      <c r="X14" s="329"/>
      <c r="Y14" s="330"/>
      <c r="Z14" s="330"/>
    </row>
    <row r="15" spans="1:26" ht="19.5" customHeight="1" thickBot="1" x14ac:dyDescent="0.3">
      <c r="A15" s="454"/>
      <c r="B15" s="457"/>
      <c r="C15" s="434"/>
      <c r="D15" s="437"/>
      <c r="E15" s="70">
        <v>4</v>
      </c>
      <c r="F15" s="232"/>
      <c r="G15" s="232"/>
      <c r="H15" s="232"/>
      <c r="I15" s="320" t="str">
        <f t="shared" si="0"/>
        <v xml:space="preserve">  </v>
      </c>
      <c r="J15" s="7"/>
      <c r="K15" s="66" t="str">
        <f>+IF(J15='11 FORMULAS'!$E$4,'11 FORMULAS'!$F$4,IF(J15='11 FORMULAS'!$E$5,'11 FORMULAS'!$F$5,IF(J15='11 FORMULAS'!$E$6,'11 FORMULAS'!$F$6,"")))</f>
        <v/>
      </c>
      <c r="L15" s="66" t="str">
        <f>+IF(OR(J15='11 FORMULAS'!$O$4,J15='11 FORMULAS'!$O$5),'11 FORMULAS'!$P$5,IF(J15='11 FORMULAS'!$O$6,'11 FORMULAS'!$P$6,""))</f>
        <v/>
      </c>
      <c r="M15" s="7"/>
      <c r="N15" s="66" t="str">
        <f>+IF(M15='11 FORMULAS'!$H$4,'11 FORMULAS'!$I$4,IF(M15='11 FORMULAS'!$H$5,'11 FORMULAS'!$I$5,""))</f>
        <v/>
      </c>
      <c r="O15" s="8"/>
      <c r="P15" s="8"/>
      <c r="Q15" s="8"/>
      <c r="R15" s="335" t="str">
        <f t="shared" ref="R15" si="3">+IFERROR(K15+N15,"")</f>
        <v/>
      </c>
      <c r="S15" s="335">
        <f>IF(L15='11 FORMULAS'!$P$5,S14-(S14*R15),S14)</f>
        <v>0.216</v>
      </c>
      <c r="T15" s="335">
        <f>IF(L15='11 FORMULAS'!$P$6,T14-(T14*R15),T14)</f>
        <v>0.6</v>
      </c>
      <c r="U15" s="460"/>
      <c r="V15" s="463"/>
    </row>
    <row r="16" spans="1:26" ht="142.5" x14ac:dyDescent="0.25">
      <c r="A16" s="452" t="str">
        <f>'2 CONTEXTO E IDENTIFICACIÓN'!A11</f>
        <v>R3</v>
      </c>
      <c r="B16" s="455" t="str">
        <f>+'2 CONTEXTO E IDENTIFICACIÓN'!E11</f>
        <v>Posibilidad de pérdida Económica y Reputacional por interrupción o suspensión del proceso de Pasteurización de leche humana, debido a las fallas en el funcionamiento de los equipos del área de procesamiento de LH por des calibración, vida útil o mantenimiento inoportuno y también por las características inapropiadas del agua para el funcionamiento de algunos equipos.</v>
      </c>
      <c r="C16" s="432">
        <f>+'3 PROBABIL E IMPACTO INHERENTE'!E11</f>
        <v>0.4</v>
      </c>
      <c r="D16" s="435">
        <f>+'3 PROBABIL E IMPACTO INHERENTE'!M11</f>
        <v>0.6</v>
      </c>
      <c r="E16" s="68">
        <v>1</v>
      </c>
      <c r="F16" s="71" t="s">
        <v>310</v>
      </c>
      <c r="G16" s="71" t="s">
        <v>311</v>
      </c>
      <c r="H16" s="71" t="s">
        <v>312</v>
      </c>
      <c r="I16" s="318" t="str">
        <f t="shared" si="0"/>
        <v>Jefe del servicio con aprobación del coordinador del BLH,  define un cronograma mensual de procesamiento y control de calidad de la LH, además un cronograma de mantenimiento preventivo, correctivo y calibración de equipos.  Esto está sujeto al cumplimiento que del área de mantenimiento y en ocasiones se presentan contingencias. 
Evidencias: cronograma de mantenimiento, cuadro de turnos, correos electrónicos.</v>
      </c>
      <c r="J16" s="5" t="s">
        <v>107</v>
      </c>
      <c r="K16" s="64">
        <f>+IF(J16='11 FORMULAS'!$E$4,'11 FORMULAS'!$F$4,IF(J16='11 FORMULAS'!$E$5,'11 FORMULAS'!$F$5,IF(J16='11 FORMULAS'!$E$6,'11 FORMULAS'!$F$6,"")))</f>
        <v>0.15</v>
      </c>
      <c r="L16" s="64" t="str">
        <f>+IF(OR(J16='11 FORMULAS'!$O$4,J16='11 FORMULAS'!$O$5),'11 FORMULAS'!$P$5,IF(J16='11 FORMULAS'!$O$6,'11 FORMULAS'!$P$6,""))</f>
        <v>Probabilidad</v>
      </c>
      <c r="M16" s="5" t="s">
        <v>95</v>
      </c>
      <c r="N16" s="64">
        <f>+IF(M16='11 FORMULAS'!$H$4,'11 FORMULAS'!$I$4,IF(M16='11 FORMULAS'!$H$5,'11 FORMULAS'!$I$5,""))</f>
        <v>0.15</v>
      </c>
      <c r="O16" s="6" t="s">
        <v>98</v>
      </c>
      <c r="P16" s="6" t="s">
        <v>100</v>
      </c>
      <c r="Q16" s="6" t="s">
        <v>103</v>
      </c>
      <c r="R16" s="333">
        <f>+IFERROR(K16+N16,"")</f>
        <v>0.3</v>
      </c>
      <c r="S16" s="333">
        <f>IF(L16='11 FORMULAS'!$P$5,C16-(C16*R16),C16)</f>
        <v>0.28000000000000003</v>
      </c>
      <c r="T16" s="333">
        <f>IF(L16='11 FORMULAS'!$P$6,D16-(D16*R16),D16)</f>
        <v>0.6</v>
      </c>
      <c r="U16" s="458">
        <f>+IF(S19="","",S19)</f>
        <v>0.16800000000000001</v>
      </c>
      <c r="V16" s="461">
        <f>+IF(T19="","",T19)</f>
        <v>0.6</v>
      </c>
      <c r="X16" s="329"/>
      <c r="Y16" s="330"/>
      <c r="Z16" s="330"/>
    </row>
    <row r="17" spans="1:26" ht="28.5" x14ac:dyDescent="0.25">
      <c r="A17" s="453"/>
      <c r="B17" s="456"/>
      <c r="C17" s="433"/>
      <c r="D17" s="436"/>
      <c r="E17" s="69">
        <v>2</v>
      </c>
      <c r="F17" s="231" t="s">
        <v>313</v>
      </c>
      <c r="G17" s="231" t="s">
        <v>314</v>
      </c>
      <c r="H17" s="231" t="s">
        <v>315</v>
      </c>
      <c r="I17" s="319" t="str">
        <f t="shared" si="0"/>
        <v>Coordinadora del BLH,  gestiona recursos internos y externos  para la adquisición de nuevos equipos.</v>
      </c>
      <c r="J17" s="1" t="s">
        <v>106</v>
      </c>
      <c r="K17" s="65">
        <f>+IF(J17='11 FORMULAS'!$E$4,'11 FORMULAS'!$F$4,IF(J17='11 FORMULAS'!$E$5,'11 FORMULAS'!$F$5,IF(J17='11 FORMULAS'!$E$6,'11 FORMULAS'!$F$6,"")))</f>
        <v>0.25</v>
      </c>
      <c r="L17" s="65" t="str">
        <f>+IF(OR(J17='11 FORMULAS'!$O$4,J17='11 FORMULAS'!$O$5),'11 FORMULAS'!$P$5,IF(J17='11 FORMULAS'!$O$6,'11 FORMULAS'!$P$6,""))</f>
        <v>Probabilidad</v>
      </c>
      <c r="M17" s="1" t="s">
        <v>95</v>
      </c>
      <c r="N17" s="65">
        <f>+IF(M17='11 FORMULAS'!$H$4,'11 FORMULAS'!$I$4,IF(M17='11 FORMULAS'!$H$5,'11 FORMULAS'!$I$5,""))</f>
        <v>0.15</v>
      </c>
      <c r="O17" s="4" t="s">
        <v>98</v>
      </c>
      <c r="P17" s="4" t="s">
        <v>101</v>
      </c>
      <c r="Q17" s="4" t="s">
        <v>103</v>
      </c>
      <c r="R17" s="334">
        <f t="shared" ref="R17" si="4">+IFERROR(K17+N17,"")</f>
        <v>0.4</v>
      </c>
      <c r="S17" s="334">
        <f>IF(L17='11 FORMULAS'!$P$5,S16-(S16*R17),S16)</f>
        <v>0.16800000000000001</v>
      </c>
      <c r="T17" s="334">
        <f>IF(L17='11 FORMULAS'!$P$6,T16-(T16*R17),T16)</f>
        <v>0.6</v>
      </c>
      <c r="U17" s="459"/>
      <c r="V17" s="462"/>
      <c r="X17" s="329"/>
      <c r="Y17" s="330"/>
      <c r="Z17" s="330"/>
    </row>
    <row r="18" spans="1:26" ht="21.75" customHeight="1" x14ac:dyDescent="0.25">
      <c r="A18" s="453"/>
      <c r="B18" s="456"/>
      <c r="C18" s="433"/>
      <c r="D18" s="436"/>
      <c r="E18" s="69">
        <v>3</v>
      </c>
      <c r="F18" s="231"/>
      <c r="G18" s="231"/>
      <c r="H18" s="231"/>
      <c r="I18" s="319" t="str">
        <f t="shared" si="0"/>
        <v xml:space="preserve">  </v>
      </c>
      <c r="J18" s="1"/>
      <c r="K18" s="65" t="str">
        <f>+IF(J18='11 FORMULAS'!$E$4,'11 FORMULAS'!$F$4,IF(J18='11 FORMULAS'!$E$5,'11 FORMULAS'!$F$5,IF(J18='11 FORMULAS'!$E$6,'11 FORMULAS'!$F$6,"")))</f>
        <v/>
      </c>
      <c r="L18" s="65" t="str">
        <f>+IF(OR(J18='11 FORMULAS'!$O$4,J18='11 FORMULAS'!$O$5),'11 FORMULAS'!$P$5,IF(J18='11 FORMULAS'!$O$6,'11 FORMULAS'!$P$6,""))</f>
        <v/>
      </c>
      <c r="M18" s="1"/>
      <c r="N18" s="65" t="str">
        <f>+IF(M18='11 FORMULAS'!$H$4,'11 FORMULAS'!$I$4,IF(M18='11 FORMULAS'!$H$5,'11 FORMULAS'!$I$5,""))</f>
        <v/>
      </c>
      <c r="O18" s="4"/>
      <c r="P18" s="4"/>
      <c r="Q18" s="4"/>
      <c r="R18" s="334" t="str">
        <f>+IFERROR(K18+N18,"")</f>
        <v/>
      </c>
      <c r="S18" s="334">
        <f>IF(L18='11 FORMULAS'!$P$5,S17-(S17*R18),S17)</f>
        <v>0.16800000000000001</v>
      </c>
      <c r="T18" s="334">
        <f>IF(L18='11 FORMULAS'!$P$6,T17-(T17*R18),T17)</f>
        <v>0.6</v>
      </c>
      <c r="U18" s="459"/>
      <c r="V18" s="462"/>
      <c r="X18" s="329"/>
      <c r="Y18" s="330"/>
      <c r="Z18" s="330"/>
    </row>
    <row r="19" spans="1:26" ht="15" thickBot="1" x14ac:dyDescent="0.3">
      <c r="A19" s="454"/>
      <c r="B19" s="457"/>
      <c r="C19" s="434"/>
      <c r="D19" s="437"/>
      <c r="E19" s="70">
        <v>4</v>
      </c>
      <c r="F19" s="232"/>
      <c r="G19" s="232"/>
      <c r="H19" s="232"/>
      <c r="I19" s="320" t="str">
        <f t="shared" si="0"/>
        <v xml:space="preserve">  </v>
      </c>
      <c r="J19" s="7"/>
      <c r="K19" s="66" t="str">
        <f>+IF(J19='11 FORMULAS'!$E$4,'11 FORMULAS'!$F$4,IF(J19='11 FORMULAS'!$E$5,'11 FORMULAS'!$F$5,IF(J19='11 FORMULAS'!$E$6,'11 FORMULAS'!$F$6,"")))</f>
        <v/>
      </c>
      <c r="L19" s="66" t="str">
        <f>+IF(OR(J19='11 FORMULAS'!$O$4,J19='11 FORMULAS'!$O$5),'11 FORMULAS'!$P$5,IF(J19='11 FORMULAS'!$O$6,'11 FORMULAS'!$P$6,""))</f>
        <v/>
      </c>
      <c r="M19" s="7"/>
      <c r="N19" s="66" t="str">
        <f>+IF(M19='11 FORMULAS'!$H$4,'11 FORMULAS'!$I$4,IF(M19='11 FORMULAS'!$H$5,'11 FORMULAS'!$I$5,""))</f>
        <v/>
      </c>
      <c r="O19" s="8"/>
      <c r="P19" s="8"/>
      <c r="Q19" s="8"/>
      <c r="R19" s="335" t="str">
        <f t="shared" ref="R19" si="5">+IFERROR(K19+N19,"")</f>
        <v/>
      </c>
      <c r="S19" s="335">
        <f>IF(L19='11 FORMULAS'!$P$5,S18-(S18*R19),S18)</f>
        <v>0.16800000000000001</v>
      </c>
      <c r="T19" s="335">
        <f>IF(L19='11 FORMULAS'!$P$6,T18-(T18*R19),T18)</f>
        <v>0.6</v>
      </c>
      <c r="U19" s="460"/>
      <c r="V19" s="463"/>
    </row>
    <row r="20" spans="1:26" ht="60.75" customHeight="1" x14ac:dyDescent="0.25">
      <c r="A20" s="452" t="str">
        <f>'2 CONTEXTO E IDENTIFICACIÓN'!A12</f>
        <v>R4</v>
      </c>
      <c r="B20" s="455" t="str">
        <f>+'2 CONTEXTO E IDENTIFICACIÓN'!E12</f>
        <v>Posibilidad de pérdida Económica y Reputacional por deficiencia en procesos de limpieza y desinfección del área física e insumos de vidrio del BLH, debido a Carencia de insumos para la limpieza de frascos de vidrio, Rotación frecuente del personal de limpieza del hospital, Ausencia de protocolo de limpieza y desinfección de áreas físicas actualizado a la normatividad vigente, Déficit de personal auxiliar con capacidad para realizar las tareas de limpieza y desinfección de material de vidrio (por restricciones laborales</v>
      </c>
      <c r="C20" s="432">
        <f>+'3 PROBABIL E IMPACTO INHERENTE'!E12</f>
        <v>0.6</v>
      </c>
      <c r="D20" s="435">
        <f>+'3 PROBABIL E IMPACTO INHERENTE'!M12</f>
        <v>0.6</v>
      </c>
      <c r="E20" s="68">
        <v>1</v>
      </c>
      <c r="F20" s="71" t="s">
        <v>316</v>
      </c>
      <c r="G20" s="71" t="s">
        <v>317</v>
      </c>
      <c r="H20" s="71" t="s">
        <v>318</v>
      </c>
      <c r="I20" s="318" t="str">
        <f t="shared" si="0"/>
        <v>Coordinadora del BLH, adelanta el proceso de implementación de los protocolos de limpieza y desinfección de áreas físicas y de los materiales de vidrio  para ser implementados en el BLH.</v>
      </c>
      <c r="J20" s="5" t="s">
        <v>106</v>
      </c>
      <c r="K20" s="64">
        <f>+IF(J20='11 FORMULAS'!$E$4,'11 FORMULAS'!$F$4,IF(J20='11 FORMULAS'!$E$5,'11 FORMULAS'!$F$5,IF(J20='11 FORMULAS'!$E$6,'11 FORMULAS'!$F$6,"")))</f>
        <v>0.25</v>
      </c>
      <c r="L20" s="64" t="str">
        <f>+IF(OR(J20='11 FORMULAS'!$O$4,J20='11 FORMULAS'!$O$5),'11 FORMULAS'!$P$5,IF(J20='11 FORMULAS'!$O$6,'11 FORMULAS'!$P$6,""))</f>
        <v>Probabilidad</v>
      </c>
      <c r="M20" s="5" t="s">
        <v>95</v>
      </c>
      <c r="N20" s="64">
        <f>+IF(M20='11 FORMULAS'!$H$4,'11 FORMULAS'!$I$4,IF(M20='11 FORMULAS'!$H$5,'11 FORMULAS'!$I$5,""))</f>
        <v>0.15</v>
      </c>
      <c r="O20" s="6" t="s">
        <v>98</v>
      </c>
      <c r="P20" s="6" t="s">
        <v>100</v>
      </c>
      <c r="Q20" s="6" t="s">
        <v>103</v>
      </c>
      <c r="R20" s="333">
        <f>+IFERROR(K20+N20,"")</f>
        <v>0.4</v>
      </c>
      <c r="S20" s="333">
        <f>IF(L20='11 FORMULAS'!$P$5,C20-(C20*R20),C20)</f>
        <v>0.36</v>
      </c>
      <c r="T20" s="333">
        <f>IF(L20='11 FORMULAS'!$P$6,D20-(D20*R20),D20)</f>
        <v>0.6</v>
      </c>
      <c r="U20" s="458">
        <f>+IF(S23="","",S23)</f>
        <v>0.36</v>
      </c>
      <c r="V20" s="461">
        <f>+IF(T23="","",T23)</f>
        <v>0.6</v>
      </c>
      <c r="X20" s="329"/>
      <c r="Y20" s="330"/>
      <c r="Z20" s="330"/>
    </row>
    <row r="21" spans="1:26" ht="21" customHeight="1" x14ac:dyDescent="0.25">
      <c r="A21" s="453"/>
      <c r="B21" s="456"/>
      <c r="C21" s="433"/>
      <c r="D21" s="436"/>
      <c r="E21" s="69">
        <v>2</v>
      </c>
      <c r="F21" s="231"/>
      <c r="G21" s="231"/>
      <c r="H21" s="231"/>
      <c r="I21" s="319" t="str">
        <f t="shared" si="0"/>
        <v xml:space="preserve">  </v>
      </c>
      <c r="J21" s="1"/>
      <c r="K21" s="65" t="str">
        <f>+IF(J21='11 FORMULAS'!$E$4,'11 FORMULAS'!$F$4,IF(J21='11 FORMULAS'!$E$5,'11 FORMULAS'!$F$5,IF(J21='11 FORMULAS'!$E$6,'11 FORMULAS'!$F$6,"")))</f>
        <v/>
      </c>
      <c r="L21" s="65" t="str">
        <f>+IF(OR(J21='11 FORMULAS'!$O$4,J21='11 FORMULAS'!$O$5),'11 FORMULAS'!$P$5,IF(J21='11 FORMULAS'!$O$6,'11 FORMULAS'!$P$6,""))</f>
        <v/>
      </c>
      <c r="M21" s="1"/>
      <c r="N21" s="65" t="str">
        <f>+IF(M21='11 FORMULAS'!$H$4,'11 FORMULAS'!$I$4,IF(M21='11 FORMULAS'!$H$5,'11 FORMULAS'!$I$5,""))</f>
        <v/>
      </c>
      <c r="O21" s="4"/>
      <c r="P21" s="4"/>
      <c r="Q21" s="4"/>
      <c r="R21" s="334" t="str">
        <f t="shared" ref="R21" si="6">+IFERROR(K21+N21,"")</f>
        <v/>
      </c>
      <c r="S21" s="334">
        <f>IF(L21='11 FORMULAS'!$P$5,S20-(S20*R21),S20)</f>
        <v>0.36</v>
      </c>
      <c r="T21" s="334">
        <f>IF(L21='11 FORMULAS'!$P$6,T20-(T20*R21),T20)</f>
        <v>0.6</v>
      </c>
      <c r="U21" s="459"/>
      <c r="V21" s="462"/>
      <c r="X21" s="329"/>
      <c r="Y21" s="330"/>
      <c r="Z21" s="330"/>
    </row>
    <row r="22" spans="1:26" ht="18.75" customHeight="1" x14ac:dyDescent="0.25">
      <c r="A22" s="453"/>
      <c r="B22" s="456"/>
      <c r="C22" s="433"/>
      <c r="D22" s="436"/>
      <c r="E22" s="69">
        <v>3</v>
      </c>
      <c r="F22" s="231"/>
      <c r="G22" s="231"/>
      <c r="H22" s="231"/>
      <c r="I22" s="319" t="str">
        <f t="shared" si="0"/>
        <v xml:space="preserve">  </v>
      </c>
      <c r="J22" s="1"/>
      <c r="K22" s="65" t="str">
        <f>+IF(J22='11 FORMULAS'!$E$4,'11 FORMULAS'!$F$4,IF(J22='11 FORMULAS'!$E$5,'11 FORMULAS'!$F$5,IF(J22='11 FORMULAS'!$E$6,'11 FORMULAS'!$F$6,"")))</f>
        <v/>
      </c>
      <c r="L22" s="65" t="str">
        <f>+IF(OR(J22='11 FORMULAS'!$O$4,J22='11 FORMULAS'!$O$5),'11 FORMULAS'!$P$5,IF(J22='11 FORMULAS'!$O$6,'11 FORMULAS'!$P$6,""))</f>
        <v/>
      </c>
      <c r="M22" s="1"/>
      <c r="N22" s="65" t="str">
        <f>+IF(M22='11 FORMULAS'!$H$4,'11 FORMULAS'!$I$4,IF(M22='11 FORMULAS'!$H$5,'11 FORMULAS'!$I$5,""))</f>
        <v/>
      </c>
      <c r="O22" s="4"/>
      <c r="P22" s="4"/>
      <c r="Q22" s="4"/>
      <c r="R22" s="334" t="str">
        <f>+IFERROR(K22+N22,"")</f>
        <v/>
      </c>
      <c r="S22" s="334">
        <f>IF(L22='11 FORMULAS'!$P$5,S21-(S21*R22),S21)</f>
        <v>0.36</v>
      </c>
      <c r="T22" s="334">
        <f>IF(L22='11 FORMULAS'!$P$6,T21-(T21*R22),T21)</f>
        <v>0.6</v>
      </c>
      <c r="U22" s="459"/>
      <c r="V22" s="462"/>
      <c r="X22" s="329"/>
      <c r="Y22" s="330"/>
      <c r="Z22" s="330"/>
    </row>
    <row r="23" spans="1:26" ht="24.75" customHeight="1" thickBot="1" x14ac:dyDescent="0.3">
      <c r="A23" s="454"/>
      <c r="B23" s="457"/>
      <c r="C23" s="434"/>
      <c r="D23" s="437"/>
      <c r="E23" s="70">
        <v>4</v>
      </c>
      <c r="F23" s="232"/>
      <c r="G23" s="232"/>
      <c r="H23" s="232"/>
      <c r="I23" s="320" t="str">
        <f t="shared" si="0"/>
        <v xml:space="preserve">  </v>
      </c>
      <c r="J23" s="7"/>
      <c r="K23" s="66" t="str">
        <f>+IF(J23='11 FORMULAS'!$E$4,'11 FORMULAS'!$F$4,IF(J23='11 FORMULAS'!$E$5,'11 FORMULAS'!$F$5,IF(J23='11 FORMULAS'!$E$6,'11 FORMULAS'!$F$6,"")))</f>
        <v/>
      </c>
      <c r="L23" s="66" t="str">
        <f>+IF(OR(J23='11 FORMULAS'!$O$4,J23='11 FORMULAS'!$O$5),'11 FORMULAS'!$P$5,IF(J23='11 FORMULAS'!$O$6,'11 FORMULAS'!$P$6,""))</f>
        <v/>
      </c>
      <c r="M23" s="7"/>
      <c r="N23" s="66" t="str">
        <f>+IF(M23='11 FORMULAS'!$H$4,'11 FORMULAS'!$I$4,IF(M23='11 FORMULAS'!$H$5,'11 FORMULAS'!$I$5,""))</f>
        <v/>
      </c>
      <c r="O23" s="8"/>
      <c r="P23" s="8"/>
      <c r="Q23" s="8"/>
      <c r="R23" s="335" t="str">
        <f t="shared" ref="R23" si="7">+IFERROR(K23+N23,"")</f>
        <v/>
      </c>
      <c r="S23" s="335">
        <f>IF(L23='11 FORMULAS'!$P$5,S22-(S22*R23),S22)</f>
        <v>0.36</v>
      </c>
      <c r="T23" s="335">
        <f>IF(L23='11 FORMULAS'!$P$6,T22-(T22*R23),T22)</f>
        <v>0.6</v>
      </c>
      <c r="U23" s="460"/>
      <c r="V23" s="463"/>
    </row>
    <row r="24" spans="1:26" ht="57" x14ac:dyDescent="0.25">
      <c r="A24" s="452" t="str">
        <f>'2 CONTEXTO E IDENTIFICACIÓN'!A13</f>
        <v>R5</v>
      </c>
      <c r="B24" s="455" t="str">
        <f>+'2 CONTEXTO E IDENTIFICACIÓN'!E13</f>
        <v>Posibilidad de pérdida Económica y Reputacional por daños estructurales en áreas criticas de BLH,  debido a la ausencia de intervención definitiva de las causales que dan origen a estos daños estructurales</v>
      </c>
      <c r="C24" s="432">
        <f>+'3 PROBABIL E IMPACTO INHERENTE'!E13</f>
        <v>1</v>
      </c>
      <c r="D24" s="435">
        <f>+'3 PROBABIL E IMPACTO INHERENTE'!M13</f>
        <v>0.6</v>
      </c>
      <c r="E24" s="68">
        <v>1</v>
      </c>
      <c r="F24" s="71" t="s">
        <v>316</v>
      </c>
      <c r="G24" s="71" t="s">
        <v>319</v>
      </c>
      <c r="H24" s="71" t="s">
        <v>320</v>
      </c>
      <c r="I24" s="318" t="str">
        <f t="shared" si="0"/>
        <v>Coordinadora del BLH, solicita de manera permanente la solución definitiva de las fallas estructurales, realizando listas de chequeo  para verificación de daños y llamado a mejora continua con evidencia fotográfica</v>
      </c>
      <c r="J24" s="5" t="s">
        <v>106</v>
      </c>
      <c r="K24" s="64">
        <f>+IF(J24='11 FORMULAS'!$E$4,'11 FORMULAS'!$F$4,IF(J24='11 FORMULAS'!$E$5,'11 FORMULAS'!$F$5,IF(J24='11 FORMULAS'!$E$6,'11 FORMULAS'!$F$6,"")))</f>
        <v>0.25</v>
      </c>
      <c r="L24" s="64" t="str">
        <f>+IF(OR(J24='11 FORMULAS'!$O$4,J24='11 FORMULAS'!$O$5),'11 FORMULAS'!$P$5,IF(J24='11 FORMULAS'!$O$6,'11 FORMULAS'!$P$6,""))</f>
        <v>Probabilidad</v>
      </c>
      <c r="M24" s="5" t="s">
        <v>95</v>
      </c>
      <c r="N24" s="64">
        <f>+IF(M24='11 FORMULAS'!$H$4,'11 FORMULAS'!$I$4,IF(M24='11 FORMULAS'!$H$5,'11 FORMULAS'!$I$5,""))</f>
        <v>0.15</v>
      </c>
      <c r="O24" s="6" t="s">
        <v>99</v>
      </c>
      <c r="P24" s="6" t="s">
        <v>100</v>
      </c>
      <c r="Q24" s="6" t="s">
        <v>103</v>
      </c>
      <c r="R24" s="333">
        <f>+IFERROR(K24+N24,"")</f>
        <v>0.4</v>
      </c>
      <c r="S24" s="333">
        <f>IF(L24='11 FORMULAS'!$P$5,C24-(C24*R24),C24)</f>
        <v>0.6</v>
      </c>
      <c r="T24" s="333">
        <f>IF(L24='11 FORMULAS'!$P$6,D24-(D24*R24),D24)</f>
        <v>0.6</v>
      </c>
      <c r="U24" s="458">
        <f>+IF(S27="","",S27)</f>
        <v>0.6</v>
      </c>
      <c r="V24" s="461">
        <f>+IF(T27="","",T27)</f>
        <v>0.6</v>
      </c>
      <c r="X24" s="329"/>
      <c r="Y24" s="330"/>
      <c r="Z24" s="330"/>
    </row>
    <row r="25" spans="1:26" ht="15" x14ac:dyDescent="0.25">
      <c r="A25" s="453"/>
      <c r="B25" s="456"/>
      <c r="C25" s="433"/>
      <c r="D25" s="436"/>
      <c r="E25" s="69">
        <v>2</v>
      </c>
      <c r="F25" s="231"/>
      <c r="G25" s="231"/>
      <c r="H25" s="231"/>
      <c r="I25" s="319" t="str">
        <f t="shared" si="0"/>
        <v xml:space="preserve">  </v>
      </c>
      <c r="J25" s="1"/>
      <c r="K25" s="65" t="str">
        <f>+IF(J25='11 FORMULAS'!$E$4,'11 FORMULAS'!$F$4,IF(J25='11 FORMULAS'!$E$5,'11 FORMULAS'!$F$5,IF(J25='11 FORMULAS'!$E$6,'11 FORMULAS'!$F$6,"")))</f>
        <v/>
      </c>
      <c r="L25" s="65" t="str">
        <f>+IF(OR(J25='11 FORMULAS'!$O$4,J25='11 FORMULAS'!$O$5),'11 FORMULAS'!$P$5,IF(J25='11 FORMULAS'!$O$6,'11 FORMULAS'!$P$6,""))</f>
        <v/>
      </c>
      <c r="M25" s="1"/>
      <c r="N25" s="65" t="str">
        <f>+IF(M25='11 FORMULAS'!$H$4,'11 FORMULAS'!$I$4,IF(M25='11 FORMULAS'!$H$5,'11 FORMULAS'!$I$5,""))</f>
        <v/>
      </c>
      <c r="O25" s="4"/>
      <c r="P25" s="4"/>
      <c r="Q25" s="4"/>
      <c r="R25" s="334" t="str">
        <f t="shared" ref="R25" si="8">+IFERROR(K25+N25,"")</f>
        <v/>
      </c>
      <c r="S25" s="334">
        <f>IF(L25='11 FORMULAS'!$P$5,S24-(S24*R25),S24)</f>
        <v>0.6</v>
      </c>
      <c r="T25" s="334">
        <f>IF(L25='11 FORMULAS'!$P$6,T24-(T24*R25),T24)</f>
        <v>0.6</v>
      </c>
      <c r="U25" s="459"/>
      <c r="V25" s="462"/>
      <c r="X25" s="329"/>
      <c r="Y25" s="330"/>
      <c r="Z25" s="330"/>
    </row>
    <row r="26" spans="1:26" ht="15" x14ac:dyDescent="0.25">
      <c r="A26" s="453"/>
      <c r="B26" s="456"/>
      <c r="C26" s="433"/>
      <c r="D26" s="436"/>
      <c r="E26" s="69">
        <v>3</v>
      </c>
      <c r="F26" s="231"/>
      <c r="G26" s="231"/>
      <c r="H26" s="231"/>
      <c r="I26" s="319" t="str">
        <f t="shared" si="0"/>
        <v xml:space="preserve">  </v>
      </c>
      <c r="J26" s="1"/>
      <c r="K26" s="65" t="str">
        <f>+IF(J26='11 FORMULAS'!$E$4,'11 FORMULAS'!$F$4,IF(J26='11 FORMULAS'!$E$5,'11 FORMULAS'!$F$5,IF(J26='11 FORMULAS'!$E$6,'11 FORMULAS'!$F$6,"")))</f>
        <v/>
      </c>
      <c r="L26" s="65" t="str">
        <f>+IF(OR(J26='11 FORMULAS'!$O$4,J26='11 FORMULAS'!$O$5),'11 FORMULAS'!$P$5,IF(J26='11 FORMULAS'!$O$6,'11 FORMULAS'!$P$6,""))</f>
        <v/>
      </c>
      <c r="M26" s="1"/>
      <c r="N26" s="65" t="str">
        <f>+IF(M26='11 FORMULAS'!$H$4,'11 FORMULAS'!$I$4,IF(M26='11 FORMULAS'!$H$5,'11 FORMULAS'!$I$5,""))</f>
        <v/>
      </c>
      <c r="O26" s="4"/>
      <c r="P26" s="4"/>
      <c r="Q26" s="4"/>
      <c r="R26" s="334" t="str">
        <f>+IFERROR(K26+N26,"")</f>
        <v/>
      </c>
      <c r="S26" s="334">
        <f>IF(L26='11 FORMULAS'!$P$5,S25-(S25*R26),S25)</f>
        <v>0.6</v>
      </c>
      <c r="T26" s="334">
        <f>IF(L26='11 FORMULAS'!$P$6,T25-(T25*R26),T25)</f>
        <v>0.6</v>
      </c>
      <c r="U26" s="459"/>
      <c r="V26" s="462"/>
      <c r="X26" s="329"/>
      <c r="Y26" s="330"/>
      <c r="Z26" s="330"/>
    </row>
    <row r="27" spans="1:26" ht="15" thickBot="1" x14ac:dyDescent="0.3">
      <c r="A27" s="454"/>
      <c r="B27" s="457"/>
      <c r="C27" s="434"/>
      <c r="D27" s="437"/>
      <c r="E27" s="70">
        <v>4</v>
      </c>
      <c r="F27" s="232"/>
      <c r="G27" s="232"/>
      <c r="H27" s="232"/>
      <c r="I27" s="320" t="str">
        <f t="shared" si="0"/>
        <v xml:space="preserve">  </v>
      </c>
      <c r="J27" s="7"/>
      <c r="K27" s="66" t="str">
        <f>+IF(J27='11 FORMULAS'!$E$4,'11 FORMULAS'!$F$4,IF(J27='11 FORMULAS'!$E$5,'11 FORMULAS'!$F$5,IF(J27='11 FORMULAS'!$E$6,'11 FORMULAS'!$F$6,"")))</f>
        <v/>
      </c>
      <c r="L27" s="66" t="str">
        <f>+IF(OR(J27='11 FORMULAS'!$O$4,J27='11 FORMULAS'!$O$5),'11 FORMULAS'!$P$5,IF(J27='11 FORMULAS'!$O$6,'11 FORMULAS'!$P$6,""))</f>
        <v/>
      </c>
      <c r="M27" s="7"/>
      <c r="N27" s="66" t="str">
        <f>+IF(M27='11 FORMULAS'!$H$4,'11 FORMULAS'!$I$4,IF(M27='11 FORMULAS'!$H$5,'11 FORMULAS'!$I$5,""))</f>
        <v/>
      </c>
      <c r="O27" s="8"/>
      <c r="P27" s="8"/>
      <c r="Q27" s="8"/>
      <c r="R27" s="335" t="str">
        <f t="shared" ref="R27" si="9">+IFERROR(K27+N27,"")</f>
        <v/>
      </c>
      <c r="S27" s="335">
        <f>IF(L27='11 FORMULAS'!$P$5,S26-(S26*R27),S26)</f>
        <v>0.6</v>
      </c>
      <c r="T27" s="335">
        <f>IF(L27='11 FORMULAS'!$P$6,T26-(T26*R27),T26)</f>
        <v>0.6</v>
      </c>
      <c r="U27" s="460"/>
      <c r="V27" s="463"/>
    </row>
    <row r="28" spans="1:26" ht="57" x14ac:dyDescent="0.25">
      <c r="A28" s="452" t="str">
        <f>'2 CONTEXTO E IDENTIFICACIÓN'!A14</f>
        <v>R6</v>
      </c>
      <c r="B28" s="455" t="str">
        <f>+'2 CONTEXTO E IDENTIFICACIÓN'!E14</f>
        <v>Posibilidad de pérdida Económica y Reputacional por ausencia de infraestructura para centro de preparación de fórmulas infantiles y leche materna (Lactario),  debido a la combinación de espacios entre el lactario y área de porcionamiento y distribución de leche humana, generando mayor riesgo de contaminación por cruce de sustancias.</v>
      </c>
      <c r="C28" s="432">
        <f>+'3 PROBABIL E IMPACTO INHERENTE'!E14</f>
        <v>0.6</v>
      </c>
      <c r="D28" s="435">
        <f>+'3 PROBABIL E IMPACTO INHERENTE'!M14</f>
        <v>0.8</v>
      </c>
      <c r="E28" s="68">
        <v>1</v>
      </c>
      <c r="F28" s="71" t="s">
        <v>321</v>
      </c>
      <c r="G28" s="71" t="s">
        <v>322</v>
      </c>
      <c r="H28" s="71" t="s">
        <v>323</v>
      </c>
      <c r="I28" s="318" t="str">
        <f t="shared" si="0"/>
        <v>Auxiliar de enfermería, encargada de separar la dosificación por horarios entre leche materna y formula infantil con un cronograma mensual,  con el fin de reducir el cruce de flora y contaminación de producto</v>
      </c>
      <c r="J28" s="5" t="s">
        <v>106</v>
      </c>
      <c r="K28" s="64">
        <f>+IF(J28='11 FORMULAS'!$E$4,'11 FORMULAS'!$F$4,IF(J28='11 FORMULAS'!$E$5,'11 FORMULAS'!$F$5,IF(J28='11 FORMULAS'!$E$6,'11 FORMULAS'!$F$6,"")))</f>
        <v>0.25</v>
      </c>
      <c r="L28" s="64" t="str">
        <f>+IF(OR(J28='11 FORMULAS'!$O$4,J28='11 FORMULAS'!$O$5),'11 FORMULAS'!$P$5,IF(J28='11 FORMULAS'!$O$6,'11 FORMULAS'!$P$6,""))</f>
        <v>Probabilidad</v>
      </c>
      <c r="M28" s="5" t="s">
        <v>95</v>
      </c>
      <c r="N28" s="64">
        <f>+IF(M28='11 FORMULAS'!$H$4,'11 FORMULAS'!$I$4,IF(M28='11 FORMULAS'!$H$5,'11 FORMULAS'!$I$5,""))</f>
        <v>0.15</v>
      </c>
      <c r="O28" s="6" t="s">
        <v>98</v>
      </c>
      <c r="P28" s="6" t="s">
        <v>100</v>
      </c>
      <c r="Q28" s="6" t="s">
        <v>103</v>
      </c>
      <c r="R28" s="333">
        <f>+IFERROR(K28+N28,"")</f>
        <v>0.4</v>
      </c>
      <c r="S28" s="333">
        <f>IF(L28='11 FORMULAS'!$P$5,C28-(C28*R28),C28)</f>
        <v>0.36</v>
      </c>
      <c r="T28" s="333">
        <f>IF(L28='11 FORMULAS'!$P$6,D28-(D28*R28),D28)</f>
        <v>0.8</v>
      </c>
      <c r="U28" s="458">
        <f>+IF(S31="","",S31)</f>
        <v>0.36</v>
      </c>
      <c r="V28" s="461">
        <f>+IF(T31="","",T31)</f>
        <v>0.8</v>
      </c>
      <c r="X28" s="329"/>
      <c r="Y28" s="330"/>
      <c r="Z28" s="330"/>
    </row>
    <row r="29" spans="1:26" ht="29.45" customHeight="1" x14ac:dyDescent="0.25">
      <c r="A29" s="453"/>
      <c r="B29" s="456"/>
      <c r="C29" s="433"/>
      <c r="D29" s="436"/>
      <c r="E29" s="69">
        <v>2</v>
      </c>
      <c r="F29" s="231"/>
      <c r="G29" s="231"/>
      <c r="H29" s="231"/>
      <c r="I29" s="319" t="str">
        <f t="shared" si="0"/>
        <v xml:space="preserve">  </v>
      </c>
      <c r="J29" s="1"/>
      <c r="K29" s="65" t="str">
        <f>+IF(J29='11 FORMULAS'!$E$4,'11 FORMULAS'!$F$4,IF(J29='11 FORMULAS'!$E$5,'11 FORMULAS'!$F$5,IF(J29='11 FORMULAS'!$E$6,'11 FORMULAS'!$F$6,"")))</f>
        <v/>
      </c>
      <c r="L29" s="65" t="str">
        <f>+IF(OR(J29='11 FORMULAS'!$O$4,J29='11 FORMULAS'!$O$5),'11 FORMULAS'!$P$5,IF(J29='11 FORMULAS'!$O$6,'11 FORMULAS'!$P$6,""))</f>
        <v/>
      </c>
      <c r="M29" s="1"/>
      <c r="N29" s="65" t="str">
        <f>+IF(M29='11 FORMULAS'!$H$4,'11 FORMULAS'!$I$4,IF(M29='11 FORMULAS'!$H$5,'11 FORMULAS'!$I$5,""))</f>
        <v/>
      </c>
      <c r="O29" s="4"/>
      <c r="P29" s="4"/>
      <c r="Q29" s="4"/>
      <c r="R29" s="334" t="str">
        <f t="shared" ref="R29" si="10">+IFERROR(K29+N29,"")</f>
        <v/>
      </c>
      <c r="S29" s="334">
        <f>IF(L29='11 FORMULAS'!$P$5,S28-(S28*R29),S28)</f>
        <v>0.36</v>
      </c>
      <c r="T29" s="334">
        <f>IF(L29='11 FORMULAS'!$P$6,T28-(T28*R29),T28)</f>
        <v>0.8</v>
      </c>
      <c r="U29" s="459"/>
      <c r="V29" s="462"/>
      <c r="X29" s="329"/>
      <c r="Y29" s="330"/>
      <c r="Z29" s="330"/>
    </row>
    <row r="30" spans="1:26" ht="29.45" customHeight="1" x14ac:dyDescent="0.25">
      <c r="A30" s="453"/>
      <c r="B30" s="456"/>
      <c r="C30" s="433"/>
      <c r="D30" s="436"/>
      <c r="E30" s="69">
        <v>3</v>
      </c>
      <c r="F30" s="231"/>
      <c r="G30" s="231"/>
      <c r="H30" s="231"/>
      <c r="I30" s="319" t="str">
        <f t="shared" si="0"/>
        <v xml:space="preserve">  </v>
      </c>
      <c r="J30" s="1"/>
      <c r="K30" s="65" t="str">
        <f>+IF(J30='11 FORMULAS'!$E$4,'11 FORMULAS'!$F$4,IF(J30='11 FORMULAS'!$E$5,'11 FORMULAS'!$F$5,IF(J30='11 FORMULAS'!$E$6,'11 FORMULAS'!$F$6,"")))</f>
        <v/>
      </c>
      <c r="L30" s="65" t="str">
        <f>+IF(OR(J30='11 FORMULAS'!$O$4,J30='11 FORMULAS'!$O$5),'11 FORMULAS'!$P$5,IF(J30='11 FORMULAS'!$O$6,'11 FORMULAS'!$P$6,""))</f>
        <v/>
      </c>
      <c r="M30" s="1"/>
      <c r="N30" s="65" t="str">
        <f>+IF(M30='11 FORMULAS'!$H$4,'11 FORMULAS'!$I$4,IF(M30='11 FORMULAS'!$H$5,'11 FORMULAS'!$I$5,""))</f>
        <v/>
      </c>
      <c r="O30" s="4"/>
      <c r="P30" s="4"/>
      <c r="Q30" s="4"/>
      <c r="R30" s="334" t="str">
        <f>+IFERROR(K30+N30,"")</f>
        <v/>
      </c>
      <c r="S30" s="334">
        <f>IF(L30='11 FORMULAS'!$P$5,S29-(S29*R30),S29)</f>
        <v>0.36</v>
      </c>
      <c r="T30" s="334">
        <f>IF(L30='11 FORMULAS'!$P$6,T29-(T29*R30),T29)</f>
        <v>0.8</v>
      </c>
      <c r="U30" s="459"/>
      <c r="V30" s="462"/>
      <c r="X30" s="329"/>
      <c r="Y30" s="330"/>
      <c r="Z30" s="330"/>
    </row>
    <row r="31" spans="1:26" ht="29.45" customHeight="1" thickBot="1" x14ac:dyDescent="0.3">
      <c r="A31" s="454"/>
      <c r="B31" s="457"/>
      <c r="C31" s="434"/>
      <c r="D31" s="437"/>
      <c r="E31" s="70">
        <v>4</v>
      </c>
      <c r="F31" s="232"/>
      <c r="G31" s="232"/>
      <c r="H31" s="232"/>
      <c r="I31" s="320" t="str">
        <f t="shared" si="0"/>
        <v xml:space="preserve">  </v>
      </c>
      <c r="J31" s="7"/>
      <c r="K31" s="66" t="str">
        <f>+IF(J31='11 FORMULAS'!$E$4,'11 FORMULAS'!$F$4,IF(J31='11 FORMULAS'!$E$5,'11 FORMULAS'!$F$5,IF(J31='11 FORMULAS'!$E$6,'11 FORMULAS'!$F$6,"")))</f>
        <v/>
      </c>
      <c r="L31" s="66" t="str">
        <f>+IF(OR(J31='11 FORMULAS'!$O$4,J31='11 FORMULAS'!$O$5),'11 FORMULAS'!$P$5,IF(J31='11 FORMULAS'!$O$6,'11 FORMULAS'!$P$6,""))</f>
        <v/>
      </c>
      <c r="M31" s="7"/>
      <c r="N31" s="66" t="str">
        <f>+IF(M31='11 FORMULAS'!$H$4,'11 FORMULAS'!$I$4,IF(M31='11 FORMULAS'!$H$5,'11 FORMULAS'!$I$5,""))</f>
        <v/>
      </c>
      <c r="O31" s="8"/>
      <c r="P31" s="8"/>
      <c r="Q31" s="8"/>
      <c r="R31" s="335" t="str">
        <f t="shared" ref="R31" si="11">+IFERROR(K31+N31,"")</f>
        <v/>
      </c>
      <c r="S31" s="335">
        <f>IF(L31='11 FORMULAS'!$P$5,S30-(S30*R31),S30)</f>
        <v>0.36</v>
      </c>
      <c r="T31" s="335">
        <f>IF(L31='11 FORMULAS'!$P$6,T30-(T30*R31),T30)</f>
        <v>0.8</v>
      </c>
      <c r="U31" s="460"/>
      <c r="V31" s="463"/>
    </row>
    <row r="32" spans="1:26" ht="29.45" customHeight="1" x14ac:dyDescent="0.25">
      <c r="A32" s="452" t="str">
        <f>'2 CONTEXTO E IDENTIFICACIÓN'!A15</f>
        <v>R7</v>
      </c>
      <c r="B32" s="455" t="str">
        <f>+'2 CONTEXTO E IDENTIFICACIÓN'!E15</f>
        <v xml:space="preserve">  </v>
      </c>
      <c r="C32" s="432" t="str">
        <f>+'3 PROBABIL E IMPACTO INHERENTE'!E15</f>
        <v/>
      </c>
      <c r="D32" s="435" t="str">
        <f>+'3 PROBABIL E IMPACTO INHERENTE'!M15</f>
        <v/>
      </c>
      <c r="E32" s="68">
        <v>1</v>
      </c>
      <c r="F32" s="71"/>
      <c r="G32" s="71"/>
      <c r="H32" s="71"/>
      <c r="I32" s="318" t="str">
        <f t="shared" si="0"/>
        <v xml:space="preserve">  </v>
      </c>
      <c r="J32" s="5"/>
      <c r="K32" s="64" t="str">
        <f>+IF(J32='11 FORMULAS'!$E$4,'11 FORMULAS'!$F$4,IF(J32='11 FORMULAS'!$E$5,'11 FORMULAS'!$F$5,IF(J32='11 FORMULAS'!$E$6,'11 FORMULAS'!$F$6,"")))</f>
        <v/>
      </c>
      <c r="L32" s="64" t="str">
        <f>+IF(OR(J32='11 FORMULAS'!$O$4,J32='11 FORMULAS'!$O$5),'11 FORMULAS'!$P$5,IF(J32='11 FORMULAS'!$O$6,'11 FORMULAS'!$P$6,""))</f>
        <v/>
      </c>
      <c r="M32" s="5"/>
      <c r="N32" s="64" t="str">
        <f>+IF(M32='11 FORMULAS'!$H$4,'11 FORMULAS'!$I$4,IF(M32='11 FORMULAS'!$H$5,'11 FORMULAS'!$I$5,""))</f>
        <v/>
      </c>
      <c r="O32" s="6"/>
      <c r="P32" s="6"/>
      <c r="Q32" s="6"/>
      <c r="R32" s="333" t="str">
        <f>+IFERROR(K32+N32,"")</f>
        <v/>
      </c>
      <c r="S32" s="333" t="str">
        <f>IF(L32='11 FORMULAS'!$P$5,C32-(C32*R32),C32)</f>
        <v/>
      </c>
      <c r="T32" s="333" t="str">
        <f>IF(L32='11 FORMULAS'!$P$6,D32-(D32*R32),D32)</f>
        <v/>
      </c>
      <c r="U32" s="458" t="str">
        <f>+IF(S35="","",S35)</f>
        <v/>
      </c>
      <c r="V32" s="461" t="str">
        <f>+IF(T35="","",T35)</f>
        <v/>
      </c>
      <c r="X32" s="329"/>
      <c r="Y32" s="330"/>
      <c r="Z32" s="330"/>
    </row>
    <row r="33" spans="1:26" ht="29.45" customHeight="1" x14ac:dyDescent="0.25">
      <c r="A33" s="453"/>
      <c r="B33" s="456"/>
      <c r="C33" s="433"/>
      <c r="D33" s="436"/>
      <c r="E33" s="69">
        <v>2</v>
      </c>
      <c r="F33" s="231"/>
      <c r="G33" s="231"/>
      <c r="H33" s="231"/>
      <c r="I33" s="319" t="str">
        <f t="shared" si="0"/>
        <v xml:space="preserve">  </v>
      </c>
      <c r="J33" s="1"/>
      <c r="K33" s="65" t="str">
        <f>+IF(J33='11 FORMULAS'!$E$4,'11 FORMULAS'!$F$4,IF(J33='11 FORMULAS'!$E$5,'11 FORMULAS'!$F$5,IF(J33='11 FORMULAS'!$E$6,'11 FORMULAS'!$F$6,"")))</f>
        <v/>
      </c>
      <c r="L33" s="65" t="str">
        <f>+IF(OR(J33='11 FORMULAS'!$O$4,J33='11 FORMULAS'!$O$5),'11 FORMULAS'!$P$5,IF(J33='11 FORMULAS'!$O$6,'11 FORMULAS'!$P$6,""))</f>
        <v/>
      </c>
      <c r="M33" s="1"/>
      <c r="N33" s="65" t="str">
        <f>+IF(M33='11 FORMULAS'!$H$4,'11 FORMULAS'!$I$4,IF(M33='11 FORMULAS'!$H$5,'11 FORMULAS'!$I$5,""))</f>
        <v/>
      </c>
      <c r="O33" s="4"/>
      <c r="P33" s="4"/>
      <c r="Q33" s="4"/>
      <c r="R33" s="334" t="str">
        <f t="shared" ref="R33" si="12">+IFERROR(K33+N33,"")</f>
        <v/>
      </c>
      <c r="S33" s="334" t="str">
        <f>IF(L33='11 FORMULAS'!$P$5,S32-(S32*R33),S32)</f>
        <v/>
      </c>
      <c r="T33" s="334" t="str">
        <f>IF(L33='11 FORMULAS'!$P$6,T32-(T32*R33),T32)</f>
        <v/>
      </c>
      <c r="U33" s="459"/>
      <c r="V33" s="462"/>
      <c r="X33" s="329"/>
      <c r="Y33" s="330"/>
      <c r="Z33" s="330"/>
    </row>
    <row r="34" spans="1:26" ht="29.45" customHeight="1" x14ac:dyDescent="0.25">
      <c r="A34" s="453"/>
      <c r="B34" s="456"/>
      <c r="C34" s="433"/>
      <c r="D34" s="436"/>
      <c r="E34" s="69">
        <v>3</v>
      </c>
      <c r="F34" s="231"/>
      <c r="G34" s="231"/>
      <c r="H34" s="231"/>
      <c r="I34" s="319" t="str">
        <f t="shared" si="0"/>
        <v xml:space="preserve">  </v>
      </c>
      <c r="J34" s="1"/>
      <c r="K34" s="65" t="str">
        <f>+IF(J34='11 FORMULAS'!$E$4,'11 FORMULAS'!$F$4,IF(J34='11 FORMULAS'!$E$5,'11 FORMULAS'!$F$5,IF(J34='11 FORMULAS'!$E$6,'11 FORMULAS'!$F$6,"")))</f>
        <v/>
      </c>
      <c r="L34" s="65" t="str">
        <f>+IF(OR(J34='11 FORMULAS'!$O$4,J34='11 FORMULAS'!$O$5),'11 FORMULAS'!$P$5,IF(J34='11 FORMULAS'!$O$6,'11 FORMULAS'!$P$6,""))</f>
        <v/>
      </c>
      <c r="M34" s="1"/>
      <c r="N34" s="65" t="str">
        <f>+IF(M34='11 FORMULAS'!$H$4,'11 FORMULAS'!$I$4,IF(M34='11 FORMULAS'!$H$5,'11 FORMULAS'!$I$5,""))</f>
        <v/>
      </c>
      <c r="O34" s="4"/>
      <c r="P34" s="4"/>
      <c r="Q34" s="4"/>
      <c r="R34" s="334" t="str">
        <f>+IFERROR(K34+N34,"")</f>
        <v/>
      </c>
      <c r="S34" s="334" t="str">
        <f>IF(L34='11 FORMULAS'!$P$5,S33-(S33*R34),S33)</f>
        <v/>
      </c>
      <c r="T34" s="334" t="str">
        <f>IF(L34='11 FORMULAS'!$P$6,T33-(T33*R34),T33)</f>
        <v/>
      </c>
      <c r="U34" s="459"/>
      <c r="V34" s="462"/>
      <c r="X34" s="329"/>
      <c r="Y34" s="330"/>
      <c r="Z34" s="330"/>
    </row>
    <row r="35" spans="1:26" ht="29.45" customHeight="1" thickBot="1" x14ac:dyDescent="0.3">
      <c r="A35" s="454"/>
      <c r="B35" s="457"/>
      <c r="C35" s="434"/>
      <c r="D35" s="437"/>
      <c r="E35" s="70">
        <v>4</v>
      </c>
      <c r="F35" s="232"/>
      <c r="G35" s="232"/>
      <c r="H35" s="232"/>
      <c r="I35" s="320" t="str">
        <f t="shared" si="0"/>
        <v xml:space="preserve">  </v>
      </c>
      <c r="J35" s="7"/>
      <c r="K35" s="66" t="str">
        <f>+IF(J35='11 FORMULAS'!$E$4,'11 FORMULAS'!$F$4,IF(J35='11 FORMULAS'!$E$5,'11 FORMULAS'!$F$5,IF(J35='11 FORMULAS'!$E$6,'11 FORMULAS'!$F$6,"")))</f>
        <v/>
      </c>
      <c r="L35" s="66" t="str">
        <f>+IF(OR(J35='11 FORMULAS'!$O$4,J35='11 FORMULAS'!$O$5),'11 FORMULAS'!$P$5,IF(J35='11 FORMULAS'!$O$6,'11 FORMULAS'!$P$6,""))</f>
        <v/>
      </c>
      <c r="M35" s="7"/>
      <c r="N35" s="66" t="str">
        <f>+IF(M35='11 FORMULAS'!$H$4,'11 FORMULAS'!$I$4,IF(M35='11 FORMULAS'!$H$5,'11 FORMULAS'!$I$5,""))</f>
        <v/>
      </c>
      <c r="O35" s="8"/>
      <c r="P35" s="8"/>
      <c r="Q35" s="8"/>
      <c r="R35" s="335" t="str">
        <f t="shared" ref="R35" si="13">+IFERROR(K35+N35,"")</f>
        <v/>
      </c>
      <c r="S35" s="335" t="str">
        <f>IF(L35='11 FORMULAS'!$P$5,S34-(S34*R35),S34)</f>
        <v/>
      </c>
      <c r="T35" s="335" t="str">
        <f>IF(L35='11 FORMULAS'!$P$6,T34-(T34*R35),T34)</f>
        <v/>
      </c>
      <c r="U35" s="460"/>
      <c r="V35" s="463"/>
    </row>
    <row r="36" spans="1:26" ht="29.45" customHeight="1" x14ac:dyDescent="0.25">
      <c r="A36" s="452" t="str">
        <f>'2 CONTEXTO E IDENTIFICACIÓN'!A16</f>
        <v>R8</v>
      </c>
      <c r="B36" s="455" t="str">
        <f>+'2 CONTEXTO E IDENTIFICACIÓN'!E16</f>
        <v xml:space="preserve">  </v>
      </c>
      <c r="C36" s="432" t="str">
        <f>+'3 PROBABIL E IMPACTO INHERENTE'!E16</f>
        <v/>
      </c>
      <c r="D36" s="435" t="str">
        <f>+'3 PROBABIL E IMPACTO INHERENTE'!M16</f>
        <v/>
      </c>
      <c r="E36" s="68">
        <v>1</v>
      </c>
      <c r="F36" s="71"/>
      <c r="G36" s="71"/>
      <c r="H36" s="71"/>
      <c r="I36" s="318" t="str">
        <f t="shared" si="0"/>
        <v xml:space="preserve">  </v>
      </c>
      <c r="J36" s="5"/>
      <c r="K36" s="64" t="str">
        <f>+IF(J36='11 FORMULAS'!$E$4,'11 FORMULAS'!$F$4,IF(J36='11 FORMULAS'!$E$5,'11 FORMULAS'!$F$5,IF(J36='11 FORMULAS'!$E$6,'11 FORMULAS'!$F$6,"")))</f>
        <v/>
      </c>
      <c r="L36" s="64" t="str">
        <f>+IF(OR(J36='11 FORMULAS'!$O$4,J36='11 FORMULAS'!$O$5),'11 FORMULAS'!$P$5,IF(J36='11 FORMULAS'!$O$6,'11 FORMULAS'!$P$6,""))</f>
        <v/>
      </c>
      <c r="M36" s="5"/>
      <c r="N36" s="64" t="str">
        <f>+IF(M36='11 FORMULAS'!$H$4,'11 FORMULAS'!$I$4,IF(M36='11 FORMULAS'!$H$5,'11 FORMULAS'!$I$5,""))</f>
        <v/>
      </c>
      <c r="O36" s="6"/>
      <c r="P36" s="6"/>
      <c r="Q36" s="6"/>
      <c r="R36" s="333" t="str">
        <f>+IFERROR(K36+N36,"")</f>
        <v/>
      </c>
      <c r="S36" s="333" t="str">
        <f>IF(L36='11 FORMULAS'!$P$5,C36-(C36*R36),C36)</f>
        <v/>
      </c>
      <c r="T36" s="333" t="str">
        <f>IF(L36='11 FORMULAS'!$P$6,D36-(D36*R36),D36)</f>
        <v/>
      </c>
      <c r="U36" s="458" t="str">
        <f>+IF(S39="","",S39)</f>
        <v/>
      </c>
      <c r="V36" s="461" t="str">
        <f>+IF(T39="","",T39)</f>
        <v/>
      </c>
      <c r="X36" s="329"/>
      <c r="Y36" s="330"/>
      <c r="Z36" s="330"/>
    </row>
    <row r="37" spans="1:26" ht="29.45" customHeight="1" x14ac:dyDescent="0.25">
      <c r="A37" s="453"/>
      <c r="B37" s="456"/>
      <c r="C37" s="433"/>
      <c r="D37" s="436"/>
      <c r="E37" s="69">
        <v>2</v>
      </c>
      <c r="F37" s="231"/>
      <c r="G37" s="231"/>
      <c r="H37" s="231"/>
      <c r="I37" s="319" t="str">
        <f t="shared" si="0"/>
        <v xml:space="preserve">  </v>
      </c>
      <c r="J37" s="1"/>
      <c r="K37" s="65" t="str">
        <f>+IF(J37='11 FORMULAS'!$E$4,'11 FORMULAS'!$F$4,IF(J37='11 FORMULAS'!$E$5,'11 FORMULAS'!$F$5,IF(J37='11 FORMULAS'!$E$6,'11 FORMULAS'!$F$6,"")))</f>
        <v/>
      </c>
      <c r="L37" s="65" t="str">
        <f>+IF(OR(J37='11 FORMULAS'!$O$4,J37='11 FORMULAS'!$O$5),'11 FORMULAS'!$P$5,IF(J37='11 FORMULAS'!$O$6,'11 FORMULAS'!$P$6,""))</f>
        <v/>
      </c>
      <c r="M37" s="1"/>
      <c r="N37" s="65" t="str">
        <f>+IF(M37='11 FORMULAS'!$H$4,'11 FORMULAS'!$I$4,IF(M37='11 FORMULAS'!$H$5,'11 FORMULAS'!$I$5,""))</f>
        <v/>
      </c>
      <c r="O37" s="4"/>
      <c r="P37" s="4"/>
      <c r="Q37" s="4"/>
      <c r="R37" s="334" t="str">
        <f t="shared" ref="R37" si="14">+IFERROR(K37+N37,"")</f>
        <v/>
      </c>
      <c r="S37" s="334" t="str">
        <f>IF(L37='11 FORMULAS'!$P$5,S36-(S36*R37),S36)</f>
        <v/>
      </c>
      <c r="T37" s="334" t="str">
        <f>IF(L37='11 FORMULAS'!$P$6,T36-(T36*R37),T36)</f>
        <v/>
      </c>
      <c r="U37" s="459"/>
      <c r="V37" s="462"/>
      <c r="X37" s="329"/>
      <c r="Y37" s="330"/>
      <c r="Z37" s="330"/>
    </row>
    <row r="38" spans="1:26" ht="29.45" customHeight="1" x14ac:dyDescent="0.25">
      <c r="A38" s="453"/>
      <c r="B38" s="456"/>
      <c r="C38" s="433"/>
      <c r="D38" s="436"/>
      <c r="E38" s="69">
        <v>3</v>
      </c>
      <c r="F38" s="231"/>
      <c r="G38" s="231"/>
      <c r="H38" s="231"/>
      <c r="I38" s="319" t="str">
        <f t="shared" si="0"/>
        <v xml:space="preserve">  </v>
      </c>
      <c r="J38" s="1"/>
      <c r="K38" s="65" t="str">
        <f>+IF(J38='11 FORMULAS'!$E$4,'11 FORMULAS'!$F$4,IF(J38='11 FORMULAS'!$E$5,'11 FORMULAS'!$F$5,IF(J38='11 FORMULAS'!$E$6,'11 FORMULAS'!$F$6,"")))</f>
        <v/>
      </c>
      <c r="L38" s="65" t="str">
        <f>+IF(OR(J38='11 FORMULAS'!$O$4,J38='11 FORMULAS'!$O$5),'11 FORMULAS'!$P$5,IF(J38='11 FORMULAS'!$O$6,'11 FORMULAS'!$P$6,""))</f>
        <v/>
      </c>
      <c r="M38" s="1"/>
      <c r="N38" s="65" t="str">
        <f>+IF(M38='11 FORMULAS'!$H$4,'11 FORMULAS'!$I$4,IF(M38='11 FORMULAS'!$H$5,'11 FORMULAS'!$I$5,""))</f>
        <v/>
      </c>
      <c r="O38" s="4"/>
      <c r="P38" s="4"/>
      <c r="Q38" s="4"/>
      <c r="R38" s="334" t="str">
        <f>+IFERROR(K38+N38,"")</f>
        <v/>
      </c>
      <c r="S38" s="334" t="str">
        <f>IF(L38='11 FORMULAS'!$P$5,S37-(S37*R38),S37)</f>
        <v/>
      </c>
      <c r="T38" s="334" t="str">
        <f>IF(L38='11 FORMULAS'!$P$6,T37-(T37*R38),T37)</f>
        <v/>
      </c>
      <c r="U38" s="459"/>
      <c r="V38" s="462"/>
      <c r="X38" s="329"/>
      <c r="Y38" s="330"/>
      <c r="Z38" s="330"/>
    </row>
    <row r="39" spans="1:26" ht="29.45" customHeight="1" thickBot="1" x14ac:dyDescent="0.3">
      <c r="A39" s="454"/>
      <c r="B39" s="457"/>
      <c r="C39" s="434"/>
      <c r="D39" s="437"/>
      <c r="E39" s="70">
        <v>4</v>
      </c>
      <c r="F39" s="232"/>
      <c r="G39" s="232"/>
      <c r="H39" s="232"/>
      <c r="I39" s="320" t="str">
        <f t="shared" si="0"/>
        <v xml:space="preserve">  </v>
      </c>
      <c r="J39" s="7"/>
      <c r="K39" s="66" t="str">
        <f>+IF(J39='11 FORMULAS'!$E$4,'11 FORMULAS'!$F$4,IF(J39='11 FORMULAS'!$E$5,'11 FORMULAS'!$F$5,IF(J39='11 FORMULAS'!$E$6,'11 FORMULAS'!$F$6,"")))</f>
        <v/>
      </c>
      <c r="L39" s="66" t="str">
        <f>+IF(OR(J39='11 FORMULAS'!$O$4,J39='11 FORMULAS'!$O$5),'11 FORMULAS'!$P$5,IF(J39='11 FORMULAS'!$O$6,'11 FORMULAS'!$P$6,""))</f>
        <v/>
      </c>
      <c r="M39" s="7"/>
      <c r="N39" s="66" t="str">
        <f>+IF(M39='11 FORMULAS'!$H$4,'11 FORMULAS'!$I$4,IF(M39='11 FORMULAS'!$H$5,'11 FORMULAS'!$I$5,""))</f>
        <v/>
      </c>
      <c r="O39" s="8"/>
      <c r="P39" s="8"/>
      <c r="Q39" s="8"/>
      <c r="R39" s="335" t="str">
        <f t="shared" ref="R39" si="15">+IFERROR(K39+N39,"")</f>
        <v/>
      </c>
      <c r="S39" s="335" t="str">
        <f>IF(L39='11 FORMULAS'!$P$5,S38-(S38*R39),S38)</f>
        <v/>
      </c>
      <c r="T39" s="335" t="str">
        <f>IF(L39='11 FORMULAS'!$P$6,T38-(T38*R39),T38)</f>
        <v/>
      </c>
      <c r="U39" s="460"/>
      <c r="V39" s="463"/>
    </row>
    <row r="40" spans="1:26" ht="29.45" customHeight="1" x14ac:dyDescent="0.25">
      <c r="A40" s="452" t="str">
        <f>'2 CONTEXTO E IDENTIFICACIÓN'!A17</f>
        <v>R9</v>
      </c>
      <c r="B40" s="455" t="str">
        <f>+'2 CONTEXTO E IDENTIFICACIÓN'!E17</f>
        <v xml:space="preserve">  </v>
      </c>
      <c r="C40" s="432" t="str">
        <f>+'3 PROBABIL E IMPACTO INHERENTE'!E17</f>
        <v/>
      </c>
      <c r="D40" s="435" t="str">
        <f>+'3 PROBABIL E IMPACTO INHERENTE'!M17</f>
        <v/>
      </c>
      <c r="E40" s="68">
        <v>1</v>
      </c>
      <c r="F40" s="71"/>
      <c r="G40" s="71"/>
      <c r="H40" s="71"/>
      <c r="I40" s="318" t="str">
        <f t="shared" ref="I40:I71" si="16">+CONCATENATE(F40," ",G40," ",H40)</f>
        <v xml:space="preserve">  </v>
      </c>
      <c r="J40" s="5"/>
      <c r="K40" s="64" t="str">
        <f>+IF(J40='11 FORMULAS'!$E$4,'11 FORMULAS'!$F$4,IF(J40='11 FORMULAS'!$E$5,'11 FORMULAS'!$F$5,IF(J40='11 FORMULAS'!$E$6,'11 FORMULAS'!$F$6,"")))</f>
        <v/>
      </c>
      <c r="L40" s="64" t="str">
        <f>+IF(OR(J40='11 FORMULAS'!$O$4,J40='11 FORMULAS'!$O$5),'11 FORMULAS'!$P$5,IF(J40='11 FORMULAS'!$O$6,'11 FORMULAS'!$P$6,""))</f>
        <v/>
      </c>
      <c r="M40" s="5"/>
      <c r="N40" s="64" t="str">
        <f>+IF(M40='11 FORMULAS'!$H$4,'11 FORMULAS'!$I$4,IF(M40='11 FORMULAS'!$H$5,'11 FORMULAS'!$I$5,""))</f>
        <v/>
      </c>
      <c r="O40" s="6"/>
      <c r="P40" s="6"/>
      <c r="Q40" s="6"/>
      <c r="R40" s="333" t="str">
        <f>+IFERROR(K40+N40,"")</f>
        <v/>
      </c>
      <c r="S40" s="333" t="str">
        <f>IF(L40='11 FORMULAS'!$P$5,C40-(C40*R40),C40)</f>
        <v/>
      </c>
      <c r="T40" s="333" t="str">
        <f>IF(L40='11 FORMULAS'!$P$6,D40-(D40*R40),D40)</f>
        <v/>
      </c>
      <c r="U40" s="458" t="str">
        <f>+IF(S43="","",S43)</f>
        <v/>
      </c>
      <c r="V40" s="461" t="str">
        <f>+IF(T43="","",T43)</f>
        <v/>
      </c>
      <c r="X40" s="329"/>
      <c r="Y40" s="330"/>
      <c r="Z40" s="330"/>
    </row>
    <row r="41" spans="1:26" ht="29.45" customHeight="1" x14ac:dyDescent="0.25">
      <c r="A41" s="453"/>
      <c r="B41" s="456"/>
      <c r="C41" s="433"/>
      <c r="D41" s="436"/>
      <c r="E41" s="69">
        <v>2</v>
      </c>
      <c r="F41" s="231"/>
      <c r="G41" s="231"/>
      <c r="H41" s="231"/>
      <c r="I41" s="319" t="str">
        <f t="shared" si="16"/>
        <v xml:space="preserve">  </v>
      </c>
      <c r="J41" s="1"/>
      <c r="K41" s="65" t="str">
        <f>+IF(J41='11 FORMULAS'!$E$4,'11 FORMULAS'!$F$4,IF(J41='11 FORMULAS'!$E$5,'11 FORMULAS'!$F$5,IF(J41='11 FORMULAS'!$E$6,'11 FORMULAS'!$F$6,"")))</f>
        <v/>
      </c>
      <c r="L41" s="65" t="str">
        <f>+IF(OR(J41='11 FORMULAS'!$O$4,J41='11 FORMULAS'!$O$5),'11 FORMULAS'!$P$5,IF(J41='11 FORMULAS'!$O$6,'11 FORMULAS'!$P$6,""))</f>
        <v/>
      </c>
      <c r="M41" s="1"/>
      <c r="N41" s="65" t="str">
        <f>+IF(M41='11 FORMULAS'!$H$4,'11 FORMULAS'!$I$4,IF(M41='11 FORMULAS'!$H$5,'11 FORMULAS'!$I$5,""))</f>
        <v/>
      </c>
      <c r="O41" s="4"/>
      <c r="P41" s="4"/>
      <c r="Q41" s="4"/>
      <c r="R41" s="334" t="str">
        <f t="shared" ref="R41" si="17">+IFERROR(K41+N41,"")</f>
        <v/>
      </c>
      <c r="S41" s="334" t="str">
        <f>IF(L41='11 FORMULAS'!$P$5,S40-(S40*R41),S40)</f>
        <v/>
      </c>
      <c r="T41" s="334" t="str">
        <f>IF(L41='11 FORMULAS'!$P$6,T40-(T40*R41),T40)</f>
        <v/>
      </c>
      <c r="U41" s="459"/>
      <c r="V41" s="462"/>
      <c r="X41" s="329"/>
      <c r="Y41" s="330"/>
      <c r="Z41" s="330"/>
    </row>
    <row r="42" spans="1:26" ht="29.45" customHeight="1" x14ac:dyDescent="0.25">
      <c r="A42" s="453"/>
      <c r="B42" s="456"/>
      <c r="C42" s="433"/>
      <c r="D42" s="436"/>
      <c r="E42" s="69">
        <v>3</v>
      </c>
      <c r="F42" s="231"/>
      <c r="G42" s="231"/>
      <c r="H42" s="231"/>
      <c r="I42" s="319" t="str">
        <f t="shared" si="16"/>
        <v xml:space="preserve">  </v>
      </c>
      <c r="J42" s="1"/>
      <c r="K42" s="65" t="str">
        <f>+IF(J42='11 FORMULAS'!$E$4,'11 FORMULAS'!$F$4,IF(J42='11 FORMULAS'!$E$5,'11 FORMULAS'!$F$5,IF(J42='11 FORMULAS'!$E$6,'11 FORMULAS'!$F$6,"")))</f>
        <v/>
      </c>
      <c r="L42" s="65" t="str">
        <f>+IF(OR(J42='11 FORMULAS'!$O$4,J42='11 FORMULAS'!$O$5),'11 FORMULAS'!$P$5,IF(J42='11 FORMULAS'!$O$6,'11 FORMULAS'!$P$6,""))</f>
        <v/>
      </c>
      <c r="M42" s="1"/>
      <c r="N42" s="65" t="str">
        <f>+IF(M42='11 FORMULAS'!$H$4,'11 FORMULAS'!$I$4,IF(M42='11 FORMULAS'!$H$5,'11 FORMULAS'!$I$5,""))</f>
        <v/>
      </c>
      <c r="O42" s="4"/>
      <c r="P42" s="4"/>
      <c r="Q42" s="4"/>
      <c r="R42" s="334" t="str">
        <f>+IFERROR(K42+N42,"")</f>
        <v/>
      </c>
      <c r="S42" s="334" t="str">
        <f>IF(L42='11 FORMULAS'!$P$5,S41-(S41*R42),S41)</f>
        <v/>
      </c>
      <c r="T42" s="334" t="str">
        <f>IF(L42='11 FORMULAS'!$P$6,T41-(T41*R42),T41)</f>
        <v/>
      </c>
      <c r="U42" s="459"/>
      <c r="V42" s="462"/>
      <c r="X42" s="329"/>
      <c r="Y42" s="330"/>
      <c r="Z42" s="330"/>
    </row>
    <row r="43" spans="1:26" ht="29.45" customHeight="1" thickBot="1" x14ac:dyDescent="0.3">
      <c r="A43" s="454"/>
      <c r="B43" s="457"/>
      <c r="C43" s="434"/>
      <c r="D43" s="437"/>
      <c r="E43" s="70">
        <v>4</v>
      </c>
      <c r="F43" s="232"/>
      <c r="G43" s="232"/>
      <c r="H43" s="232"/>
      <c r="I43" s="320" t="str">
        <f t="shared" si="16"/>
        <v xml:space="preserve">  </v>
      </c>
      <c r="J43" s="7"/>
      <c r="K43" s="66" t="str">
        <f>+IF(J43='11 FORMULAS'!$E$4,'11 FORMULAS'!$F$4,IF(J43='11 FORMULAS'!$E$5,'11 FORMULAS'!$F$5,IF(J43='11 FORMULAS'!$E$6,'11 FORMULAS'!$F$6,"")))</f>
        <v/>
      </c>
      <c r="L43" s="66" t="str">
        <f>+IF(OR(J43='11 FORMULAS'!$O$4,J43='11 FORMULAS'!$O$5),'11 FORMULAS'!$P$5,IF(J43='11 FORMULAS'!$O$6,'11 FORMULAS'!$P$6,""))</f>
        <v/>
      </c>
      <c r="M43" s="7"/>
      <c r="N43" s="66" t="str">
        <f>+IF(M43='11 FORMULAS'!$H$4,'11 FORMULAS'!$I$4,IF(M43='11 FORMULAS'!$H$5,'11 FORMULAS'!$I$5,""))</f>
        <v/>
      </c>
      <c r="O43" s="8"/>
      <c r="P43" s="8"/>
      <c r="Q43" s="8"/>
      <c r="R43" s="335" t="str">
        <f t="shared" ref="R43" si="18">+IFERROR(K43+N43,"")</f>
        <v/>
      </c>
      <c r="S43" s="335" t="str">
        <f>IF(L43='11 FORMULAS'!$P$5,S42-(S42*R43),S42)</f>
        <v/>
      </c>
      <c r="T43" s="335" t="str">
        <f>IF(L43='11 FORMULAS'!$P$6,T42-(T42*R43),T42)</f>
        <v/>
      </c>
      <c r="U43" s="460"/>
      <c r="V43" s="463"/>
    </row>
    <row r="44" spans="1:26" ht="29.45" customHeight="1" x14ac:dyDescent="0.25">
      <c r="A44" s="452" t="str">
        <f>'2 CONTEXTO E IDENTIFICACIÓN'!A18</f>
        <v>R10</v>
      </c>
      <c r="B44" s="455" t="str">
        <f>+'2 CONTEXTO E IDENTIFICACIÓN'!E18</f>
        <v xml:space="preserve">  </v>
      </c>
      <c r="C44" s="432" t="str">
        <f>+'3 PROBABIL E IMPACTO INHERENTE'!E18</f>
        <v/>
      </c>
      <c r="D44" s="435" t="str">
        <f>+'3 PROBABIL E IMPACTO INHERENTE'!M18</f>
        <v/>
      </c>
      <c r="E44" s="68">
        <v>1</v>
      </c>
      <c r="F44" s="71"/>
      <c r="G44" s="71"/>
      <c r="H44" s="71"/>
      <c r="I44" s="318" t="str">
        <f t="shared" si="16"/>
        <v xml:space="preserve">  </v>
      </c>
      <c r="J44" s="5"/>
      <c r="K44" s="64" t="str">
        <f>+IF(J44='11 FORMULAS'!$E$4,'11 FORMULAS'!$F$4,IF(J44='11 FORMULAS'!$E$5,'11 FORMULAS'!$F$5,IF(J44='11 FORMULAS'!$E$6,'11 FORMULAS'!$F$6,"")))</f>
        <v/>
      </c>
      <c r="L44" s="64" t="str">
        <f>+IF(OR(J44='11 FORMULAS'!$O$4,J44='11 FORMULAS'!$O$5),'11 FORMULAS'!$P$5,IF(J44='11 FORMULAS'!$O$6,'11 FORMULAS'!$P$6,""))</f>
        <v/>
      </c>
      <c r="M44" s="5"/>
      <c r="N44" s="64" t="str">
        <f>+IF(M44='11 FORMULAS'!$H$4,'11 FORMULAS'!$I$4,IF(M44='11 FORMULAS'!$H$5,'11 FORMULAS'!$I$5,""))</f>
        <v/>
      </c>
      <c r="O44" s="6"/>
      <c r="P44" s="6"/>
      <c r="Q44" s="6"/>
      <c r="R44" s="333" t="str">
        <f>+IFERROR(K44+N44,"")</f>
        <v/>
      </c>
      <c r="S44" s="333" t="str">
        <f>IF(L44='11 FORMULAS'!$P$5,C44-(C44*R44),C44)</f>
        <v/>
      </c>
      <c r="T44" s="333" t="str">
        <f>IF(L44='11 FORMULAS'!$P$6,D44-(D44*R44),D44)</f>
        <v/>
      </c>
      <c r="U44" s="458" t="str">
        <f>+IF(S47="","",S47)</f>
        <v/>
      </c>
      <c r="V44" s="461" t="str">
        <f>+IF(T47="","",T47)</f>
        <v/>
      </c>
      <c r="X44" s="329"/>
      <c r="Y44" s="330"/>
      <c r="Z44" s="330"/>
    </row>
    <row r="45" spans="1:26" ht="29.45" customHeight="1" x14ac:dyDescent="0.25">
      <c r="A45" s="453"/>
      <c r="B45" s="456"/>
      <c r="C45" s="433"/>
      <c r="D45" s="436"/>
      <c r="E45" s="69">
        <v>2</v>
      </c>
      <c r="F45" s="231"/>
      <c r="G45" s="231"/>
      <c r="H45" s="231"/>
      <c r="I45" s="319" t="str">
        <f t="shared" si="16"/>
        <v xml:space="preserve">  </v>
      </c>
      <c r="J45" s="1"/>
      <c r="K45" s="65" t="str">
        <f>+IF(J45='11 FORMULAS'!$E$4,'11 FORMULAS'!$F$4,IF(J45='11 FORMULAS'!$E$5,'11 FORMULAS'!$F$5,IF(J45='11 FORMULAS'!$E$6,'11 FORMULAS'!$F$6,"")))</f>
        <v/>
      </c>
      <c r="L45" s="65" t="str">
        <f>+IF(OR(J45='11 FORMULAS'!$O$4,J45='11 FORMULAS'!$O$5),'11 FORMULAS'!$P$5,IF(J45='11 FORMULAS'!$O$6,'11 FORMULAS'!$P$6,""))</f>
        <v/>
      </c>
      <c r="M45" s="1"/>
      <c r="N45" s="65" t="str">
        <f>+IF(M45='11 FORMULAS'!$H$4,'11 FORMULAS'!$I$4,IF(M45='11 FORMULAS'!$H$5,'11 FORMULAS'!$I$5,""))</f>
        <v/>
      </c>
      <c r="O45" s="4"/>
      <c r="P45" s="4"/>
      <c r="Q45" s="4"/>
      <c r="R45" s="334" t="str">
        <f t="shared" ref="R45" si="19">+IFERROR(K45+N45,"")</f>
        <v/>
      </c>
      <c r="S45" s="334" t="str">
        <f>IF(L45='11 FORMULAS'!$P$5,S44-(S44*R45),S44)</f>
        <v/>
      </c>
      <c r="T45" s="334" t="str">
        <f>IF(L45='11 FORMULAS'!$P$6,T44-(T44*R45),T44)</f>
        <v/>
      </c>
      <c r="U45" s="459"/>
      <c r="V45" s="462"/>
      <c r="X45" s="329"/>
      <c r="Y45" s="330"/>
      <c r="Z45" s="330"/>
    </row>
    <row r="46" spans="1:26" ht="29.45" customHeight="1" x14ac:dyDescent="0.25">
      <c r="A46" s="453"/>
      <c r="B46" s="456"/>
      <c r="C46" s="433"/>
      <c r="D46" s="436"/>
      <c r="E46" s="69">
        <v>3</v>
      </c>
      <c r="F46" s="231"/>
      <c r="G46" s="231"/>
      <c r="H46" s="231"/>
      <c r="I46" s="319" t="str">
        <f t="shared" si="16"/>
        <v xml:space="preserve">  </v>
      </c>
      <c r="J46" s="1"/>
      <c r="K46" s="65" t="str">
        <f>+IF(J46='11 FORMULAS'!$E$4,'11 FORMULAS'!$F$4,IF(J46='11 FORMULAS'!$E$5,'11 FORMULAS'!$F$5,IF(J46='11 FORMULAS'!$E$6,'11 FORMULAS'!$F$6,"")))</f>
        <v/>
      </c>
      <c r="L46" s="65" t="str">
        <f>+IF(OR(J46='11 FORMULAS'!$O$4,J46='11 FORMULAS'!$O$5),'11 FORMULAS'!$P$5,IF(J46='11 FORMULAS'!$O$6,'11 FORMULAS'!$P$6,""))</f>
        <v/>
      </c>
      <c r="M46" s="1"/>
      <c r="N46" s="65" t="str">
        <f>+IF(M46='11 FORMULAS'!$H$4,'11 FORMULAS'!$I$4,IF(M46='11 FORMULAS'!$H$5,'11 FORMULAS'!$I$5,""))</f>
        <v/>
      </c>
      <c r="O46" s="4"/>
      <c r="P46" s="4"/>
      <c r="Q46" s="4"/>
      <c r="R46" s="334" t="str">
        <f>+IFERROR(K46+N46,"")</f>
        <v/>
      </c>
      <c r="S46" s="334" t="str">
        <f>IF(L46='11 FORMULAS'!$P$5,S45-(S45*R46),S45)</f>
        <v/>
      </c>
      <c r="T46" s="334" t="str">
        <f>IF(L46='11 FORMULAS'!$P$6,T45-(T45*R46),T45)</f>
        <v/>
      </c>
      <c r="U46" s="459"/>
      <c r="V46" s="462"/>
      <c r="X46" s="329"/>
      <c r="Y46" s="330"/>
      <c r="Z46" s="330"/>
    </row>
    <row r="47" spans="1:26" ht="29.45" customHeight="1" thickBot="1" x14ac:dyDescent="0.3">
      <c r="A47" s="454"/>
      <c r="B47" s="457"/>
      <c r="C47" s="434"/>
      <c r="D47" s="437"/>
      <c r="E47" s="70">
        <v>4</v>
      </c>
      <c r="F47" s="232"/>
      <c r="G47" s="232"/>
      <c r="H47" s="232"/>
      <c r="I47" s="320" t="str">
        <f t="shared" si="16"/>
        <v xml:space="preserve">  </v>
      </c>
      <c r="J47" s="7"/>
      <c r="K47" s="66" t="str">
        <f>+IF(J47='11 FORMULAS'!$E$4,'11 FORMULAS'!$F$4,IF(J47='11 FORMULAS'!$E$5,'11 FORMULAS'!$F$5,IF(J47='11 FORMULAS'!$E$6,'11 FORMULAS'!$F$6,"")))</f>
        <v/>
      </c>
      <c r="L47" s="66" t="str">
        <f>+IF(OR(J47='11 FORMULAS'!$O$4,J47='11 FORMULAS'!$O$5),'11 FORMULAS'!$P$5,IF(J47='11 FORMULAS'!$O$6,'11 FORMULAS'!$P$6,""))</f>
        <v/>
      </c>
      <c r="M47" s="7"/>
      <c r="N47" s="66" t="str">
        <f>+IF(M47='11 FORMULAS'!$H$4,'11 FORMULAS'!$I$4,IF(M47='11 FORMULAS'!$H$5,'11 FORMULAS'!$I$5,""))</f>
        <v/>
      </c>
      <c r="O47" s="8"/>
      <c r="P47" s="8"/>
      <c r="Q47" s="8"/>
      <c r="R47" s="335" t="str">
        <f t="shared" ref="R47" si="20">+IFERROR(K47+N47,"")</f>
        <v/>
      </c>
      <c r="S47" s="335" t="str">
        <f>IF(L47='11 FORMULAS'!$P$5,S46-(S46*R47),S46)</f>
        <v/>
      </c>
      <c r="T47" s="335" t="str">
        <f>IF(L47='11 FORMULAS'!$P$6,T46-(T46*R47),T46)</f>
        <v/>
      </c>
      <c r="U47" s="460"/>
      <c r="V47" s="463"/>
    </row>
    <row r="48" spans="1:26" ht="29.45" customHeight="1" x14ac:dyDescent="0.25">
      <c r="A48" s="452" t="str">
        <f>'2 CONTEXTO E IDENTIFICACIÓN'!A19</f>
        <v>R11</v>
      </c>
      <c r="B48" s="455" t="str">
        <f>+'2 CONTEXTO E IDENTIFICACIÓN'!E19</f>
        <v xml:space="preserve">  </v>
      </c>
      <c r="C48" s="432" t="str">
        <f>+'3 PROBABIL E IMPACTO INHERENTE'!E19</f>
        <v/>
      </c>
      <c r="D48" s="435" t="str">
        <f>+'3 PROBABIL E IMPACTO INHERENTE'!M19</f>
        <v/>
      </c>
      <c r="E48" s="68">
        <v>1</v>
      </c>
      <c r="F48" s="71"/>
      <c r="G48" s="71"/>
      <c r="H48" s="71"/>
      <c r="I48" s="318" t="str">
        <f t="shared" si="16"/>
        <v xml:space="preserve">  </v>
      </c>
      <c r="J48" s="5"/>
      <c r="K48" s="64" t="str">
        <f>+IF(J48='11 FORMULAS'!$E$4,'11 FORMULAS'!$F$4,IF(J48='11 FORMULAS'!$E$5,'11 FORMULAS'!$F$5,IF(J48='11 FORMULAS'!$E$6,'11 FORMULAS'!$F$6,"")))</f>
        <v/>
      </c>
      <c r="L48" s="64" t="str">
        <f>+IF(OR(J48='11 FORMULAS'!$O$4,J48='11 FORMULAS'!$O$5),'11 FORMULAS'!$P$5,IF(J48='11 FORMULAS'!$O$6,'11 FORMULAS'!$P$6,""))</f>
        <v/>
      </c>
      <c r="M48" s="5"/>
      <c r="N48" s="64" t="str">
        <f>+IF(M48='11 FORMULAS'!$H$4,'11 FORMULAS'!$I$4,IF(M48='11 FORMULAS'!$H$5,'11 FORMULAS'!$I$5,""))</f>
        <v/>
      </c>
      <c r="O48" s="6"/>
      <c r="P48" s="6"/>
      <c r="Q48" s="6"/>
      <c r="R48" s="333" t="str">
        <f>+IFERROR(K48+N48,"")</f>
        <v/>
      </c>
      <c r="S48" s="333" t="str">
        <f>IF(L48='11 FORMULAS'!$P$5,C48-(C48*R48),C48)</f>
        <v/>
      </c>
      <c r="T48" s="333" t="str">
        <f>IF(L48='11 FORMULAS'!$P$6,D48-(D48*R48),D48)</f>
        <v/>
      </c>
      <c r="U48" s="458" t="str">
        <f>+IF(S51="","",S51)</f>
        <v/>
      </c>
      <c r="V48" s="461" t="str">
        <f>+IF(T51="","",T51)</f>
        <v/>
      </c>
      <c r="X48" s="329"/>
      <c r="Y48" s="330"/>
      <c r="Z48" s="330"/>
    </row>
    <row r="49" spans="1:26" ht="29.45" customHeight="1" x14ac:dyDescent="0.25">
      <c r="A49" s="453"/>
      <c r="B49" s="456"/>
      <c r="C49" s="433"/>
      <c r="D49" s="436"/>
      <c r="E49" s="69">
        <v>2</v>
      </c>
      <c r="F49" s="231"/>
      <c r="G49" s="231"/>
      <c r="H49" s="231"/>
      <c r="I49" s="319" t="str">
        <f t="shared" si="16"/>
        <v xml:space="preserve">  </v>
      </c>
      <c r="J49" s="1"/>
      <c r="K49" s="65" t="str">
        <f>+IF(J49='11 FORMULAS'!$E$4,'11 FORMULAS'!$F$4,IF(J49='11 FORMULAS'!$E$5,'11 FORMULAS'!$F$5,IF(J49='11 FORMULAS'!$E$6,'11 FORMULAS'!$F$6,"")))</f>
        <v/>
      </c>
      <c r="L49" s="65" t="str">
        <f>+IF(OR(J49='11 FORMULAS'!$O$4,J49='11 FORMULAS'!$O$5),'11 FORMULAS'!$P$5,IF(J49='11 FORMULAS'!$O$6,'11 FORMULAS'!$P$6,""))</f>
        <v/>
      </c>
      <c r="M49" s="1"/>
      <c r="N49" s="65" t="str">
        <f>+IF(M49='11 FORMULAS'!$H$4,'11 FORMULAS'!$I$4,IF(M49='11 FORMULAS'!$H$5,'11 FORMULAS'!$I$5,""))</f>
        <v/>
      </c>
      <c r="O49" s="4"/>
      <c r="P49" s="4"/>
      <c r="Q49" s="4"/>
      <c r="R49" s="334" t="str">
        <f t="shared" ref="R49" si="21">+IFERROR(K49+N49,"")</f>
        <v/>
      </c>
      <c r="S49" s="334" t="str">
        <f>IF(L49='11 FORMULAS'!$P$5,S48-(S48*R49),S48)</f>
        <v/>
      </c>
      <c r="T49" s="334" t="str">
        <f>IF(L49='11 FORMULAS'!$P$6,T48-(T48*R49),T48)</f>
        <v/>
      </c>
      <c r="U49" s="459"/>
      <c r="V49" s="462"/>
      <c r="X49" s="329"/>
      <c r="Y49" s="330"/>
      <c r="Z49" s="330"/>
    </row>
    <row r="50" spans="1:26" ht="29.45" customHeight="1" x14ac:dyDescent="0.25">
      <c r="A50" s="453"/>
      <c r="B50" s="456"/>
      <c r="C50" s="433"/>
      <c r="D50" s="436"/>
      <c r="E50" s="69">
        <v>3</v>
      </c>
      <c r="F50" s="231"/>
      <c r="G50" s="231"/>
      <c r="H50" s="231"/>
      <c r="I50" s="319" t="str">
        <f t="shared" si="16"/>
        <v xml:space="preserve">  </v>
      </c>
      <c r="J50" s="1"/>
      <c r="K50" s="65" t="str">
        <f>+IF(J50='11 FORMULAS'!$E$4,'11 FORMULAS'!$F$4,IF(J50='11 FORMULAS'!$E$5,'11 FORMULAS'!$F$5,IF(J50='11 FORMULAS'!$E$6,'11 FORMULAS'!$F$6,"")))</f>
        <v/>
      </c>
      <c r="L50" s="65" t="str">
        <f>+IF(OR(J50='11 FORMULAS'!$O$4,J50='11 FORMULAS'!$O$5),'11 FORMULAS'!$P$5,IF(J50='11 FORMULAS'!$O$6,'11 FORMULAS'!$P$6,""))</f>
        <v/>
      </c>
      <c r="M50" s="1"/>
      <c r="N50" s="65" t="str">
        <f>+IF(M50='11 FORMULAS'!$H$4,'11 FORMULAS'!$I$4,IF(M50='11 FORMULAS'!$H$5,'11 FORMULAS'!$I$5,""))</f>
        <v/>
      </c>
      <c r="O50" s="4"/>
      <c r="P50" s="4"/>
      <c r="Q50" s="4"/>
      <c r="R50" s="334" t="str">
        <f>+IFERROR(K50+N50,"")</f>
        <v/>
      </c>
      <c r="S50" s="334" t="str">
        <f>IF(L50='11 FORMULAS'!$P$5,S49-(S49*R50),S49)</f>
        <v/>
      </c>
      <c r="T50" s="334" t="str">
        <f>IF(L50='11 FORMULAS'!$P$6,T49-(T49*R50),T49)</f>
        <v/>
      </c>
      <c r="U50" s="459"/>
      <c r="V50" s="462"/>
      <c r="X50" s="329"/>
      <c r="Y50" s="330"/>
      <c r="Z50" s="330"/>
    </row>
    <row r="51" spans="1:26" ht="29.45" customHeight="1" thickBot="1" x14ac:dyDescent="0.3">
      <c r="A51" s="454"/>
      <c r="B51" s="457"/>
      <c r="C51" s="434"/>
      <c r="D51" s="437"/>
      <c r="E51" s="70">
        <v>4</v>
      </c>
      <c r="F51" s="232"/>
      <c r="G51" s="232"/>
      <c r="H51" s="232"/>
      <c r="I51" s="320" t="str">
        <f t="shared" si="16"/>
        <v xml:space="preserve">  </v>
      </c>
      <c r="J51" s="7"/>
      <c r="K51" s="66" t="str">
        <f>+IF(J51='11 FORMULAS'!$E$4,'11 FORMULAS'!$F$4,IF(J51='11 FORMULAS'!$E$5,'11 FORMULAS'!$F$5,IF(J51='11 FORMULAS'!$E$6,'11 FORMULAS'!$F$6,"")))</f>
        <v/>
      </c>
      <c r="L51" s="66" t="str">
        <f>+IF(OR(J51='11 FORMULAS'!$O$4,J51='11 FORMULAS'!$O$5),'11 FORMULAS'!$P$5,IF(J51='11 FORMULAS'!$O$6,'11 FORMULAS'!$P$6,""))</f>
        <v/>
      </c>
      <c r="M51" s="7"/>
      <c r="N51" s="66" t="str">
        <f>+IF(M51='11 FORMULAS'!$H$4,'11 FORMULAS'!$I$4,IF(M51='11 FORMULAS'!$H$5,'11 FORMULAS'!$I$5,""))</f>
        <v/>
      </c>
      <c r="O51" s="8"/>
      <c r="P51" s="8"/>
      <c r="Q51" s="8"/>
      <c r="R51" s="335" t="str">
        <f t="shared" ref="R51" si="22">+IFERROR(K51+N51,"")</f>
        <v/>
      </c>
      <c r="S51" s="335" t="str">
        <f>IF(L51='11 FORMULAS'!$P$5,S50-(S50*R51),S50)</f>
        <v/>
      </c>
      <c r="T51" s="335" t="str">
        <f>IF(L51='11 FORMULAS'!$P$6,T50-(T50*R51),T50)</f>
        <v/>
      </c>
      <c r="U51" s="460"/>
      <c r="V51" s="463"/>
    </row>
    <row r="52" spans="1:26" ht="29.45" customHeight="1" x14ac:dyDescent="0.25">
      <c r="A52" s="452" t="str">
        <f>'2 CONTEXTO E IDENTIFICACIÓN'!A20</f>
        <v>R12</v>
      </c>
      <c r="B52" s="455" t="str">
        <f>+'2 CONTEXTO E IDENTIFICACIÓN'!E20</f>
        <v xml:space="preserve">  </v>
      </c>
      <c r="C52" s="432" t="str">
        <f>+'3 PROBABIL E IMPACTO INHERENTE'!E20</f>
        <v/>
      </c>
      <c r="D52" s="435" t="str">
        <f>+'3 PROBABIL E IMPACTO INHERENTE'!M20</f>
        <v/>
      </c>
      <c r="E52" s="68">
        <v>1</v>
      </c>
      <c r="F52" s="71"/>
      <c r="G52" s="71"/>
      <c r="H52" s="71"/>
      <c r="I52" s="318" t="str">
        <f t="shared" si="16"/>
        <v xml:space="preserve">  </v>
      </c>
      <c r="J52" s="5"/>
      <c r="K52" s="64" t="str">
        <f>+IF(J52='11 FORMULAS'!$E$4,'11 FORMULAS'!$F$4,IF(J52='11 FORMULAS'!$E$5,'11 FORMULAS'!$F$5,IF(J52='11 FORMULAS'!$E$6,'11 FORMULAS'!$F$6,"")))</f>
        <v/>
      </c>
      <c r="L52" s="64" t="str">
        <f>+IF(OR(J52='11 FORMULAS'!$O$4,J52='11 FORMULAS'!$O$5),'11 FORMULAS'!$P$5,IF(J52='11 FORMULAS'!$O$6,'11 FORMULAS'!$P$6,""))</f>
        <v/>
      </c>
      <c r="M52" s="5"/>
      <c r="N52" s="64" t="str">
        <f>+IF(M52='11 FORMULAS'!$H$4,'11 FORMULAS'!$I$4,IF(M52='11 FORMULAS'!$H$5,'11 FORMULAS'!$I$5,""))</f>
        <v/>
      </c>
      <c r="O52" s="6"/>
      <c r="P52" s="6"/>
      <c r="Q52" s="6"/>
      <c r="R52" s="333" t="str">
        <f>+IFERROR(K52+N52,"")</f>
        <v/>
      </c>
      <c r="S52" s="333" t="str">
        <f>IF(L52='11 FORMULAS'!$P$5,C52-(C52*R52),C52)</f>
        <v/>
      </c>
      <c r="T52" s="333" t="str">
        <f>IF(L52='11 FORMULAS'!$P$6,D52-(D52*R52),D52)</f>
        <v/>
      </c>
      <c r="U52" s="458" t="str">
        <f>+IF(S55="","",S55)</f>
        <v/>
      </c>
      <c r="V52" s="461" t="str">
        <f>+IF(T55="","",T55)</f>
        <v/>
      </c>
      <c r="X52" s="329"/>
      <c r="Y52" s="330"/>
      <c r="Z52" s="330"/>
    </row>
    <row r="53" spans="1:26" ht="29.45" customHeight="1" x14ac:dyDescent="0.25">
      <c r="A53" s="453"/>
      <c r="B53" s="456"/>
      <c r="C53" s="433"/>
      <c r="D53" s="436"/>
      <c r="E53" s="69">
        <v>2</v>
      </c>
      <c r="F53" s="231"/>
      <c r="G53" s="231"/>
      <c r="H53" s="231"/>
      <c r="I53" s="319" t="str">
        <f t="shared" si="16"/>
        <v xml:space="preserve">  </v>
      </c>
      <c r="J53" s="1"/>
      <c r="K53" s="65" t="str">
        <f>+IF(J53='11 FORMULAS'!$E$4,'11 FORMULAS'!$F$4,IF(J53='11 FORMULAS'!$E$5,'11 FORMULAS'!$F$5,IF(J53='11 FORMULAS'!$E$6,'11 FORMULAS'!$F$6,"")))</f>
        <v/>
      </c>
      <c r="L53" s="65" t="str">
        <f>+IF(OR(J53='11 FORMULAS'!$O$4,J53='11 FORMULAS'!$O$5),'11 FORMULAS'!$P$5,IF(J53='11 FORMULAS'!$O$6,'11 FORMULAS'!$P$6,""))</f>
        <v/>
      </c>
      <c r="M53" s="1"/>
      <c r="N53" s="65" t="str">
        <f>+IF(M53='11 FORMULAS'!$H$4,'11 FORMULAS'!$I$4,IF(M53='11 FORMULAS'!$H$5,'11 FORMULAS'!$I$5,""))</f>
        <v/>
      </c>
      <c r="O53" s="4"/>
      <c r="P53" s="4"/>
      <c r="Q53" s="4"/>
      <c r="R53" s="334" t="str">
        <f t="shared" ref="R53" si="23">+IFERROR(K53+N53,"")</f>
        <v/>
      </c>
      <c r="S53" s="334" t="str">
        <f>IF(L53='11 FORMULAS'!$P$5,S52-(S52*R53),S52)</f>
        <v/>
      </c>
      <c r="T53" s="334" t="str">
        <f>IF(L53='11 FORMULAS'!$P$6,T52-(T52*R53),T52)</f>
        <v/>
      </c>
      <c r="U53" s="459"/>
      <c r="V53" s="462"/>
      <c r="X53" s="329"/>
      <c r="Y53" s="330"/>
      <c r="Z53" s="330"/>
    </row>
    <row r="54" spans="1:26" ht="29.45" customHeight="1" x14ac:dyDescent="0.25">
      <c r="A54" s="453"/>
      <c r="B54" s="456"/>
      <c r="C54" s="433"/>
      <c r="D54" s="436"/>
      <c r="E54" s="69">
        <v>3</v>
      </c>
      <c r="F54" s="231"/>
      <c r="G54" s="231"/>
      <c r="H54" s="231"/>
      <c r="I54" s="319" t="str">
        <f t="shared" si="16"/>
        <v xml:space="preserve">  </v>
      </c>
      <c r="J54" s="1"/>
      <c r="K54" s="65" t="str">
        <f>+IF(J54='11 FORMULAS'!$E$4,'11 FORMULAS'!$F$4,IF(J54='11 FORMULAS'!$E$5,'11 FORMULAS'!$F$5,IF(J54='11 FORMULAS'!$E$6,'11 FORMULAS'!$F$6,"")))</f>
        <v/>
      </c>
      <c r="L54" s="65" t="str">
        <f>+IF(OR(J54='11 FORMULAS'!$O$4,J54='11 FORMULAS'!$O$5),'11 FORMULAS'!$P$5,IF(J54='11 FORMULAS'!$O$6,'11 FORMULAS'!$P$6,""))</f>
        <v/>
      </c>
      <c r="M54" s="1"/>
      <c r="N54" s="65" t="str">
        <f>+IF(M54='11 FORMULAS'!$H$4,'11 FORMULAS'!$I$4,IF(M54='11 FORMULAS'!$H$5,'11 FORMULAS'!$I$5,""))</f>
        <v/>
      </c>
      <c r="O54" s="4"/>
      <c r="P54" s="4"/>
      <c r="Q54" s="4"/>
      <c r="R54" s="334" t="str">
        <f>+IFERROR(K54+N54,"")</f>
        <v/>
      </c>
      <c r="S54" s="334" t="str">
        <f>IF(L54='11 FORMULAS'!$P$5,S53-(S53*R54),S53)</f>
        <v/>
      </c>
      <c r="T54" s="334" t="str">
        <f>IF(L54='11 FORMULAS'!$P$6,T53-(T53*R54),T53)</f>
        <v/>
      </c>
      <c r="U54" s="459"/>
      <c r="V54" s="462"/>
      <c r="X54" s="329"/>
      <c r="Y54" s="330"/>
      <c r="Z54" s="330"/>
    </row>
    <row r="55" spans="1:26" ht="29.45" customHeight="1" thickBot="1" x14ac:dyDescent="0.3">
      <c r="A55" s="454"/>
      <c r="B55" s="457"/>
      <c r="C55" s="434"/>
      <c r="D55" s="437"/>
      <c r="E55" s="70">
        <v>4</v>
      </c>
      <c r="F55" s="232"/>
      <c r="G55" s="232"/>
      <c r="H55" s="232"/>
      <c r="I55" s="320" t="str">
        <f t="shared" si="16"/>
        <v xml:space="preserve">  </v>
      </c>
      <c r="J55" s="7"/>
      <c r="K55" s="66" t="str">
        <f>+IF(J55='11 FORMULAS'!$E$4,'11 FORMULAS'!$F$4,IF(J55='11 FORMULAS'!$E$5,'11 FORMULAS'!$F$5,IF(J55='11 FORMULAS'!$E$6,'11 FORMULAS'!$F$6,"")))</f>
        <v/>
      </c>
      <c r="L55" s="66" t="str">
        <f>+IF(OR(J55='11 FORMULAS'!$O$4,J55='11 FORMULAS'!$O$5),'11 FORMULAS'!$P$5,IF(J55='11 FORMULAS'!$O$6,'11 FORMULAS'!$P$6,""))</f>
        <v/>
      </c>
      <c r="M55" s="7"/>
      <c r="N55" s="66" t="str">
        <f>+IF(M55='11 FORMULAS'!$H$4,'11 FORMULAS'!$I$4,IF(M55='11 FORMULAS'!$H$5,'11 FORMULAS'!$I$5,""))</f>
        <v/>
      </c>
      <c r="O55" s="8"/>
      <c r="P55" s="8"/>
      <c r="Q55" s="8"/>
      <c r="R55" s="335" t="str">
        <f t="shared" ref="R55" si="24">+IFERROR(K55+N55,"")</f>
        <v/>
      </c>
      <c r="S55" s="335" t="str">
        <f>IF(L55='11 FORMULAS'!$P$5,S54-(S54*R55),S54)</f>
        <v/>
      </c>
      <c r="T55" s="335" t="str">
        <f>IF(L55='11 FORMULAS'!$P$6,T54-(T54*R55),T54)</f>
        <v/>
      </c>
      <c r="U55" s="460"/>
      <c r="V55" s="463"/>
    </row>
    <row r="56" spans="1:26" ht="29.45" customHeight="1" x14ac:dyDescent="0.25">
      <c r="A56" s="452" t="str">
        <f>'2 CONTEXTO E IDENTIFICACIÓN'!A21</f>
        <v>R13</v>
      </c>
      <c r="B56" s="455" t="str">
        <f>+'2 CONTEXTO E IDENTIFICACIÓN'!E21</f>
        <v xml:space="preserve">  </v>
      </c>
      <c r="C56" s="432" t="str">
        <f>+'3 PROBABIL E IMPACTO INHERENTE'!E21</f>
        <v/>
      </c>
      <c r="D56" s="435" t="str">
        <f>+'3 PROBABIL E IMPACTO INHERENTE'!M21</f>
        <v/>
      </c>
      <c r="E56" s="68">
        <v>1</v>
      </c>
      <c r="F56" s="71"/>
      <c r="G56" s="71"/>
      <c r="H56" s="71"/>
      <c r="I56" s="318" t="str">
        <f t="shared" si="16"/>
        <v xml:space="preserve">  </v>
      </c>
      <c r="J56" s="5"/>
      <c r="K56" s="64" t="str">
        <f>+IF(J56='11 FORMULAS'!$E$4,'11 FORMULAS'!$F$4,IF(J56='11 FORMULAS'!$E$5,'11 FORMULAS'!$F$5,IF(J56='11 FORMULAS'!$E$6,'11 FORMULAS'!$F$6,"")))</f>
        <v/>
      </c>
      <c r="L56" s="64" t="str">
        <f>+IF(OR(J56='11 FORMULAS'!$O$4,J56='11 FORMULAS'!$O$5),'11 FORMULAS'!$P$5,IF(J56='11 FORMULAS'!$O$6,'11 FORMULAS'!$P$6,""))</f>
        <v/>
      </c>
      <c r="M56" s="5"/>
      <c r="N56" s="64" t="str">
        <f>+IF(M56='11 FORMULAS'!$H$4,'11 FORMULAS'!$I$4,IF(M56='11 FORMULAS'!$H$5,'11 FORMULAS'!$I$5,""))</f>
        <v/>
      </c>
      <c r="O56" s="6"/>
      <c r="P56" s="6"/>
      <c r="Q56" s="6"/>
      <c r="R56" s="333" t="str">
        <f>+IFERROR(K56+N56,"")</f>
        <v/>
      </c>
      <c r="S56" s="333" t="str">
        <f>IF(L56='11 FORMULAS'!$P$5,C56-(C56*R56),C56)</f>
        <v/>
      </c>
      <c r="T56" s="333" t="str">
        <f>IF(L56='11 FORMULAS'!$P$6,D56-(D56*R56),D56)</f>
        <v/>
      </c>
      <c r="U56" s="458" t="str">
        <f>+IF(S59="","",S59)</f>
        <v/>
      </c>
      <c r="V56" s="461" t="str">
        <f>+IF(T59="","",T59)</f>
        <v/>
      </c>
      <c r="X56" s="329"/>
      <c r="Y56" s="330"/>
      <c r="Z56" s="330"/>
    </row>
    <row r="57" spans="1:26" ht="29.45" customHeight="1" x14ac:dyDescent="0.25">
      <c r="A57" s="453"/>
      <c r="B57" s="456"/>
      <c r="C57" s="433"/>
      <c r="D57" s="436"/>
      <c r="E57" s="69">
        <v>2</v>
      </c>
      <c r="F57" s="231"/>
      <c r="G57" s="231"/>
      <c r="H57" s="231"/>
      <c r="I57" s="319" t="str">
        <f t="shared" si="16"/>
        <v xml:space="preserve">  </v>
      </c>
      <c r="J57" s="1"/>
      <c r="K57" s="65" t="str">
        <f>+IF(J57='11 FORMULAS'!$E$4,'11 FORMULAS'!$F$4,IF(J57='11 FORMULAS'!$E$5,'11 FORMULAS'!$F$5,IF(J57='11 FORMULAS'!$E$6,'11 FORMULAS'!$F$6,"")))</f>
        <v/>
      </c>
      <c r="L57" s="65" t="str">
        <f>+IF(OR(J57='11 FORMULAS'!$O$4,J57='11 FORMULAS'!$O$5),'11 FORMULAS'!$P$5,IF(J57='11 FORMULAS'!$O$6,'11 FORMULAS'!$P$6,""))</f>
        <v/>
      </c>
      <c r="M57" s="1"/>
      <c r="N57" s="65" t="str">
        <f>+IF(M57='11 FORMULAS'!$H$4,'11 FORMULAS'!$I$4,IF(M57='11 FORMULAS'!$H$5,'11 FORMULAS'!$I$5,""))</f>
        <v/>
      </c>
      <c r="O57" s="4"/>
      <c r="P57" s="4"/>
      <c r="Q57" s="4"/>
      <c r="R57" s="334" t="str">
        <f t="shared" ref="R57" si="25">+IFERROR(K57+N57,"")</f>
        <v/>
      </c>
      <c r="S57" s="334" t="str">
        <f>IF(L57='11 FORMULAS'!$P$5,S56-(S56*R57),S56)</f>
        <v/>
      </c>
      <c r="T57" s="334" t="str">
        <f>IF(L57='11 FORMULAS'!$P$6,T56-(T56*R57),T56)</f>
        <v/>
      </c>
      <c r="U57" s="459"/>
      <c r="V57" s="462"/>
      <c r="X57" s="329"/>
      <c r="Y57" s="330"/>
      <c r="Z57" s="330"/>
    </row>
    <row r="58" spans="1:26" ht="29.45" customHeight="1" x14ac:dyDescent="0.25">
      <c r="A58" s="453"/>
      <c r="B58" s="456"/>
      <c r="C58" s="433"/>
      <c r="D58" s="436"/>
      <c r="E58" s="69">
        <v>3</v>
      </c>
      <c r="F58" s="231"/>
      <c r="G58" s="231"/>
      <c r="H58" s="231"/>
      <c r="I58" s="319" t="str">
        <f t="shared" si="16"/>
        <v xml:space="preserve">  </v>
      </c>
      <c r="J58" s="1"/>
      <c r="K58" s="65" t="str">
        <f>+IF(J58='11 FORMULAS'!$E$4,'11 FORMULAS'!$F$4,IF(J58='11 FORMULAS'!$E$5,'11 FORMULAS'!$F$5,IF(J58='11 FORMULAS'!$E$6,'11 FORMULAS'!$F$6,"")))</f>
        <v/>
      </c>
      <c r="L58" s="65" t="str">
        <f>+IF(OR(J58='11 FORMULAS'!$O$4,J58='11 FORMULAS'!$O$5),'11 FORMULAS'!$P$5,IF(J58='11 FORMULAS'!$O$6,'11 FORMULAS'!$P$6,""))</f>
        <v/>
      </c>
      <c r="M58" s="1"/>
      <c r="N58" s="65" t="str">
        <f>+IF(M58='11 FORMULAS'!$H$4,'11 FORMULAS'!$I$4,IF(M58='11 FORMULAS'!$H$5,'11 FORMULAS'!$I$5,""))</f>
        <v/>
      </c>
      <c r="O58" s="4"/>
      <c r="P58" s="4"/>
      <c r="Q58" s="4"/>
      <c r="R58" s="334" t="str">
        <f>+IFERROR(K58+N58,"")</f>
        <v/>
      </c>
      <c r="S58" s="334" t="str">
        <f>IF(L58='11 FORMULAS'!$P$5,S57-(S57*R58),S57)</f>
        <v/>
      </c>
      <c r="T58" s="334" t="str">
        <f>IF(L58='11 FORMULAS'!$P$6,T57-(T57*R58),T57)</f>
        <v/>
      </c>
      <c r="U58" s="459"/>
      <c r="V58" s="462"/>
      <c r="X58" s="329"/>
      <c r="Y58" s="330"/>
      <c r="Z58" s="330"/>
    </row>
    <row r="59" spans="1:26" ht="29.45" customHeight="1" thickBot="1" x14ac:dyDescent="0.3">
      <c r="A59" s="454"/>
      <c r="B59" s="457"/>
      <c r="C59" s="434"/>
      <c r="D59" s="437"/>
      <c r="E59" s="70">
        <v>4</v>
      </c>
      <c r="F59" s="232"/>
      <c r="G59" s="232"/>
      <c r="H59" s="232"/>
      <c r="I59" s="320" t="str">
        <f t="shared" si="16"/>
        <v xml:space="preserve">  </v>
      </c>
      <c r="J59" s="7"/>
      <c r="K59" s="66" t="str">
        <f>+IF(J59='11 FORMULAS'!$E$4,'11 FORMULAS'!$F$4,IF(J59='11 FORMULAS'!$E$5,'11 FORMULAS'!$F$5,IF(J59='11 FORMULAS'!$E$6,'11 FORMULAS'!$F$6,"")))</f>
        <v/>
      </c>
      <c r="L59" s="66" t="str">
        <f>+IF(OR(J59='11 FORMULAS'!$O$4,J59='11 FORMULAS'!$O$5),'11 FORMULAS'!$P$5,IF(J59='11 FORMULAS'!$O$6,'11 FORMULAS'!$P$6,""))</f>
        <v/>
      </c>
      <c r="M59" s="7"/>
      <c r="N59" s="66" t="str">
        <f>+IF(M59='11 FORMULAS'!$H$4,'11 FORMULAS'!$I$4,IF(M59='11 FORMULAS'!$H$5,'11 FORMULAS'!$I$5,""))</f>
        <v/>
      </c>
      <c r="O59" s="8"/>
      <c r="P59" s="8"/>
      <c r="Q59" s="8"/>
      <c r="R59" s="335" t="str">
        <f t="shared" ref="R59" si="26">+IFERROR(K59+N59,"")</f>
        <v/>
      </c>
      <c r="S59" s="335" t="str">
        <f>IF(L59='11 FORMULAS'!$P$5,S58-(S58*R59),S58)</f>
        <v/>
      </c>
      <c r="T59" s="335" t="str">
        <f>IF(L59='11 FORMULAS'!$P$6,T58-(T58*R59),T58)</f>
        <v/>
      </c>
      <c r="U59" s="460"/>
      <c r="V59" s="463"/>
    </row>
    <row r="60" spans="1:26" ht="29.45" customHeight="1" x14ac:dyDescent="0.25">
      <c r="A60" s="452" t="str">
        <f>'2 CONTEXTO E IDENTIFICACIÓN'!A22</f>
        <v>R14</v>
      </c>
      <c r="B60" s="455" t="str">
        <f>+'2 CONTEXTO E IDENTIFICACIÓN'!E22</f>
        <v xml:space="preserve">  </v>
      </c>
      <c r="C60" s="432" t="str">
        <f>+'3 PROBABIL E IMPACTO INHERENTE'!E22</f>
        <v/>
      </c>
      <c r="D60" s="435" t="str">
        <f>+'3 PROBABIL E IMPACTO INHERENTE'!M22</f>
        <v/>
      </c>
      <c r="E60" s="68">
        <v>1</v>
      </c>
      <c r="F60" s="71"/>
      <c r="G60" s="71"/>
      <c r="H60" s="71"/>
      <c r="I60" s="318" t="str">
        <f t="shared" si="16"/>
        <v xml:space="preserve">  </v>
      </c>
      <c r="J60" s="5"/>
      <c r="K60" s="64" t="str">
        <f>+IF(J60='11 FORMULAS'!$E$4,'11 FORMULAS'!$F$4,IF(J60='11 FORMULAS'!$E$5,'11 FORMULAS'!$F$5,IF(J60='11 FORMULAS'!$E$6,'11 FORMULAS'!$F$6,"")))</f>
        <v/>
      </c>
      <c r="L60" s="64" t="str">
        <f>+IF(OR(J60='11 FORMULAS'!$O$4,J60='11 FORMULAS'!$O$5),'11 FORMULAS'!$P$5,IF(J60='11 FORMULAS'!$O$6,'11 FORMULAS'!$P$6,""))</f>
        <v/>
      </c>
      <c r="M60" s="5"/>
      <c r="N60" s="64" t="str">
        <f>+IF(M60='11 FORMULAS'!$H$4,'11 FORMULAS'!$I$4,IF(M60='11 FORMULAS'!$H$5,'11 FORMULAS'!$I$5,""))</f>
        <v/>
      </c>
      <c r="O60" s="6"/>
      <c r="P60" s="6"/>
      <c r="Q60" s="6"/>
      <c r="R60" s="333" t="str">
        <f>+IFERROR(K60+N60,"")</f>
        <v/>
      </c>
      <c r="S60" s="333" t="str">
        <f>IF(L60='11 FORMULAS'!$P$5,C60-(C60*R60),C60)</f>
        <v/>
      </c>
      <c r="T60" s="333" t="str">
        <f>IF(L60='11 FORMULAS'!$P$6,D60-(D60*R60),D60)</f>
        <v/>
      </c>
      <c r="U60" s="458" t="str">
        <f>+IF(S63="","",S63)</f>
        <v/>
      </c>
      <c r="V60" s="461" t="str">
        <f>+IF(T63="","",T63)</f>
        <v/>
      </c>
      <c r="X60" s="329"/>
      <c r="Y60" s="330"/>
      <c r="Z60" s="330"/>
    </row>
    <row r="61" spans="1:26" ht="29.45" customHeight="1" x14ac:dyDescent="0.25">
      <c r="A61" s="453"/>
      <c r="B61" s="456"/>
      <c r="C61" s="433"/>
      <c r="D61" s="436"/>
      <c r="E61" s="69">
        <v>2</v>
      </c>
      <c r="F61" s="231"/>
      <c r="G61" s="231"/>
      <c r="H61" s="231"/>
      <c r="I61" s="319" t="str">
        <f t="shared" si="16"/>
        <v xml:space="preserve">  </v>
      </c>
      <c r="J61" s="1"/>
      <c r="K61" s="65" t="str">
        <f>+IF(J61='11 FORMULAS'!$E$4,'11 FORMULAS'!$F$4,IF(J61='11 FORMULAS'!$E$5,'11 FORMULAS'!$F$5,IF(J61='11 FORMULAS'!$E$6,'11 FORMULAS'!$F$6,"")))</f>
        <v/>
      </c>
      <c r="L61" s="65" t="str">
        <f>+IF(OR(J61='11 FORMULAS'!$O$4,J61='11 FORMULAS'!$O$5),'11 FORMULAS'!$P$5,IF(J61='11 FORMULAS'!$O$6,'11 FORMULAS'!$P$6,""))</f>
        <v/>
      </c>
      <c r="M61" s="1"/>
      <c r="N61" s="65" t="str">
        <f>+IF(M61='11 FORMULAS'!$H$4,'11 FORMULAS'!$I$4,IF(M61='11 FORMULAS'!$H$5,'11 FORMULAS'!$I$5,""))</f>
        <v/>
      </c>
      <c r="O61" s="4"/>
      <c r="P61" s="4"/>
      <c r="Q61" s="4"/>
      <c r="R61" s="334" t="str">
        <f t="shared" ref="R61" si="27">+IFERROR(K61+N61,"")</f>
        <v/>
      </c>
      <c r="S61" s="334" t="str">
        <f>IF(L61='11 FORMULAS'!$P$5,S60-(S60*R61),S60)</f>
        <v/>
      </c>
      <c r="T61" s="334" t="str">
        <f>IF(L61='11 FORMULAS'!$P$6,T60-(T60*R61),T60)</f>
        <v/>
      </c>
      <c r="U61" s="459"/>
      <c r="V61" s="462"/>
      <c r="X61" s="329"/>
      <c r="Y61" s="330"/>
      <c r="Z61" s="330"/>
    </row>
    <row r="62" spans="1:26" ht="29.45" customHeight="1" x14ac:dyDescent="0.25">
      <c r="A62" s="453"/>
      <c r="B62" s="456"/>
      <c r="C62" s="433"/>
      <c r="D62" s="436"/>
      <c r="E62" s="69">
        <v>3</v>
      </c>
      <c r="F62" s="231"/>
      <c r="G62" s="231"/>
      <c r="H62" s="231"/>
      <c r="I62" s="319" t="str">
        <f t="shared" si="16"/>
        <v xml:space="preserve">  </v>
      </c>
      <c r="J62" s="1"/>
      <c r="K62" s="65" t="str">
        <f>+IF(J62='11 FORMULAS'!$E$4,'11 FORMULAS'!$F$4,IF(J62='11 FORMULAS'!$E$5,'11 FORMULAS'!$F$5,IF(J62='11 FORMULAS'!$E$6,'11 FORMULAS'!$F$6,"")))</f>
        <v/>
      </c>
      <c r="L62" s="65" t="str">
        <f>+IF(OR(J62='11 FORMULAS'!$O$4,J62='11 FORMULAS'!$O$5),'11 FORMULAS'!$P$5,IF(J62='11 FORMULAS'!$O$6,'11 FORMULAS'!$P$6,""))</f>
        <v/>
      </c>
      <c r="M62" s="1"/>
      <c r="N62" s="65" t="str">
        <f>+IF(M62='11 FORMULAS'!$H$4,'11 FORMULAS'!$I$4,IF(M62='11 FORMULAS'!$H$5,'11 FORMULAS'!$I$5,""))</f>
        <v/>
      </c>
      <c r="O62" s="4"/>
      <c r="P62" s="4"/>
      <c r="Q62" s="4"/>
      <c r="R62" s="334" t="str">
        <f>+IFERROR(K62+N62,"")</f>
        <v/>
      </c>
      <c r="S62" s="334" t="str">
        <f>IF(L62='11 FORMULAS'!$P$5,S61-(S61*R62),S61)</f>
        <v/>
      </c>
      <c r="T62" s="334" t="str">
        <f>IF(L62='11 FORMULAS'!$P$6,T61-(T61*R62),T61)</f>
        <v/>
      </c>
      <c r="U62" s="459"/>
      <c r="V62" s="462"/>
      <c r="X62" s="329"/>
      <c r="Y62" s="330"/>
      <c r="Z62" s="330"/>
    </row>
    <row r="63" spans="1:26" ht="29.45" customHeight="1" thickBot="1" x14ac:dyDescent="0.3">
      <c r="A63" s="454"/>
      <c r="B63" s="457"/>
      <c r="C63" s="434"/>
      <c r="D63" s="437"/>
      <c r="E63" s="70">
        <v>4</v>
      </c>
      <c r="F63" s="232"/>
      <c r="G63" s="232"/>
      <c r="H63" s="232"/>
      <c r="I63" s="320" t="str">
        <f t="shared" si="16"/>
        <v xml:space="preserve">  </v>
      </c>
      <c r="J63" s="7"/>
      <c r="K63" s="66" t="str">
        <f>+IF(J63='11 FORMULAS'!$E$4,'11 FORMULAS'!$F$4,IF(J63='11 FORMULAS'!$E$5,'11 FORMULAS'!$F$5,IF(J63='11 FORMULAS'!$E$6,'11 FORMULAS'!$F$6,"")))</f>
        <v/>
      </c>
      <c r="L63" s="66" t="str">
        <f>+IF(OR(J63='11 FORMULAS'!$O$4,J63='11 FORMULAS'!$O$5),'11 FORMULAS'!$P$5,IF(J63='11 FORMULAS'!$O$6,'11 FORMULAS'!$P$6,""))</f>
        <v/>
      </c>
      <c r="M63" s="7"/>
      <c r="N63" s="66" t="str">
        <f>+IF(M63='11 FORMULAS'!$H$4,'11 FORMULAS'!$I$4,IF(M63='11 FORMULAS'!$H$5,'11 FORMULAS'!$I$5,""))</f>
        <v/>
      </c>
      <c r="O63" s="8"/>
      <c r="P63" s="8"/>
      <c r="Q63" s="8"/>
      <c r="R63" s="335" t="str">
        <f t="shared" ref="R63" si="28">+IFERROR(K63+N63,"")</f>
        <v/>
      </c>
      <c r="S63" s="335" t="str">
        <f>IF(L63='11 FORMULAS'!$P$5,S62-(S62*R63),S62)</f>
        <v/>
      </c>
      <c r="T63" s="335" t="str">
        <f>IF(L63='11 FORMULAS'!$P$6,T62-(T62*R63),T62)</f>
        <v/>
      </c>
      <c r="U63" s="460"/>
      <c r="V63" s="463"/>
    </row>
    <row r="64" spans="1:26" ht="29.45" customHeight="1" x14ac:dyDescent="0.25">
      <c r="A64" s="452" t="str">
        <f>'2 CONTEXTO E IDENTIFICACIÓN'!A23</f>
        <v>R15</v>
      </c>
      <c r="B64" s="455" t="str">
        <f>+'2 CONTEXTO E IDENTIFICACIÓN'!E23</f>
        <v xml:space="preserve">  </v>
      </c>
      <c r="C64" s="432" t="str">
        <f>+'3 PROBABIL E IMPACTO INHERENTE'!E23</f>
        <v/>
      </c>
      <c r="D64" s="435" t="str">
        <f>+'3 PROBABIL E IMPACTO INHERENTE'!M23</f>
        <v/>
      </c>
      <c r="E64" s="68">
        <v>1</v>
      </c>
      <c r="F64" s="71"/>
      <c r="G64" s="71"/>
      <c r="H64" s="71"/>
      <c r="I64" s="318" t="str">
        <f t="shared" si="16"/>
        <v xml:space="preserve">  </v>
      </c>
      <c r="J64" s="5"/>
      <c r="K64" s="64" t="str">
        <f>+IF(J64='11 FORMULAS'!$E$4,'11 FORMULAS'!$F$4,IF(J64='11 FORMULAS'!$E$5,'11 FORMULAS'!$F$5,IF(J64='11 FORMULAS'!$E$6,'11 FORMULAS'!$F$6,"")))</f>
        <v/>
      </c>
      <c r="L64" s="64" t="str">
        <f>+IF(OR(J64='11 FORMULAS'!$O$4,J64='11 FORMULAS'!$O$5),'11 FORMULAS'!$P$5,IF(J64='11 FORMULAS'!$O$6,'11 FORMULAS'!$P$6,""))</f>
        <v/>
      </c>
      <c r="M64" s="5"/>
      <c r="N64" s="64" t="str">
        <f>+IF(M64='11 FORMULAS'!$H$4,'11 FORMULAS'!$I$4,IF(M64='11 FORMULAS'!$H$5,'11 FORMULAS'!$I$5,""))</f>
        <v/>
      </c>
      <c r="O64" s="6"/>
      <c r="P64" s="6"/>
      <c r="Q64" s="6"/>
      <c r="R64" s="333" t="str">
        <f>+IFERROR(K64+N64,"")</f>
        <v/>
      </c>
      <c r="S64" s="333" t="str">
        <f>IF(L64='11 FORMULAS'!$P$5,C64-(C64*R64),C64)</f>
        <v/>
      </c>
      <c r="T64" s="333" t="str">
        <f>IF(L64='11 FORMULAS'!$P$6,D64-(D64*R64),D64)</f>
        <v/>
      </c>
      <c r="U64" s="458" t="str">
        <f>+IF(S67="","",S67)</f>
        <v/>
      </c>
      <c r="V64" s="461" t="str">
        <f>+IF(T67="","",T67)</f>
        <v/>
      </c>
      <c r="X64" s="329"/>
      <c r="Y64" s="330"/>
      <c r="Z64" s="330"/>
    </row>
    <row r="65" spans="1:26" ht="29.45" customHeight="1" x14ac:dyDescent="0.25">
      <c r="A65" s="453"/>
      <c r="B65" s="456"/>
      <c r="C65" s="433"/>
      <c r="D65" s="436"/>
      <c r="E65" s="69">
        <v>2</v>
      </c>
      <c r="F65" s="231"/>
      <c r="G65" s="231"/>
      <c r="H65" s="231"/>
      <c r="I65" s="319" t="str">
        <f t="shared" si="16"/>
        <v xml:space="preserve">  </v>
      </c>
      <c r="J65" s="1"/>
      <c r="K65" s="65" t="str">
        <f>+IF(J65='11 FORMULAS'!$E$4,'11 FORMULAS'!$F$4,IF(J65='11 FORMULAS'!$E$5,'11 FORMULAS'!$F$5,IF(J65='11 FORMULAS'!$E$6,'11 FORMULAS'!$F$6,"")))</f>
        <v/>
      </c>
      <c r="L65" s="65" t="str">
        <f>+IF(OR(J65='11 FORMULAS'!$O$4,J65='11 FORMULAS'!$O$5),'11 FORMULAS'!$P$5,IF(J65='11 FORMULAS'!$O$6,'11 FORMULAS'!$P$6,""))</f>
        <v/>
      </c>
      <c r="M65" s="1"/>
      <c r="N65" s="65" t="str">
        <f>+IF(M65='11 FORMULAS'!$H$4,'11 FORMULAS'!$I$4,IF(M65='11 FORMULAS'!$H$5,'11 FORMULAS'!$I$5,""))</f>
        <v/>
      </c>
      <c r="O65" s="4"/>
      <c r="P65" s="4"/>
      <c r="Q65" s="4"/>
      <c r="R65" s="334" t="str">
        <f t="shared" ref="R65" si="29">+IFERROR(K65+N65,"")</f>
        <v/>
      </c>
      <c r="S65" s="334" t="str">
        <f>IF(L65='11 FORMULAS'!$P$5,S64-(S64*R65),S64)</f>
        <v/>
      </c>
      <c r="T65" s="334" t="str">
        <f>IF(L65='11 FORMULAS'!$P$6,T64-(T64*R65),T64)</f>
        <v/>
      </c>
      <c r="U65" s="459"/>
      <c r="V65" s="462"/>
      <c r="X65" s="329"/>
      <c r="Y65" s="330"/>
      <c r="Z65" s="330"/>
    </row>
    <row r="66" spans="1:26" ht="29.45" customHeight="1" x14ac:dyDescent="0.25">
      <c r="A66" s="453"/>
      <c r="B66" s="456"/>
      <c r="C66" s="433"/>
      <c r="D66" s="436"/>
      <c r="E66" s="69">
        <v>3</v>
      </c>
      <c r="F66" s="231"/>
      <c r="G66" s="231"/>
      <c r="H66" s="231"/>
      <c r="I66" s="319" t="str">
        <f t="shared" si="16"/>
        <v xml:space="preserve">  </v>
      </c>
      <c r="J66" s="1"/>
      <c r="K66" s="65" t="str">
        <f>+IF(J66='11 FORMULAS'!$E$4,'11 FORMULAS'!$F$4,IF(J66='11 FORMULAS'!$E$5,'11 FORMULAS'!$F$5,IF(J66='11 FORMULAS'!$E$6,'11 FORMULAS'!$F$6,"")))</f>
        <v/>
      </c>
      <c r="L66" s="65" t="str">
        <f>+IF(OR(J66='11 FORMULAS'!$O$4,J66='11 FORMULAS'!$O$5),'11 FORMULAS'!$P$5,IF(J66='11 FORMULAS'!$O$6,'11 FORMULAS'!$P$6,""))</f>
        <v/>
      </c>
      <c r="M66" s="1"/>
      <c r="N66" s="65" t="str">
        <f>+IF(M66='11 FORMULAS'!$H$4,'11 FORMULAS'!$I$4,IF(M66='11 FORMULAS'!$H$5,'11 FORMULAS'!$I$5,""))</f>
        <v/>
      </c>
      <c r="O66" s="4"/>
      <c r="P66" s="4"/>
      <c r="Q66" s="4"/>
      <c r="R66" s="334" t="str">
        <f>+IFERROR(K66+N66,"")</f>
        <v/>
      </c>
      <c r="S66" s="334" t="str">
        <f>IF(L66='11 FORMULAS'!$P$5,S65-(S65*R66),S65)</f>
        <v/>
      </c>
      <c r="T66" s="334" t="str">
        <f>IF(L66='11 FORMULAS'!$P$6,T65-(T65*R66),T65)</f>
        <v/>
      </c>
      <c r="U66" s="459"/>
      <c r="V66" s="462"/>
      <c r="X66" s="329"/>
      <c r="Y66" s="330"/>
      <c r="Z66" s="330"/>
    </row>
    <row r="67" spans="1:26" ht="29.45" customHeight="1" thickBot="1" x14ac:dyDescent="0.3">
      <c r="A67" s="454"/>
      <c r="B67" s="457"/>
      <c r="C67" s="434"/>
      <c r="D67" s="437"/>
      <c r="E67" s="70">
        <v>4</v>
      </c>
      <c r="F67" s="232"/>
      <c r="G67" s="232"/>
      <c r="H67" s="232"/>
      <c r="I67" s="320" t="str">
        <f t="shared" si="16"/>
        <v xml:space="preserve">  </v>
      </c>
      <c r="J67" s="7"/>
      <c r="K67" s="66" t="str">
        <f>+IF(J67='11 FORMULAS'!$E$4,'11 FORMULAS'!$F$4,IF(J67='11 FORMULAS'!$E$5,'11 FORMULAS'!$F$5,IF(J67='11 FORMULAS'!$E$6,'11 FORMULAS'!$F$6,"")))</f>
        <v/>
      </c>
      <c r="L67" s="66" t="str">
        <f>+IF(OR(J67='11 FORMULAS'!$O$4,J67='11 FORMULAS'!$O$5),'11 FORMULAS'!$P$5,IF(J67='11 FORMULAS'!$O$6,'11 FORMULAS'!$P$6,""))</f>
        <v/>
      </c>
      <c r="M67" s="7"/>
      <c r="N67" s="66" t="str">
        <f>+IF(M67='11 FORMULAS'!$H$4,'11 FORMULAS'!$I$4,IF(M67='11 FORMULAS'!$H$5,'11 FORMULAS'!$I$5,""))</f>
        <v/>
      </c>
      <c r="O67" s="8"/>
      <c r="P67" s="8"/>
      <c r="Q67" s="8"/>
      <c r="R67" s="335" t="str">
        <f t="shared" ref="R67" si="30">+IFERROR(K67+N67,"")</f>
        <v/>
      </c>
      <c r="S67" s="335" t="str">
        <f>IF(L67='11 FORMULAS'!$P$5,S66-(S66*R67),S66)</f>
        <v/>
      </c>
      <c r="T67" s="335" t="str">
        <f>IF(L67='11 FORMULAS'!$P$6,T66-(T66*R67),T66)</f>
        <v/>
      </c>
      <c r="U67" s="460"/>
      <c r="V67" s="463"/>
    </row>
    <row r="68" spans="1:26" ht="29.45" customHeight="1" x14ac:dyDescent="0.25">
      <c r="A68" s="452" t="str">
        <f>'2 CONTEXTO E IDENTIFICACIÓN'!A24</f>
        <v>R16</v>
      </c>
      <c r="B68" s="455" t="str">
        <f>+'2 CONTEXTO E IDENTIFICACIÓN'!E24</f>
        <v xml:space="preserve">  </v>
      </c>
      <c r="C68" s="432" t="str">
        <f>+'3 PROBABIL E IMPACTO INHERENTE'!E24</f>
        <v/>
      </c>
      <c r="D68" s="435" t="str">
        <f>+'3 PROBABIL E IMPACTO INHERENTE'!M24</f>
        <v/>
      </c>
      <c r="E68" s="68">
        <v>1</v>
      </c>
      <c r="F68" s="71"/>
      <c r="G68" s="71"/>
      <c r="H68" s="71"/>
      <c r="I68" s="318" t="str">
        <f t="shared" si="16"/>
        <v xml:space="preserve">  </v>
      </c>
      <c r="J68" s="5"/>
      <c r="K68" s="64" t="str">
        <f>+IF(J68='11 FORMULAS'!$E$4,'11 FORMULAS'!$F$4,IF(J68='11 FORMULAS'!$E$5,'11 FORMULAS'!$F$5,IF(J68='11 FORMULAS'!$E$6,'11 FORMULAS'!$F$6,"")))</f>
        <v/>
      </c>
      <c r="L68" s="64" t="str">
        <f>+IF(OR(J68='11 FORMULAS'!$O$4,J68='11 FORMULAS'!$O$5),'11 FORMULAS'!$P$5,IF(J68='11 FORMULAS'!$O$6,'11 FORMULAS'!$P$6,""))</f>
        <v/>
      </c>
      <c r="M68" s="5"/>
      <c r="N68" s="64" t="str">
        <f>+IF(M68='11 FORMULAS'!$H$4,'11 FORMULAS'!$I$4,IF(M68='11 FORMULAS'!$H$5,'11 FORMULAS'!$I$5,""))</f>
        <v/>
      </c>
      <c r="O68" s="6"/>
      <c r="P68" s="6"/>
      <c r="Q68" s="6"/>
      <c r="R68" s="333" t="str">
        <f>+IFERROR(K68+N68,"")</f>
        <v/>
      </c>
      <c r="S68" s="333" t="str">
        <f>IF(L68='11 FORMULAS'!$P$5,C68-(C68*R68),C68)</f>
        <v/>
      </c>
      <c r="T68" s="333" t="str">
        <f>IF(L68='11 FORMULAS'!$P$6,D68-(D68*R68),D68)</f>
        <v/>
      </c>
      <c r="U68" s="458" t="str">
        <f>+IF(S71="","",S71)</f>
        <v/>
      </c>
      <c r="V68" s="461" t="str">
        <f>+IF(T71="","",T71)</f>
        <v/>
      </c>
      <c r="X68" s="329"/>
      <c r="Y68" s="330"/>
      <c r="Z68" s="330"/>
    </row>
    <row r="69" spans="1:26" ht="29.45" customHeight="1" x14ac:dyDescent="0.25">
      <c r="A69" s="453"/>
      <c r="B69" s="456"/>
      <c r="C69" s="433"/>
      <c r="D69" s="436"/>
      <c r="E69" s="69">
        <v>2</v>
      </c>
      <c r="F69" s="231"/>
      <c r="G69" s="231"/>
      <c r="H69" s="231"/>
      <c r="I69" s="319" t="str">
        <f t="shared" si="16"/>
        <v xml:space="preserve">  </v>
      </c>
      <c r="J69" s="1"/>
      <c r="K69" s="65" t="str">
        <f>+IF(J69='11 FORMULAS'!$E$4,'11 FORMULAS'!$F$4,IF(J69='11 FORMULAS'!$E$5,'11 FORMULAS'!$F$5,IF(J69='11 FORMULAS'!$E$6,'11 FORMULAS'!$F$6,"")))</f>
        <v/>
      </c>
      <c r="L69" s="65" t="str">
        <f>+IF(OR(J69='11 FORMULAS'!$O$4,J69='11 FORMULAS'!$O$5),'11 FORMULAS'!$P$5,IF(J69='11 FORMULAS'!$O$6,'11 FORMULAS'!$P$6,""))</f>
        <v/>
      </c>
      <c r="M69" s="1"/>
      <c r="N69" s="65" t="str">
        <f>+IF(M69='11 FORMULAS'!$H$4,'11 FORMULAS'!$I$4,IF(M69='11 FORMULAS'!$H$5,'11 FORMULAS'!$I$5,""))</f>
        <v/>
      </c>
      <c r="O69" s="4"/>
      <c r="P69" s="4"/>
      <c r="Q69" s="4"/>
      <c r="R69" s="334" t="str">
        <f t="shared" ref="R69" si="31">+IFERROR(K69+N69,"")</f>
        <v/>
      </c>
      <c r="S69" s="334" t="str">
        <f>IF(L69='11 FORMULAS'!$P$5,S68-(S68*R69),S68)</f>
        <v/>
      </c>
      <c r="T69" s="334" t="str">
        <f>IF(L69='11 FORMULAS'!$P$6,T68-(T68*R69),T68)</f>
        <v/>
      </c>
      <c r="U69" s="459"/>
      <c r="V69" s="462"/>
      <c r="X69" s="329"/>
      <c r="Y69" s="330"/>
      <c r="Z69" s="330"/>
    </row>
    <row r="70" spans="1:26" ht="29.45" customHeight="1" x14ac:dyDescent="0.25">
      <c r="A70" s="453"/>
      <c r="B70" s="456"/>
      <c r="C70" s="433"/>
      <c r="D70" s="436"/>
      <c r="E70" s="69">
        <v>3</v>
      </c>
      <c r="F70" s="231"/>
      <c r="G70" s="231"/>
      <c r="H70" s="231"/>
      <c r="I70" s="319" t="str">
        <f t="shared" si="16"/>
        <v xml:space="preserve">  </v>
      </c>
      <c r="J70" s="1"/>
      <c r="K70" s="65" t="str">
        <f>+IF(J70='11 FORMULAS'!$E$4,'11 FORMULAS'!$F$4,IF(J70='11 FORMULAS'!$E$5,'11 FORMULAS'!$F$5,IF(J70='11 FORMULAS'!$E$6,'11 FORMULAS'!$F$6,"")))</f>
        <v/>
      </c>
      <c r="L70" s="65" t="str">
        <f>+IF(OR(J70='11 FORMULAS'!$O$4,J70='11 FORMULAS'!$O$5),'11 FORMULAS'!$P$5,IF(J70='11 FORMULAS'!$O$6,'11 FORMULAS'!$P$6,""))</f>
        <v/>
      </c>
      <c r="M70" s="1"/>
      <c r="N70" s="65" t="str">
        <f>+IF(M70='11 FORMULAS'!$H$4,'11 FORMULAS'!$I$4,IF(M70='11 FORMULAS'!$H$5,'11 FORMULAS'!$I$5,""))</f>
        <v/>
      </c>
      <c r="O70" s="4"/>
      <c r="P70" s="4"/>
      <c r="Q70" s="4"/>
      <c r="R70" s="334" t="str">
        <f>+IFERROR(K70+N70,"")</f>
        <v/>
      </c>
      <c r="S70" s="334" t="str">
        <f>IF(L70='11 FORMULAS'!$P$5,S69-(S69*R70),S69)</f>
        <v/>
      </c>
      <c r="T70" s="334" t="str">
        <f>IF(L70='11 FORMULAS'!$P$6,T69-(T69*R70),T69)</f>
        <v/>
      </c>
      <c r="U70" s="459"/>
      <c r="V70" s="462"/>
      <c r="X70" s="329"/>
      <c r="Y70" s="330"/>
      <c r="Z70" s="330"/>
    </row>
    <row r="71" spans="1:26" ht="29.45" customHeight="1" thickBot="1" x14ac:dyDescent="0.3">
      <c r="A71" s="454"/>
      <c r="B71" s="457"/>
      <c r="C71" s="434"/>
      <c r="D71" s="437"/>
      <c r="E71" s="70">
        <v>4</v>
      </c>
      <c r="F71" s="232"/>
      <c r="G71" s="232"/>
      <c r="H71" s="232"/>
      <c r="I71" s="320" t="str">
        <f t="shared" si="16"/>
        <v xml:space="preserve">  </v>
      </c>
      <c r="J71" s="7"/>
      <c r="K71" s="66" t="str">
        <f>+IF(J71='11 FORMULAS'!$E$4,'11 FORMULAS'!$F$4,IF(J71='11 FORMULAS'!$E$5,'11 FORMULAS'!$F$5,IF(J71='11 FORMULAS'!$E$6,'11 FORMULAS'!$F$6,"")))</f>
        <v/>
      </c>
      <c r="L71" s="66" t="str">
        <f>+IF(OR(J71='11 FORMULAS'!$O$4,J71='11 FORMULAS'!$O$5),'11 FORMULAS'!$P$5,IF(J71='11 FORMULAS'!$O$6,'11 FORMULAS'!$P$6,""))</f>
        <v/>
      </c>
      <c r="M71" s="7"/>
      <c r="N71" s="66" t="str">
        <f>+IF(M71='11 FORMULAS'!$H$4,'11 FORMULAS'!$I$4,IF(M71='11 FORMULAS'!$H$5,'11 FORMULAS'!$I$5,""))</f>
        <v/>
      </c>
      <c r="O71" s="8"/>
      <c r="P71" s="8"/>
      <c r="Q71" s="8"/>
      <c r="R71" s="335" t="str">
        <f t="shared" ref="R71" si="32">+IFERROR(K71+N71,"")</f>
        <v/>
      </c>
      <c r="S71" s="335" t="str">
        <f>IF(L71='11 FORMULAS'!$P$5,S70-(S70*R71),S70)</f>
        <v/>
      </c>
      <c r="T71" s="335" t="str">
        <f>IF(L71='11 FORMULAS'!$P$6,T70-(T70*R71),T70)</f>
        <v/>
      </c>
      <c r="U71" s="460"/>
      <c r="V71" s="463"/>
    </row>
    <row r="72" spans="1:26" ht="29.45" customHeight="1" x14ac:dyDescent="0.25">
      <c r="A72" s="452" t="str">
        <f>'2 CONTEXTO E IDENTIFICACIÓN'!A25</f>
        <v>R17</v>
      </c>
      <c r="B72" s="455" t="str">
        <f>+'2 CONTEXTO E IDENTIFICACIÓN'!E25</f>
        <v xml:space="preserve">  </v>
      </c>
      <c r="C72" s="432" t="str">
        <f>+'3 PROBABIL E IMPACTO INHERENTE'!E25</f>
        <v/>
      </c>
      <c r="D72" s="435" t="str">
        <f>+'3 PROBABIL E IMPACTO INHERENTE'!M25</f>
        <v/>
      </c>
      <c r="E72" s="68">
        <v>1</v>
      </c>
      <c r="F72" s="71"/>
      <c r="G72" s="71"/>
      <c r="H72" s="71"/>
      <c r="I72" s="318" t="str">
        <f t="shared" ref="I72:I87" si="33">+CONCATENATE(F72," ",G72," ",H72)</f>
        <v xml:space="preserve">  </v>
      </c>
      <c r="J72" s="5"/>
      <c r="K72" s="64" t="str">
        <f>+IF(J72='11 FORMULAS'!$E$4,'11 FORMULAS'!$F$4,IF(J72='11 FORMULAS'!$E$5,'11 FORMULAS'!$F$5,IF(J72='11 FORMULAS'!$E$6,'11 FORMULAS'!$F$6,"")))</f>
        <v/>
      </c>
      <c r="L72" s="64" t="str">
        <f>+IF(OR(J72='11 FORMULAS'!$O$4,J72='11 FORMULAS'!$O$5),'11 FORMULAS'!$P$5,IF(J72='11 FORMULAS'!$O$6,'11 FORMULAS'!$P$6,""))</f>
        <v/>
      </c>
      <c r="M72" s="5"/>
      <c r="N72" s="64" t="str">
        <f>+IF(M72='11 FORMULAS'!$H$4,'11 FORMULAS'!$I$4,IF(M72='11 FORMULAS'!$H$5,'11 FORMULAS'!$I$5,""))</f>
        <v/>
      </c>
      <c r="O72" s="6"/>
      <c r="P72" s="6"/>
      <c r="Q72" s="6"/>
      <c r="R72" s="333" t="str">
        <f>+IFERROR(K72+N72,"")</f>
        <v/>
      </c>
      <c r="S72" s="333" t="str">
        <f>IF(L72='11 FORMULAS'!$P$5,C72-(C72*R72),C72)</f>
        <v/>
      </c>
      <c r="T72" s="333" t="str">
        <f>IF(L72='11 FORMULAS'!$P$6,D72-(D72*R72),D72)</f>
        <v/>
      </c>
      <c r="U72" s="458" t="str">
        <f>+IF(S75="","",S75)</f>
        <v/>
      </c>
      <c r="V72" s="461" t="str">
        <f>+IF(T75="","",T75)</f>
        <v/>
      </c>
      <c r="X72" s="329"/>
      <c r="Y72" s="330"/>
      <c r="Z72" s="330"/>
    </row>
    <row r="73" spans="1:26" ht="29.45" customHeight="1" x14ac:dyDescent="0.25">
      <c r="A73" s="453"/>
      <c r="B73" s="456"/>
      <c r="C73" s="433"/>
      <c r="D73" s="436"/>
      <c r="E73" s="69">
        <v>2</v>
      </c>
      <c r="F73" s="231"/>
      <c r="G73" s="231"/>
      <c r="H73" s="231"/>
      <c r="I73" s="319" t="str">
        <f t="shared" si="33"/>
        <v xml:space="preserve">  </v>
      </c>
      <c r="J73" s="1"/>
      <c r="K73" s="65" t="str">
        <f>+IF(J73='11 FORMULAS'!$E$4,'11 FORMULAS'!$F$4,IF(J73='11 FORMULAS'!$E$5,'11 FORMULAS'!$F$5,IF(J73='11 FORMULAS'!$E$6,'11 FORMULAS'!$F$6,"")))</f>
        <v/>
      </c>
      <c r="L73" s="65" t="str">
        <f>+IF(OR(J73='11 FORMULAS'!$O$4,J73='11 FORMULAS'!$O$5),'11 FORMULAS'!$P$5,IF(J73='11 FORMULAS'!$O$6,'11 FORMULAS'!$P$6,""))</f>
        <v/>
      </c>
      <c r="M73" s="1"/>
      <c r="N73" s="65" t="str">
        <f>+IF(M73='11 FORMULAS'!$H$4,'11 FORMULAS'!$I$4,IF(M73='11 FORMULAS'!$H$5,'11 FORMULAS'!$I$5,""))</f>
        <v/>
      </c>
      <c r="O73" s="4"/>
      <c r="P73" s="4"/>
      <c r="Q73" s="4"/>
      <c r="R73" s="334" t="str">
        <f t="shared" ref="R73" si="34">+IFERROR(K73+N73,"")</f>
        <v/>
      </c>
      <c r="S73" s="334" t="str">
        <f>IF(L73='11 FORMULAS'!$P$5,S72-(S72*R73),S72)</f>
        <v/>
      </c>
      <c r="T73" s="334" t="str">
        <f>IF(L73='11 FORMULAS'!$P$6,T72-(T72*R73),T72)</f>
        <v/>
      </c>
      <c r="U73" s="459"/>
      <c r="V73" s="462"/>
      <c r="X73" s="329"/>
      <c r="Y73" s="330"/>
      <c r="Z73" s="330"/>
    </row>
    <row r="74" spans="1:26" ht="29.45" customHeight="1" x14ac:dyDescent="0.25">
      <c r="A74" s="453"/>
      <c r="B74" s="456"/>
      <c r="C74" s="433"/>
      <c r="D74" s="436"/>
      <c r="E74" s="69">
        <v>3</v>
      </c>
      <c r="F74" s="231"/>
      <c r="G74" s="231"/>
      <c r="H74" s="231"/>
      <c r="I74" s="319" t="str">
        <f t="shared" si="33"/>
        <v xml:space="preserve">  </v>
      </c>
      <c r="J74" s="1"/>
      <c r="K74" s="65" t="str">
        <f>+IF(J74='11 FORMULAS'!$E$4,'11 FORMULAS'!$F$4,IF(J74='11 FORMULAS'!$E$5,'11 FORMULAS'!$F$5,IF(J74='11 FORMULAS'!$E$6,'11 FORMULAS'!$F$6,"")))</f>
        <v/>
      </c>
      <c r="L74" s="65" t="str">
        <f>+IF(OR(J74='11 FORMULAS'!$O$4,J74='11 FORMULAS'!$O$5),'11 FORMULAS'!$P$5,IF(J74='11 FORMULAS'!$O$6,'11 FORMULAS'!$P$6,""))</f>
        <v/>
      </c>
      <c r="M74" s="1"/>
      <c r="N74" s="65" t="str">
        <f>+IF(M74='11 FORMULAS'!$H$4,'11 FORMULAS'!$I$4,IF(M74='11 FORMULAS'!$H$5,'11 FORMULAS'!$I$5,""))</f>
        <v/>
      </c>
      <c r="O74" s="4"/>
      <c r="P74" s="4"/>
      <c r="Q74" s="4"/>
      <c r="R74" s="334" t="str">
        <f>+IFERROR(K74+N74,"")</f>
        <v/>
      </c>
      <c r="S74" s="334" t="str">
        <f>IF(L74='11 FORMULAS'!$P$5,S73-(S73*R74),S73)</f>
        <v/>
      </c>
      <c r="T74" s="334" t="str">
        <f>IF(L74='11 FORMULAS'!$P$6,T73-(T73*R74),T73)</f>
        <v/>
      </c>
      <c r="U74" s="459"/>
      <c r="V74" s="462"/>
      <c r="X74" s="329"/>
      <c r="Y74" s="330"/>
      <c r="Z74" s="330"/>
    </row>
    <row r="75" spans="1:26" ht="29.45" customHeight="1" thickBot="1" x14ac:dyDescent="0.3">
      <c r="A75" s="454"/>
      <c r="B75" s="457"/>
      <c r="C75" s="434"/>
      <c r="D75" s="437"/>
      <c r="E75" s="70">
        <v>4</v>
      </c>
      <c r="F75" s="232"/>
      <c r="G75" s="232"/>
      <c r="H75" s="232"/>
      <c r="I75" s="320" t="str">
        <f t="shared" si="33"/>
        <v xml:space="preserve">  </v>
      </c>
      <c r="J75" s="7"/>
      <c r="K75" s="66" t="str">
        <f>+IF(J75='11 FORMULAS'!$E$4,'11 FORMULAS'!$F$4,IF(J75='11 FORMULAS'!$E$5,'11 FORMULAS'!$F$5,IF(J75='11 FORMULAS'!$E$6,'11 FORMULAS'!$F$6,"")))</f>
        <v/>
      </c>
      <c r="L75" s="66" t="str">
        <f>+IF(OR(J75='11 FORMULAS'!$O$4,J75='11 FORMULAS'!$O$5),'11 FORMULAS'!$P$5,IF(J75='11 FORMULAS'!$O$6,'11 FORMULAS'!$P$6,""))</f>
        <v/>
      </c>
      <c r="M75" s="7"/>
      <c r="N75" s="66" t="str">
        <f>+IF(M75='11 FORMULAS'!$H$4,'11 FORMULAS'!$I$4,IF(M75='11 FORMULAS'!$H$5,'11 FORMULAS'!$I$5,""))</f>
        <v/>
      </c>
      <c r="O75" s="8"/>
      <c r="P75" s="8"/>
      <c r="Q75" s="8"/>
      <c r="R75" s="335" t="str">
        <f t="shared" ref="R75" si="35">+IFERROR(K75+N75,"")</f>
        <v/>
      </c>
      <c r="S75" s="335" t="str">
        <f>IF(L75='11 FORMULAS'!$P$5,S74-(S74*R75),S74)</f>
        <v/>
      </c>
      <c r="T75" s="335" t="str">
        <f>IF(L75='11 FORMULAS'!$P$6,T74-(T74*R75),T74)</f>
        <v/>
      </c>
      <c r="U75" s="460"/>
      <c r="V75" s="463"/>
    </row>
    <row r="76" spans="1:26" ht="29.45" customHeight="1" x14ac:dyDescent="0.25">
      <c r="A76" s="452" t="str">
        <f>'2 CONTEXTO E IDENTIFICACIÓN'!A26</f>
        <v>R18</v>
      </c>
      <c r="B76" s="455" t="str">
        <f>+'2 CONTEXTO E IDENTIFICACIÓN'!E26</f>
        <v xml:space="preserve">  </v>
      </c>
      <c r="C76" s="432" t="str">
        <f>+'3 PROBABIL E IMPACTO INHERENTE'!E26</f>
        <v/>
      </c>
      <c r="D76" s="435" t="str">
        <f>+'3 PROBABIL E IMPACTO INHERENTE'!M26</f>
        <v/>
      </c>
      <c r="E76" s="68">
        <v>1</v>
      </c>
      <c r="F76" s="71"/>
      <c r="G76" s="71"/>
      <c r="H76" s="71"/>
      <c r="I76" s="318" t="str">
        <f t="shared" si="33"/>
        <v xml:space="preserve">  </v>
      </c>
      <c r="J76" s="5"/>
      <c r="K76" s="64" t="str">
        <f>+IF(J76='11 FORMULAS'!$E$4,'11 FORMULAS'!$F$4,IF(J76='11 FORMULAS'!$E$5,'11 FORMULAS'!$F$5,IF(J76='11 FORMULAS'!$E$6,'11 FORMULAS'!$F$6,"")))</f>
        <v/>
      </c>
      <c r="L76" s="64" t="str">
        <f>+IF(OR(J76='11 FORMULAS'!$O$4,J76='11 FORMULAS'!$O$5),'11 FORMULAS'!$P$5,IF(J76='11 FORMULAS'!$O$6,'11 FORMULAS'!$P$6,""))</f>
        <v/>
      </c>
      <c r="M76" s="5"/>
      <c r="N76" s="64" t="str">
        <f>+IF(M76='11 FORMULAS'!$H$4,'11 FORMULAS'!$I$4,IF(M76='11 FORMULAS'!$H$5,'11 FORMULAS'!$I$5,""))</f>
        <v/>
      </c>
      <c r="O76" s="6"/>
      <c r="P76" s="6"/>
      <c r="Q76" s="6"/>
      <c r="R76" s="333" t="str">
        <f>+IFERROR(K76+N76,"")</f>
        <v/>
      </c>
      <c r="S76" s="333" t="str">
        <f>IF(L76='11 FORMULAS'!$P$5,C76-(C76*R76),C76)</f>
        <v/>
      </c>
      <c r="T76" s="333" t="str">
        <f>IF(L76='11 FORMULAS'!$P$6,D76-(D76*R76),D76)</f>
        <v/>
      </c>
      <c r="U76" s="458" t="str">
        <f>+IF(S79="","",S79)</f>
        <v/>
      </c>
      <c r="V76" s="461" t="str">
        <f>+IF(T79="","",T79)</f>
        <v/>
      </c>
      <c r="X76" s="329"/>
      <c r="Y76" s="330"/>
      <c r="Z76" s="330"/>
    </row>
    <row r="77" spans="1:26" ht="29.45" customHeight="1" x14ac:dyDescent="0.25">
      <c r="A77" s="453"/>
      <c r="B77" s="456"/>
      <c r="C77" s="433"/>
      <c r="D77" s="436"/>
      <c r="E77" s="69">
        <v>2</v>
      </c>
      <c r="F77" s="231"/>
      <c r="G77" s="231"/>
      <c r="H77" s="231"/>
      <c r="I77" s="319" t="str">
        <f t="shared" si="33"/>
        <v xml:space="preserve">  </v>
      </c>
      <c r="J77" s="1"/>
      <c r="K77" s="65" t="str">
        <f>+IF(J77='11 FORMULAS'!$E$4,'11 FORMULAS'!$F$4,IF(J77='11 FORMULAS'!$E$5,'11 FORMULAS'!$F$5,IF(J77='11 FORMULAS'!$E$6,'11 FORMULAS'!$F$6,"")))</f>
        <v/>
      </c>
      <c r="L77" s="65" t="str">
        <f>+IF(OR(J77='11 FORMULAS'!$O$4,J77='11 FORMULAS'!$O$5),'11 FORMULAS'!$P$5,IF(J77='11 FORMULAS'!$O$6,'11 FORMULAS'!$P$6,""))</f>
        <v/>
      </c>
      <c r="M77" s="1"/>
      <c r="N77" s="65" t="str">
        <f>+IF(M77='11 FORMULAS'!$H$4,'11 FORMULAS'!$I$4,IF(M77='11 FORMULAS'!$H$5,'11 FORMULAS'!$I$5,""))</f>
        <v/>
      </c>
      <c r="O77" s="4"/>
      <c r="P77" s="4"/>
      <c r="Q77" s="4"/>
      <c r="R77" s="334" t="str">
        <f t="shared" ref="R77" si="36">+IFERROR(K77+N77,"")</f>
        <v/>
      </c>
      <c r="S77" s="334" t="str">
        <f>IF(L77='11 FORMULAS'!$P$5,S76-(S76*R77),S76)</f>
        <v/>
      </c>
      <c r="T77" s="334" t="str">
        <f>IF(L77='11 FORMULAS'!$P$6,T76-(T76*R77),T76)</f>
        <v/>
      </c>
      <c r="U77" s="459"/>
      <c r="V77" s="462"/>
      <c r="X77" s="329"/>
      <c r="Y77" s="330"/>
      <c r="Z77" s="330"/>
    </row>
    <row r="78" spans="1:26" ht="29.45" customHeight="1" x14ac:dyDescent="0.25">
      <c r="A78" s="453"/>
      <c r="B78" s="456"/>
      <c r="C78" s="433"/>
      <c r="D78" s="436"/>
      <c r="E78" s="69">
        <v>3</v>
      </c>
      <c r="F78" s="231"/>
      <c r="G78" s="231"/>
      <c r="H78" s="231"/>
      <c r="I78" s="319" t="str">
        <f t="shared" si="33"/>
        <v xml:space="preserve">  </v>
      </c>
      <c r="J78" s="1"/>
      <c r="K78" s="65" t="str">
        <f>+IF(J78='11 FORMULAS'!$E$4,'11 FORMULAS'!$F$4,IF(J78='11 FORMULAS'!$E$5,'11 FORMULAS'!$F$5,IF(J78='11 FORMULAS'!$E$6,'11 FORMULAS'!$F$6,"")))</f>
        <v/>
      </c>
      <c r="L78" s="65" t="str">
        <f>+IF(OR(J78='11 FORMULAS'!$O$4,J78='11 FORMULAS'!$O$5),'11 FORMULAS'!$P$5,IF(J78='11 FORMULAS'!$O$6,'11 FORMULAS'!$P$6,""))</f>
        <v/>
      </c>
      <c r="M78" s="1"/>
      <c r="N78" s="65" t="str">
        <f>+IF(M78='11 FORMULAS'!$H$4,'11 FORMULAS'!$I$4,IF(M78='11 FORMULAS'!$H$5,'11 FORMULAS'!$I$5,""))</f>
        <v/>
      </c>
      <c r="O78" s="4"/>
      <c r="P78" s="4"/>
      <c r="Q78" s="4"/>
      <c r="R78" s="334" t="str">
        <f>+IFERROR(K78+N78,"")</f>
        <v/>
      </c>
      <c r="S78" s="334" t="str">
        <f>IF(L78='11 FORMULAS'!$P$5,S77-(S77*R78),S77)</f>
        <v/>
      </c>
      <c r="T78" s="334" t="str">
        <f>IF(L78='11 FORMULAS'!$P$6,T77-(T77*R78),T77)</f>
        <v/>
      </c>
      <c r="U78" s="459"/>
      <c r="V78" s="462"/>
      <c r="X78" s="329"/>
      <c r="Y78" s="330"/>
      <c r="Z78" s="330"/>
    </row>
    <row r="79" spans="1:26" ht="29.45" customHeight="1" thickBot="1" x14ac:dyDescent="0.3">
      <c r="A79" s="454"/>
      <c r="B79" s="457"/>
      <c r="C79" s="434"/>
      <c r="D79" s="437"/>
      <c r="E79" s="70">
        <v>4</v>
      </c>
      <c r="F79" s="232"/>
      <c r="G79" s="232"/>
      <c r="H79" s="232"/>
      <c r="I79" s="320" t="str">
        <f t="shared" si="33"/>
        <v xml:space="preserve">  </v>
      </c>
      <c r="J79" s="7"/>
      <c r="K79" s="66" t="str">
        <f>+IF(J79='11 FORMULAS'!$E$4,'11 FORMULAS'!$F$4,IF(J79='11 FORMULAS'!$E$5,'11 FORMULAS'!$F$5,IF(J79='11 FORMULAS'!$E$6,'11 FORMULAS'!$F$6,"")))</f>
        <v/>
      </c>
      <c r="L79" s="66" t="str">
        <f>+IF(OR(J79='11 FORMULAS'!$O$4,J79='11 FORMULAS'!$O$5),'11 FORMULAS'!$P$5,IF(J79='11 FORMULAS'!$O$6,'11 FORMULAS'!$P$6,""))</f>
        <v/>
      </c>
      <c r="M79" s="7"/>
      <c r="N79" s="66" t="str">
        <f>+IF(M79='11 FORMULAS'!$H$4,'11 FORMULAS'!$I$4,IF(M79='11 FORMULAS'!$H$5,'11 FORMULAS'!$I$5,""))</f>
        <v/>
      </c>
      <c r="O79" s="8"/>
      <c r="P79" s="8"/>
      <c r="Q79" s="8"/>
      <c r="R79" s="335" t="str">
        <f t="shared" ref="R79" si="37">+IFERROR(K79+N79,"")</f>
        <v/>
      </c>
      <c r="S79" s="335" t="str">
        <f>IF(L79='11 FORMULAS'!$P$5,S78-(S78*R79),S78)</f>
        <v/>
      </c>
      <c r="T79" s="335" t="str">
        <f>IF(L79='11 FORMULAS'!$P$6,T78-(T78*R79),T78)</f>
        <v/>
      </c>
      <c r="U79" s="460"/>
      <c r="V79" s="463"/>
    </row>
    <row r="80" spans="1:26" ht="29.45" customHeight="1" x14ac:dyDescent="0.25">
      <c r="A80" s="452" t="str">
        <f>'2 CONTEXTO E IDENTIFICACIÓN'!A27</f>
        <v>R19</v>
      </c>
      <c r="B80" s="455" t="str">
        <f>+'2 CONTEXTO E IDENTIFICACIÓN'!E27</f>
        <v xml:space="preserve">  </v>
      </c>
      <c r="C80" s="432" t="str">
        <f>+'3 PROBABIL E IMPACTO INHERENTE'!E27</f>
        <v/>
      </c>
      <c r="D80" s="435" t="str">
        <f>+'3 PROBABIL E IMPACTO INHERENTE'!M27</f>
        <v/>
      </c>
      <c r="E80" s="68">
        <v>1</v>
      </c>
      <c r="F80" s="71"/>
      <c r="G80" s="71"/>
      <c r="H80" s="71"/>
      <c r="I80" s="318" t="str">
        <f t="shared" si="33"/>
        <v xml:space="preserve">  </v>
      </c>
      <c r="J80" s="5"/>
      <c r="K80" s="64" t="str">
        <f>+IF(J80='11 FORMULAS'!$E$4,'11 FORMULAS'!$F$4,IF(J80='11 FORMULAS'!$E$5,'11 FORMULAS'!$F$5,IF(J80='11 FORMULAS'!$E$6,'11 FORMULAS'!$F$6,"")))</f>
        <v/>
      </c>
      <c r="L80" s="64" t="str">
        <f>+IF(OR(J80='11 FORMULAS'!$O$4,J80='11 FORMULAS'!$O$5),'11 FORMULAS'!$P$5,IF(J80='11 FORMULAS'!$O$6,'11 FORMULAS'!$P$6,""))</f>
        <v/>
      </c>
      <c r="M80" s="5"/>
      <c r="N80" s="64" t="str">
        <f>+IF(M80='11 FORMULAS'!$H$4,'11 FORMULAS'!$I$4,IF(M80='11 FORMULAS'!$H$5,'11 FORMULAS'!$I$5,""))</f>
        <v/>
      </c>
      <c r="O80" s="6"/>
      <c r="P80" s="6"/>
      <c r="Q80" s="6"/>
      <c r="R80" s="333" t="str">
        <f>+IFERROR(K80+N80,"")</f>
        <v/>
      </c>
      <c r="S80" s="333" t="str">
        <f>IF(L80='11 FORMULAS'!$P$5,C80-(C80*R80),C80)</f>
        <v/>
      </c>
      <c r="T80" s="333" t="str">
        <f>IF(L80='11 FORMULAS'!$P$6,D80-(D80*R80),D80)</f>
        <v/>
      </c>
      <c r="U80" s="458" t="str">
        <f>+IF(S83="","",S83)</f>
        <v/>
      </c>
      <c r="V80" s="461" t="str">
        <f>+IF(T83="","",T83)</f>
        <v/>
      </c>
      <c r="X80" s="329"/>
      <c r="Y80" s="330"/>
      <c r="Z80" s="330"/>
    </row>
    <row r="81" spans="1:26" ht="29.45" customHeight="1" x14ac:dyDescent="0.25">
      <c r="A81" s="453"/>
      <c r="B81" s="456"/>
      <c r="C81" s="433"/>
      <c r="D81" s="436"/>
      <c r="E81" s="69">
        <v>2</v>
      </c>
      <c r="F81" s="231"/>
      <c r="G81" s="231"/>
      <c r="H81" s="231"/>
      <c r="I81" s="319" t="str">
        <f t="shared" si="33"/>
        <v xml:space="preserve">  </v>
      </c>
      <c r="J81" s="1"/>
      <c r="K81" s="65" t="str">
        <f>+IF(J81='11 FORMULAS'!$E$4,'11 FORMULAS'!$F$4,IF(J81='11 FORMULAS'!$E$5,'11 FORMULAS'!$F$5,IF(J81='11 FORMULAS'!$E$6,'11 FORMULAS'!$F$6,"")))</f>
        <v/>
      </c>
      <c r="L81" s="65" t="str">
        <f>+IF(OR(J81='11 FORMULAS'!$O$4,J81='11 FORMULAS'!$O$5),'11 FORMULAS'!$P$5,IF(J81='11 FORMULAS'!$O$6,'11 FORMULAS'!$P$6,""))</f>
        <v/>
      </c>
      <c r="M81" s="1"/>
      <c r="N81" s="65" t="str">
        <f>+IF(M81='11 FORMULAS'!$H$4,'11 FORMULAS'!$I$4,IF(M81='11 FORMULAS'!$H$5,'11 FORMULAS'!$I$5,""))</f>
        <v/>
      </c>
      <c r="O81" s="4"/>
      <c r="P81" s="4"/>
      <c r="Q81" s="4"/>
      <c r="R81" s="334" t="str">
        <f t="shared" ref="R81" si="38">+IFERROR(K81+N81,"")</f>
        <v/>
      </c>
      <c r="S81" s="334" t="str">
        <f>IF(L81='11 FORMULAS'!$P$5,S80-(S80*R81),S80)</f>
        <v/>
      </c>
      <c r="T81" s="334" t="str">
        <f>IF(L81='11 FORMULAS'!$P$6,T80-(T80*R81),T80)</f>
        <v/>
      </c>
      <c r="U81" s="459"/>
      <c r="V81" s="462"/>
      <c r="X81" s="329"/>
      <c r="Y81" s="330"/>
      <c r="Z81" s="330"/>
    </row>
    <row r="82" spans="1:26" ht="29.45" customHeight="1" x14ac:dyDescent="0.25">
      <c r="A82" s="453"/>
      <c r="B82" s="456"/>
      <c r="C82" s="433"/>
      <c r="D82" s="436"/>
      <c r="E82" s="69">
        <v>3</v>
      </c>
      <c r="F82" s="231"/>
      <c r="G82" s="231"/>
      <c r="H82" s="231"/>
      <c r="I82" s="319" t="str">
        <f t="shared" si="33"/>
        <v xml:space="preserve">  </v>
      </c>
      <c r="J82" s="1"/>
      <c r="K82" s="65" t="str">
        <f>+IF(J82='11 FORMULAS'!$E$4,'11 FORMULAS'!$F$4,IF(J82='11 FORMULAS'!$E$5,'11 FORMULAS'!$F$5,IF(J82='11 FORMULAS'!$E$6,'11 FORMULAS'!$F$6,"")))</f>
        <v/>
      </c>
      <c r="L82" s="65" t="str">
        <f>+IF(OR(J82='11 FORMULAS'!$O$4,J82='11 FORMULAS'!$O$5),'11 FORMULAS'!$P$5,IF(J82='11 FORMULAS'!$O$6,'11 FORMULAS'!$P$6,""))</f>
        <v/>
      </c>
      <c r="M82" s="1"/>
      <c r="N82" s="65" t="str">
        <f>+IF(M82='11 FORMULAS'!$H$4,'11 FORMULAS'!$I$4,IF(M82='11 FORMULAS'!$H$5,'11 FORMULAS'!$I$5,""))</f>
        <v/>
      </c>
      <c r="O82" s="4"/>
      <c r="P82" s="4"/>
      <c r="Q82" s="4"/>
      <c r="R82" s="334" t="str">
        <f>+IFERROR(K82+N82,"")</f>
        <v/>
      </c>
      <c r="S82" s="334" t="str">
        <f>IF(L82='11 FORMULAS'!$P$5,S81-(S81*R82),S81)</f>
        <v/>
      </c>
      <c r="T82" s="334" t="str">
        <f>IF(L82='11 FORMULAS'!$P$6,T81-(T81*R82),T81)</f>
        <v/>
      </c>
      <c r="U82" s="459"/>
      <c r="V82" s="462"/>
      <c r="X82" s="329"/>
      <c r="Y82" s="330"/>
      <c r="Z82" s="330"/>
    </row>
    <row r="83" spans="1:26" ht="29.45" customHeight="1" thickBot="1" x14ac:dyDescent="0.3">
      <c r="A83" s="454"/>
      <c r="B83" s="457"/>
      <c r="C83" s="434"/>
      <c r="D83" s="437"/>
      <c r="E83" s="70">
        <v>4</v>
      </c>
      <c r="F83" s="232"/>
      <c r="G83" s="232"/>
      <c r="H83" s="232"/>
      <c r="I83" s="320" t="str">
        <f t="shared" si="33"/>
        <v xml:space="preserve">  </v>
      </c>
      <c r="J83" s="7"/>
      <c r="K83" s="66" t="str">
        <f>+IF(J83='11 FORMULAS'!$E$4,'11 FORMULAS'!$F$4,IF(J83='11 FORMULAS'!$E$5,'11 FORMULAS'!$F$5,IF(J83='11 FORMULAS'!$E$6,'11 FORMULAS'!$F$6,"")))</f>
        <v/>
      </c>
      <c r="L83" s="66" t="str">
        <f>+IF(OR(J83='11 FORMULAS'!$O$4,J83='11 FORMULAS'!$O$5),'11 FORMULAS'!$P$5,IF(J83='11 FORMULAS'!$O$6,'11 FORMULAS'!$P$6,""))</f>
        <v/>
      </c>
      <c r="M83" s="7"/>
      <c r="N83" s="66" t="str">
        <f>+IF(M83='11 FORMULAS'!$H$4,'11 FORMULAS'!$I$4,IF(M83='11 FORMULAS'!$H$5,'11 FORMULAS'!$I$5,""))</f>
        <v/>
      </c>
      <c r="O83" s="8"/>
      <c r="P83" s="8"/>
      <c r="Q83" s="8"/>
      <c r="R83" s="335" t="str">
        <f t="shared" ref="R83" si="39">+IFERROR(K83+N83,"")</f>
        <v/>
      </c>
      <c r="S83" s="335" t="str">
        <f>IF(L83='11 FORMULAS'!$P$5,S82-(S82*R83),S82)</f>
        <v/>
      </c>
      <c r="T83" s="335" t="str">
        <f>IF(L83='11 FORMULAS'!$P$6,T82-(T82*R83),T82)</f>
        <v/>
      </c>
      <c r="U83" s="460"/>
      <c r="V83" s="463"/>
    </row>
    <row r="84" spans="1:26" ht="29.45" customHeight="1" x14ac:dyDescent="0.25">
      <c r="A84" s="452" t="str">
        <f>'2 CONTEXTO E IDENTIFICACIÓN'!A28</f>
        <v>R20</v>
      </c>
      <c r="B84" s="455" t="str">
        <f>+'2 CONTEXTO E IDENTIFICACIÓN'!E28</f>
        <v xml:space="preserve">  </v>
      </c>
      <c r="C84" s="432" t="str">
        <f>+'3 PROBABIL E IMPACTO INHERENTE'!E28</f>
        <v/>
      </c>
      <c r="D84" s="435" t="str">
        <f>+'3 PROBABIL E IMPACTO INHERENTE'!M28</f>
        <v/>
      </c>
      <c r="E84" s="68">
        <v>1</v>
      </c>
      <c r="F84" s="71"/>
      <c r="G84" s="71"/>
      <c r="H84" s="71"/>
      <c r="I84" s="318" t="str">
        <f t="shared" si="33"/>
        <v xml:space="preserve">  </v>
      </c>
      <c r="J84" s="5"/>
      <c r="K84" s="64" t="str">
        <f>+IF(J84='11 FORMULAS'!$E$4,'11 FORMULAS'!$F$4,IF(J84='11 FORMULAS'!$E$5,'11 FORMULAS'!$F$5,IF(J84='11 FORMULAS'!$E$6,'11 FORMULAS'!$F$6,"")))</f>
        <v/>
      </c>
      <c r="L84" s="64" t="str">
        <f>+IF(OR(J84='11 FORMULAS'!$O$4,J84='11 FORMULAS'!$O$5),'11 FORMULAS'!$P$5,IF(J84='11 FORMULAS'!$O$6,'11 FORMULAS'!$P$6,""))</f>
        <v/>
      </c>
      <c r="M84" s="5"/>
      <c r="N84" s="64" t="str">
        <f>+IF(M84='11 FORMULAS'!$H$4,'11 FORMULAS'!$I$4,IF(M84='11 FORMULAS'!$H$5,'11 FORMULAS'!$I$5,""))</f>
        <v/>
      </c>
      <c r="O84" s="6"/>
      <c r="P84" s="6"/>
      <c r="Q84" s="6"/>
      <c r="R84" s="333" t="str">
        <f>+IFERROR(K84+N84,"")</f>
        <v/>
      </c>
      <c r="S84" s="333" t="str">
        <f>IF(L84='11 FORMULAS'!$P$5,C84-(C84*R84),C84)</f>
        <v/>
      </c>
      <c r="T84" s="333" t="str">
        <f>IF(L84='11 FORMULAS'!$P$6,D84-(D84*R84),D84)</f>
        <v/>
      </c>
      <c r="U84" s="458" t="str">
        <f>+IF(S87="","",S87)</f>
        <v/>
      </c>
      <c r="V84" s="461" t="str">
        <f>+IF(T87="","",T87)</f>
        <v/>
      </c>
      <c r="X84" s="329"/>
      <c r="Y84" s="330"/>
      <c r="Z84" s="330"/>
    </row>
    <row r="85" spans="1:26" ht="29.45" customHeight="1" x14ac:dyDescent="0.25">
      <c r="A85" s="453"/>
      <c r="B85" s="456"/>
      <c r="C85" s="433"/>
      <c r="D85" s="436"/>
      <c r="E85" s="69">
        <v>2</v>
      </c>
      <c r="F85" s="231"/>
      <c r="G85" s="231"/>
      <c r="H85" s="231"/>
      <c r="I85" s="319" t="str">
        <f t="shared" si="33"/>
        <v xml:space="preserve">  </v>
      </c>
      <c r="J85" s="1"/>
      <c r="K85" s="65" t="str">
        <f>+IF(J85='11 FORMULAS'!$E$4,'11 FORMULAS'!$F$4,IF(J85='11 FORMULAS'!$E$5,'11 FORMULAS'!$F$5,IF(J85='11 FORMULAS'!$E$6,'11 FORMULAS'!$F$6,"")))</f>
        <v/>
      </c>
      <c r="L85" s="65" t="str">
        <f>+IF(OR(J85='11 FORMULAS'!$O$4,J85='11 FORMULAS'!$O$5),'11 FORMULAS'!$P$5,IF(J85='11 FORMULAS'!$O$6,'11 FORMULAS'!$P$6,""))</f>
        <v/>
      </c>
      <c r="M85" s="1"/>
      <c r="N85" s="65" t="str">
        <f>+IF(M85='11 FORMULAS'!$H$4,'11 FORMULAS'!$I$4,IF(M85='11 FORMULAS'!$H$5,'11 FORMULAS'!$I$5,""))</f>
        <v/>
      </c>
      <c r="O85" s="4"/>
      <c r="P85" s="4"/>
      <c r="Q85" s="4"/>
      <c r="R85" s="334" t="str">
        <f t="shared" ref="R85" si="40">+IFERROR(K85+N85,"")</f>
        <v/>
      </c>
      <c r="S85" s="334" t="str">
        <f>IF(L85='11 FORMULAS'!$P$5,S84-(S84*R85),S84)</f>
        <v/>
      </c>
      <c r="T85" s="334" t="str">
        <f>IF(L85='11 FORMULAS'!$P$6,T84-(T84*R85),T84)</f>
        <v/>
      </c>
      <c r="U85" s="459"/>
      <c r="V85" s="462"/>
      <c r="X85" s="329"/>
      <c r="Y85" s="330"/>
      <c r="Z85" s="330"/>
    </row>
    <row r="86" spans="1:26" ht="29.45" customHeight="1" x14ac:dyDescent="0.25">
      <c r="A86" s="453"/>
      <c r="B86" s="456"/>
      <c r="C86" s="433"/>
      <c r="D86" s="436"/>
      <c r="E86" s="69">
        <v>3</v>
      </c>
      <c r="F86" s="231"/>
      <c r="G86" s="231"/>
      <c r="H86" s="231"/>
      <c r="I86" s="319" t="str">
        <f t="shared" si="33"/>
        <v xml:space="preserve">  </v>
      </c>
      <c r="J86" s="1"/>
      <c r="K86" s="65" t="str">
        <f>+IF(J86='11 FORMULAS'!$E$4,'11 FORMULAS'!$F$4,IF(J86='11 FORMULAS'!$E$5,'11 FORMULAS'!$F$5,IF(J86='11 FORMULAS'!$E$6,'11 FORMULAS'!$F$6,"")))</f>
        <v/>
      </c>
      <c r="L86" s="65" t="str">
        <f>+IF(OR(J86='11 FORMULAS'!$O$4,J86='11 FORMULAS'!$O$5),'11 FORMULAS'!$P$5,IF(J86='11 FORMULAS'!$O$6,'11 FORMULAS'!$P$6,""))</f>
        <v/>
      </c>
      <c r="M86" s="1"/>
      <c r="N86" s="65" t="str">
        <f>+IF(M86='11 FORMULAS'!$H$4,'11 FORMULAS'!$I$4,IF(M86='11 FORMULAS'!$H$5,'11 FORMULAS'!$I$5,""))</f>
        <v/>
      </c>
      <c r="O86" s="4"/>
      <c r="P86" s="4"/>
      <c r="Q86" s="4"/>
      <c r="R86" s="334" t="str">
        <f>+IFERROR(K86+N86,"")</f>
        <v/>
      </c>
      <c r="S86" s="334" t="str">
        <f>IF(L86='11 FORMULAS'!$P$5,S85-(S85*R86),S85)</f>
        <v/>
      </c>
      <c r="T86" s="334" t="str">
        <f>IF(L86='11 FORMULAS'!$P$6,T85-(T85*R86),T85)</f>
        <v/>
      </c>
      <c r="U86" s="459"/>
      <c r="V86" s="462"/>
      <c r="X86" s="329"/>
      <c r="Y86" s="330"/>
      <c r="Z86" s="330"/>
    </row>
    <row r="87" spans="1:26" ht="29.45" customHeight="1" thickBot="1" x14ac:dyDescent="0.3">
      <c r="A87" s="454"/>
      <c r="B87" s="457"/>
      <c r="C87" s="434"/>
      <c r="D87" s="437"/>
      <c r="E87" s="70">
        <v>4</v>
      </c>
      <c r="F87" s="232"/>
      <c r="G87" s="232"/>
      <c r="H87" s="232"/>
      <c r="I87" s="320" t="str">
        <f t="shared" si="33"/>
        <v xml:space="preserve">  </v>
      </c>
      <c r="J87" s="7"/>
      <c r="K87" s="66" t="str">
        <f>+IF(J87='11 FORMULAS'!$E$4,'11 FORMULAS'!$F$4,IF(J87='11 FORMULAS'!$E$5,'11 FORMULAS'!$F$5,IF(J87='11 FORMULAS'!$E$6,'11 FORMULAS'!$F$6,"")))</f>
        <v/>
      </c>
      <c r="L87" s="66" t="str">
        <f>+IF(OR(J87='11 FORMULAS'!$O$4,J87='11 FORMULAS'!$O$5),'11 FORMULAS'!$P$5,IF(J87='11 FORMULAS'!$O$6,'11 FORMULAS'!$P$6,""))</f>
        <v/>
      </c>
      <c r="M87" s="7"/>
      <c r="N87" s="66" t="str">
        <f>+IF(M87='11 FORMULAS'!$H$4,'11 FORMULAS'!$I$4,IF(M87='11 FORMULAS'!$H$5,'11 FORMULAS'!$I$5,""))</f>
        <v/>
      </c>
      <c r="O87" s="8"/>
      <c r="P87" s="8"/>
      <c r="Q87" s="8"/>
      <c r="R87" s="335" t="str">
        <f t="shared" ref="R87" si="41">+IFERROR(K87+N87,"")</f>
        <v/>
      </c>
      <c r="S87" s="335" t="str">
        <f>IF(L87='11 FORMULAS'!$P$5,S86-(S86*R87),S86)</f>
        <v/>
      </c>
      <c r="T87" s="335" t="str">
        <f>IF(L87='11 FORMULAS'!$P$6,T86-(T86*R87),T86)</f>
        <v/>
      </c>
      <c r="U87" s="460"/>
      <c r="V87" s="463"/>
    </row>
  </sheetData>
  <sheetProtection sheet="1" formatCells="0" formatColumns="0" formatRows="0" sort="0" autoFilter="0" pivotTables="0"/>
  <autoFilter ref="A7:W87" xr:uid="{00000000-0009-0000-0000-000004000000}"/>
  <dataConsolidate/>
  <mergeCells count="137">
    <mergeCell ref="U84:U87"/>
    <mergeCell ref="V84:V87"/>
    <mergeCell ref="B3:D3"/>
    <mergeCell ref="B4:D4"/>
    <mergeCell ref="U72:U75"/>
    <mergeCell ref="V72:V75"/>
    <mergeCell ref="U76:U79"/>
    <mergeCell ref="V76:V79"/>
    <mergeCell ref="U80:U83"/>
    <mergeCell ref="V80:V83"/>
    <mergeCell ref="U60:U63"/>
    <mergeCell ref="V60:V63"/>
    <mergeCell ref="U64:U67"/>
    <mergeCell ref="V64:V67"/>
    <mergeCell ref="U68:U71"/>
    <mergeCell ref="V68:V71"/>
    <mergeCell ref="U48:U51"/>
    <mergeCell ref="V48:V51"/>
    <mergeCell ref="U52:U55"/>
    <mergeCell ref="V52:V55"/>
    <mergeCell ref="U56:U59"/>
    <mergeCell ref="V56:V59"/>
    <mergeCell ref="U36:U39"/>
    <mergeCell ref="V36:V39"/>
    <mergeCell ref="U40:U43"/>
    <mergeCell ref="V40:V43"/>
    <mergeCell ref="U44:U47"/>
    <mergeCell ref="V44:V47"/>
    <mergeCell ref="U24:U27"/>
    <mergeCell ref="V24:V27"/>
    <mergeCell ref="U28:U31"/>
    <mergeCell ref="V28:V31"/>
    <mergeCell ref="U32:U35"/>
    <mergeCell ref="V32:V35"/>
    <mergeCell ref="X4:Z4"/>
    <mergeCell ref="U16:U19"/>
    <mergeCell ref="V16:V19"/>
    <mergeCell ref="U20:U23"/>
    <mergeCell ref="V20:V23"/>
    <mergeCell ref="U8:U11"/>
    <mergeCell ref="V8:V11"/>
    <mergeCell ref="U12:U15"/>
    <mergeCell ref="V12:V15"/>
    <mergeCell ref="A64:A67"/>
    <mergeCell ref="B64:B67"/>
    <mergeCell ref="C64:C67"/>
    <mergeCell ref="D64:D67"/>
    <mergeCell ref="A68:A71"/>
    <mergeCell ref="B68:B71"/>
    <mergeCell ref="C68:C71"/>
    <mergeCell ref="D68:D71"/>
    <mergeCell ref="A84:A87"/>
    <mergeCell ref="B84:B87"/>
    <mergeCell ref="C84:C87"/>
    <mergeCell ref="D84:D87"/>
    <mergeCell ref="A72:A75"/>
    <mergeCell ref="B72:B75"/>
    <mergeCell ref="C72:C75"/>
    <mergeCell ref="D72:D75"/>
    <mergeCell ref="A76:A79"/>
    <mergeCell ref="B76:B79"/>
    <mergeCell ref="C76:C79"/>
    <mergeCell ref="D76:D79"/>
    <mergeCell ref="A80:A83"/>
    <mergeCell ref="B80:B83"/>
    <mergeCell ref="C80:C83"/>
    <mergeCell ref="D80:D83"/>
    <mergeCell ref="D56:D59"/>
    <mergeCell ref="A60:A63"/>
    <mergeCell ref="B60:B63"/>
    <mergeCell ref="C60:C63"/>
    <mergeCell ref="D60:D63"/>
    <mergeCell ref="A56:A59"/>
    <mergeCell ref="B56:B59"/>
    <mergeCell ref="C56:C59"/>
    <mergeCell ref="A48:A51"/>
    <mergeCell ref="B48:B51"/>
    <mergeCell ref="C48:C51"/>
    <mergeCell ref="D48:D51"/>
    <mergeCell ref="A52:A55"/>
    <mergeCell ref="B52:B55"/>
    <mergeCell ref="C52:C55"/>
    <mergeCell ref="D52:D55"/>
    <mergeCell ref="A40:A43"/>
    <mergeCell ref="B40:B43"/>
    <mergeCell ref="C40:C43"/>
    <mergeCell ref="D40:D43"/>
    <mergeCell ref="A44:A47"/>
    <mergeCell ref="B44:B47"/>
    <mergeCell ref="C44:C47"/>
    <mergeCell ref="D44:D47"/>
    <mergeCell ref="A32:A35"/>
    <mergeCell ref="B32:B35"/>
    <mergeCell ref="C32:C35"/>
    <mergeCell ref="D32:D35"/>
    <mergeCell ref="A36:A39"/>
    <mergeCell ref="B36:B39"/>
    <mergeCell ref="C36:C39"/>
    <mergeCell ref="D36:D39"/>
    <mergeCell ref="A28:A31"/>
    <mergeCell ref="B28:B31"/>
    <mergeCell ref="C28:C31"/>
    <mergeCell ref="D28:D31"/>
    <mergeCell ref="A24:A27"/>
    <mergeCell ref="B24:B27"/>
    <mergeCell ref="C24:C27"/>
    <mergeCell ref="D24:D27"/>
    <mergeCell ref="A8:A11"/>
    <mergeCell ref="B8:B11"/>
    <mergeCell ref="A20:A23"/>
    <mergeCell ref="B20:B23"/>
    <mergeCell ref="C20:C23"/>
    <mergeCell ref="D20:D23"/>
    <mergeCell ref="A12:A15"/>
    <mergeCell ref="B12:B15"/>
    <mergeCell ref="C12:C15"/>
    <mergeCell ref="D12:D15"/>
    <mergeCell ref="A16:A19"/>
    <mergeCell ref="B16:B19"/>
    <mergeCell ref="C16:C19"/>
    <mergeCell ref="D16:D19"/>
    <mergeCell ref="C6:C7"/>
    <mergeCell ref="C8:C11"/>
    <mergeCell ref="D6:D7"/>
    <mergeCell ref="D8:D11"/>
    <mergeCell ref="R4:R6"/>
    <mergeCell ref="S4:S6"/>
    <mergeCell ref="T4:T6"/>
    <mergeCell ref="A1:A2"/>
    <mergeCell ref="B1:B2"/>
    <mergeCell ref="A6:A7"/>
    <mergeCell ref="B6:B7"/>
    <mergeCell ref="J5:Q5"/>
    <mergeCell ref="E6:E7"/>
    <mergeCell ref="J6:N6"/>
    <mergeCell ref="O6:Q6"/>
    <mergeCell ref="F6:H6"/>
  </mergeCells>
  <phoneticPr fontId="0" type="noConversion"/>
  <conditionalFormatting sqref="C8:D8 U8:V8 C12:D12 C16:D16 C20:D20 C24:D24 C28:D28 C32:D32 C36:D36 C40:D40 C44:D44 C48:D48 C52:D52 C56:D56 C60:D60 C64:D64 C68:D68 C72:D72 C76:D76 C80:D80 C84:D84">
    <cfRule type="cellIs" dxfId="159" priority="268" operator="between">
      <formula>$Y$10</formula>
      <formula>$Z$10</formula>
    </cfRule>
    <cfRule type="cellIs" dxfId="158" priority="267" operator="between">
      <formula>$Y$9</formula>
      <formula>$Z$9</formula>
    </cfRule>
    <cfRule type="cellIs" dxfId="157" priority="266" operator="between">
      <formula>$Y$8</formula>
      <formula>$Z$8</formula>
    </cfRule>
    <cfRule type="cellIs" dxfId="156" priority="265" operator="between">
      <formula>$Y$7</formula>
      <formula>$Z$7</formula>
    </cfRule>
    <cfRule type="cellIs" dxfId="155" priority="264" operator="between">
      <formula>$Y$6</formula>
      <formula>$Z$6</formula>
    </cfRule>
  </conditionalFormatting>
  <conditionalFormatting sqref="U12:V12">
    <cfRule type="cellIs" dxfId="154" priority="95" operator="between">
      <formula>$Y$10</formula>
      <formula>$Z$10</formula>
    </cfRule>
    <cfRule type="cellIs" dxfId="153" priority="94" operator="between">
      <formula>$Y$9</formula>
      <formula>$Z$9</formula>
    </cfRule>
    <cfRule type="cellIs" dxfId="152" priority="93" operator="between">
      <formula>$Y$8</formula>
      <formula>$Z$8</formula>
    </cfRule>
    <cfRule type="cellIs" dxfId="151" priority="92" operator="between">
      <formula>$Y$7</formula>
      <formula>$Z$7</formula>
    </cfRule>
    <cfRule type="cellIs" dxfId="150" priority="91" operator="between">
      <formula>$Y$6</formula>
      <formula>$Z$6</formula>
    </cfRule>
  </conditionalFormatting>
  <conditionalFormatting sqref="U16:V16">
    <cfRule type="cellIs" dxfId="149" priority="88" operator="between">
      <formula>$Y$8</formula>
      <formula>$Z$8</formula>
    </cfRule>
    <cfRule type="cellIs" dxfId="148" priority="90" operator="between">
      <formula>$Y$10</formula>
      <formula>$Z$10</formula>
    </cfRule>
    <cfRule type="cellIs" dxfId="147" priority="89" operator="between">
      <formula>$Y$9</formula>
      <formula>$Z$9</formula>
    </cfRule>
    <cfRule type="cellIs" dxfId="146" priority="87" operator="between">
      <formula>$Y$7</formula>
      <formula>$Z$7</formula>
    </cfRule>
    <cfRule type="cellIs" dxfId="145" priority="86" operator="between">
      <formula>$Y$6</formula>
      <formula>$Z$6</formula>
    </cfRule>
  </conditionalFormatting>
  <conditionalFormatting sqref="U20:V20">
    <cfRule type="cellIs" dxfId="144" priority="85" operator="between">
      <formula>$Y$10</formula>
      <formula>$Z$10</formula>
    </cfRule>
    <cfRule type="cellIs" dxfId="143" priority="84" operator="between">
      <formula>$Y$9</formula>
      <formula>$Z$9</formula>
    </cfRule>
    <cfRule type="cellIs" dxfId="142" priority="81" operator="between">
      <formula>$Y$6</formula>
      <formula>$Z$6</formula>
    </cfRule>
    <cfRule type="cellIs" dxfId="141" priority="83" operator="between">
      <formula>$Y$8</formula>
      <formula>$Z$8</formula>
    </cfRule>
    <cfRule type="cellIs" dxfId="140" priority="82" operator="between">
      <formula>$Y$7</formula>
      <formula>$Z$7</formula>
    </cfRule>
  </conditionalFormatting>
  <conditionalFormatting sqref="U24:V24">
    <cfRule type="cellIs" dxfId="139" priority="78" operator="between">
      <formula>$Y$8</formula>
      <formula>$Z$8</formula>
    </cfRule>
    <cfRule type="cellIs" dxfId="138" priority="77" operator="between">
      <formula>$Y$7</formula>
      <formula>$Z$7</formula>
    </cfRule>
    <cfRule type="cellIs" dxfId="137" priority="76" operator="between">
      <formula>$Y$6</formula>
      <formula>$Z$6</formula>
    </cfRule>
    <cfRule type="cellIs" dxfId="136" priority="80" operator="between">
      <formula>$Y$10</formula>
      <formula>$Z$10</formula>
    </cfRule>
    <cfRule type="cellIs" dxfId="135" priority="79" operator="between">
      <formula>$Y$9</formula>
      <formula>$Z$9</formula>
    </cfRule>
  </conditionalFormatting>
  <conditionalFormatting sqref="U28:V28">
    <cfRule type="cellIs" dxfId="134" priority="75" operator="between">
      <formula>$Y$10</formula>
      <formula>$Z$10</formula>
    </cfRule>
    <cfRule type="cellIs" dxfId="133" priority="74" operator="between">
      <formula>$Y$9</formula>
      <formula>$Z$9</formula>
    </cfRule>
    <cfRule type="cellIs" dxfId="132" priority="73" operator="between">
      <formula>$Y$8</formula>
      <formula>$Z$8</formula>
    </cfRule>
    <cfRule type="cellIs" dxfId="131" priority="72" operator="between">
      <formula>$Y$7</formula>
      <formula>$Z$7</formula>
    </cfRule>
    <cfRule type="cellIs" dxfId="130" priority="71" operator="between">
      <formula>$Y$6</formula>
      <formula>$Z$6</formula>
    </cfRule>
  </conditionalFormatting>
  <conditionalFormatting sqref="U32:V32">
    <cfRule type="cellIs" dxfId="129" priority="70" operator="between">
      <formula>$Y$10</formula>
      <formula>$Z$10</formula>
    </cfRule>
    <cfRule type="cellIs" dxfId="128" priority="69" operator="between">
      <formula>$Y$9</formula>
      <formula>$Z$9</formula>
    </cfRule>
    <cfRule type="cellIs" dxfId="127" priority="68" operator="between">
      <formula>$Y$8</formula>
      <formula>$Z$8</formula>
    </cfRule>
    <cfRule type="cellIs" dxfId="126" priority="67" operator="between">
      <formula>$Y$7</formula>
      <formula>$Z$7</formula>
    </cfRule>
    <cfRule type="cellIs" dxfId="125" priority="66" operator="between">
      <formula>$Y$6</formula>
      <formula>$Z$6</formula>
    </cfRule>
  </conditionalFormatting>
  <conditionalFormatting sqref="U36:V36">
    <cfRule type="cellIs" dxfId="124" priority="63" operator="between">
      <formula>$Y$8</formula>
      <formula>$Z$8</formula>
    </cfRule>
    <cfRule type="cellIs" dxfId="123" priority="65" operator="between">
      <formula>$Y$10</formula>
      <formula>$Z$10</formula>
    </cfRule>
    <cfRule type="cellIs" dxfId="122" priority="64" operator="between">
      <formula>$Y$9</formula>
      <formula>$Z$9</formula>
    </cfRule>
    <cfRule type="cellIs" dxfId="121" priority="62" operator="between">
      <formula>$Y$7</formula>
      <formula>$Z$7</formula>
    </cfRule>
    <cfRule type="cellIs" dxfId="120" priority="61" operator="between">
      <formula>$Y$6</formula>
      <formula>$Z$6</formula>
    </cfRule>
  </conditionalFormatting>
  <conditionalFormatting sqref="U40:V40">
    <cfRule type="cellIs" dxfId="119" priority="59" operator="between">
      <formula>$Y$9</formula>
      <formula>$Z$9</formula>
    </cfRule>
    <cfRule type="cellIs" dxfId="118" priority="58" operator="between">
      <formula>$Y$8</formula>
      <formula>$Z$8</formula>
    </cfRule>
    <cfRule type="cellIs" dxfId="117" priority="60" operator="between">
      <formula>$Y$10</formula>
      <formula>$Z$10</formula>
    </cfRule>
    <cfRule type="cellIs" dxfId="116" priority="56" operator="between">
      <formula>$Y$6</formula>
      <formula>$Z$6</formula>
    </cfRule>
    <cfRule type="cellIs" dxfId="115" priority="57" operator="between">
      <formula>$Y$7</formula>
      <formula>$Z$7</formula>
    </cfRule>
  </conditionalFormatting>
  <conditionalFormatting sqref="U44:V44">
    <cfRule type="cellIs" dxfId="114" priority="51" operator="between">
      <formula>$Y$6</formula>
      <formula>$Z$6</formula>
    </cfRule>
    <cfRule type="cellIs" dxfId="113" priority="52" operator="between">
      <formula>$Y$7</formula>
      <formula>$Z$7</formula>
    </cfRule>
    <cfRule type="cellIs" dxfId="112" priority="53" operator="between">
      <formula>$Y$8</formula>
      <formula>$Z$8</formula>
    </cfRule>
    <cfRule type="cellIs" dxfId="111" priority="54" operator="between">
      <formula>$Y$9</formula>
      <formula>$Z$9</formula>
    </cfRule>
    <cfRule type="cellIs" dxfId="110" priority="55" operator="between">
      <formula>$Y$10</formula>
      <formula>$Z$10</formula>
    </cfRule>
  </conditionalFormatting>
  <conditionalFormatting sqref="U48:V48">
    <cfRule type="cellIs" dxfId="109" priority="49" operator="between">
      <formula>$Y$9</formula>
      <formula>$Z$9</formula>
    </cfRule>
    <cfRule type="cellIs" dxfId="108" priority="50" operator="between">
      <formula>$Y$10</formula>
      <formula>$Z$10</formula>
    </cfRule>
    <cfRule type="cellIs" dxfId="107" priority="48" operator="between">
      <formula>$Y$8</formula>
      <formula>$Z$8</formula>
    </cfRule>
    <cfRule type="cellIs" dxfId="106" priority="47" operator="between">
      <formula>$Y$7</formula>
      <formula>$Z$7</formula>
    </cfRule>
    <cfRule type="cellIs" dxfId="105" priority="46" operator="between">
      <formula>$Y$6</formula>
      <formula>$Z$6</formula>
    </cfRule>
  </conditionalFormatting>
  <conditionalFormatting sqref="U52:V52">
    <cfRule type="cellIs" dxfId="104" priority="45" operator="between">
      <formula>$Y$10</formula>
      <formula>$Z$10</formula>
    </cfRule>
    <cfRule type="cellIs" dxfId="103" priority="44" operator="between">
      <formula>$Y$9</formula>
      <formula>$Z$9</formula>
    </cfRule>
    <cfRule type="cellIs" dxfId="102" priority="43" operator="between">
      <formula>$Y$8</formula>
      <formula>$Z$8</formula>
    </cfRule>
    <cfRule type="cellIs" dxfId="101" priority="42" operator="between">
      <formula>$Y$7</formula>
      <formula>$Z$7</formula>
    </cfRule>
    <cfRule type="cellIs" dxfId="100" priority="41" operator="between">
      <formula>$Y$6</formula>
      <formula>$Z$6</formula>
    </cfRule>
  </conditionalFormatting>
  <conditionalFormatting sqref="U56:V56">
    <cfRule type="cellIs" dxfId="99" priority="39" operator="between">
      <formula>$Y$9</formula>
      <formula>$Z$9</formula>
    </cfRule>
    <cfRule type="cellIs" dxfId="98" priority="40" operator="between">
      <formula>$Y$10</formula>
      <formula>$Z$10</formula>
    </cfRule>
    <cfRule type="cellIs" dxfId="97" priority="38" operator="between">
      <formula>$Y$8</formula>
      <formula>$Z$8</formula>
    </cfRule>
    <cfRule type="cellIs" dxfId="96" priority="37" operator="between">
      <formula>$Y$7</formula>
      <formula>$Z$7</formula>
    </cfRule>
    <cfRule type="cellIs" dxfId="95" priority="36" operator="between">
      <formula>$Y$6</formula>
      <formula>$Z$6</formula>
    </cfRule>
  </conditionalFormatting>
  <conditionalFormatting sqref="U60:V60">
    <cfRule type="cellIs" dxfId="94" priority="35" operator="between">
      <formula>$Y$10</formula>
      <formula>$Z$10</formula>
    </cfRule>
    <cfRule type="cellIs" dxfId="93" priority="34" operator="between">
      <formula>$Y$9</formula>
      <formula>$Z$9</formula>
    </cfRule>
    <cfRule type="cellIs" dxfId="92" priority="33" operator="between">
      <formula>$Y$8</formula>
      <formula>$Z$8</formula>
    </cfRule>
    <cfRule type="cellIs" dxfId="91" priority="32" operator="between">
      <formula>$Y$7</formula>
      <formula>$Z$7</formula>
    </cfRule>
    <cfRule type="cellIs" dxfId="90" priority="31" operator="between">
      <formula>$Y$6</formula>
      <formula>$Z$6</formula>
    </cfRule>
  </conditionalFormatting>
  <conditionalFormatting sqref="U64:V64">
    <cfRule type="cellIs" dxfId="89" priority="30" operator="between">
      <formula>$Y$10</formula>
      <formula>$Z$10</formula>
    </cfRule>
    <cfRule type="cellIs" dxfId="88" priority="29" operator="between">
      <formula>$Y$9</formula>
      <formula>$Z$9</formula>
    </cfRule>
    <cfRule type="cellIs" dxfId="87" priority="28" operator="between">
      <formula>$Y$8</formula>
      <formula>$Z$8</formula>
    </cfRule>
    <cfRule type="cellIs" dxfId="86" priority="27" operator="between">
      <formula>$Y$7</formula>
      <formula>$Z$7</formula>
    </cfRule>
    <cfRule type="cellIs" dxfId="85" priority="26" operator="between">
      <formula>$Y$6</formula>
      <formula>$Z$6</formula>
    </cfRule>
  </conditionalFormatting>
  <conditionalFormatting sqref="U68:V68">
    <cfRule type="cellIs" dxfId="84" priority="25" operator="between">
      <formula>$Y$10</formula>
      <formula>$Z$10</formula>
    </cfRule>
    <cfRule type="cellIs" dxfId="83" priority="24" operator="between">
      <formula>$Y$9</formula>
      <formula>$Z$9</formula>
    </cfRule>
    <cfRule type="cellIs" dxfId="82" priority="23" operator="between">
      <formula>$Y$8</formula>
      <formula>$Z$8</formula>
    </cfRule>
    <cfRule type="cellIs" dxfId="81" priority="22" operator="between">
      <formula>$Y$7</formula>
      <formula>$Z$7</formula>
    </cfRule>
    <cfRule type="cellIs" dxfId="80" priority="21" operator="between">
      <formula>$Y$6</formula>
      <formula>$Z$6</formula>
    </cfRule>
  </conditionalFormatting>
  <conditionalFormatting sqref="U72:V72">
    <cfRule type="cellIs" dxfId="79" priority="20" operator="between">
      <formula>$Y$10</formula>
      <formula>$Z$10</formula>
    </cfRule>
    <cfRule type="cellIs" dxfId="78" priority="19" operator="between">
      <formula>$Y$9</formula>
      <formula>$Z$9</formula>
    </cfRule>
    <cfRule type="cellIs" dxfId="77" priority="18" operator="between">
      <formula>$Y$8</formula>
      <formula>$Z$8</formula>
    </cfRule>
    <cfRule type="cellIs" dxfId="76" priority="17" operator="between">
      <formula>$Y$7</formula>
      <formula>$Z$7</formula>
    </cfRule>
    <cfRule type="cellIs" dxfId="75" priority="16" operator="between">
      <formula>$Y$6</formula>
      <formula>$Z$6</formula>
    </cfRule>
  </conditionalFormatting>
  <conditionalFormatting sqref="U76:V76">
    <cfRule type="cellIs" dxfId="74" priority="13" operator="between">
      <formula>$Y$8</formula>
      <formula>$Z$8</formula>
    </cfRule>
    <cfRule type="cellIs" dxfId="73" priority="15" operator="between">
      <formula>$Y$10</formula>
      <formula>$Z$10</formula>
    </cfRule>
    <cfRule type="cellIs" dxfId="72" priority="14" operator="between">
      <formula>$Y$9</formula>
      <formula>$Z$9</formula>
    </cfRule>
    <cfRule type="cellIs" dxfId="71" priority="12" operator="between">
      <formula>$Y$7</formula>
      <formula>$Z$7</formula>
    </cfRule>
    <cfRule type="cellIs" dxfId="70" priority="11" operator="between">
      <formula>$Y$6</formula>
      <formula>$Z$6</formula>
    </cfRule>
  </conditionalFormatting>
  <conditionalFormatting sqref="U80:V80">
    <cfRule type="cellIs" dxfId="69" priority="10" operator="between">
      <formula>$Y$10</formula>
      <formula>$Z$10</formula>
    </cfRule>
    <cfRule type="cellIs" dxfId="68" priority="9" operator="between">
      <formula>$Y$9</formula>
      <formula>$Z$9</formula>
    </cfRule>
    <cfRule type="cellIs" dxfId="67" priority="8" operator="between">
      <formula>$Y$8</formula>
      <formula>$Z$8</formula>
    </cfRule>
    <cfRule type="cellIs" dxfId="66" priority="7" operator="between">
      <formula>$Y$7</formula>
      <formula>$Z$7</formula>
    </cfRule>
    <cfRule type="cellIs" dxfId="65" priority="6" operator="between">
      <formula>$Y$6</formula>
      <formula>$Z$6</formula>
    </cfRule>
  </conditionalFormatting>
  <conditionalFormatting sqref="U84:V84">
    <cfRule type="cellIs" dxfId="64" priority="2" operator="between">
      <formula>$Y$7</formula>
      <formula>$Z$7</formula>
    </cfRule>
    <cfRule type="cellIs" dxfId="63" priority="3" operator="between">
      <formula>$Y$8</formula>
      <formula>$Z$8</formula>
    </cfRule>
    <cfRule type="cellIs" dxfId="62" priority="4" operator="between">
      <formula>$Y$9</formula>
      <formula>$Z$9</formula>
    </cfRule>
    <cfRule type="cellIs" dxfId="61" priority="5" operator="between">
      <formula>$Y$10</formula>
      <formula>$Z$10</formula>
    </cfRule>
    <cfRule type="cellIs" dxfId="60" priority="1" operator="between">
      <formula>$Y$6</formula>
      <formula>$Z$6</formula>
    </cfRule>
  </conditionalFormatting>
  <printOptions horizontalCentered="1" verticalCentered="1"/>
  <pageMargins left="0.23622047244094491" right="0.23622047244094491" top="0.74803149606299213" bottom="0.74803149606299213" header="0.31496062992125984" footer="0.31496062992125984"/>
  <pageSetup scale="33" orientation="landscape" r:id="rId1"/>
  <headerFooter alignWithMargins="0"/>
  <rowBreaks count="1" manualBreakCount="1">
    <brk id="27" max="16383" man="1"/>
  </rowBreaks>
  <drawing r:id="rId2"/>
  <extLst>
    <ext xmlns:x14="http://schemas.microsoft.com/office/spreadsheetml/2009/9/main" uri="{CCE6A557-97BC-4b89-ADB6-D9C93CAAB3DF}">
      <x14:dataValidations xmlns:xm="http://schemas.microsoft.com/office/excel/2006/main" xWindow="712" yWindow="776" count="5">
        <x14:dataValidation type="list" allowBlank="1" showInputMessage="1" showErrorMessage="1" xr:uid="{00000000-0002-0000-0400-000000000000}">
          <x14:formula1>
            <xm:f>'11 FORMULAS'!$E$4:$E$7</xm:f>
          </x14:formula1>
          <xm:sqref>J8:J87</xm:sqref>
        </x14:dataValidation>
        <x14:dataValidation type="list" allowBlank="1" showInputMessage="1" showErrorMessage="1" xr:uid="{00000000-0002-0000-0400-000001000000}">
          <x14:formula1>
            <xm:f>'11 FORMULAS'!$H$4:$H$6</xm:f>
          </x14:formula1>
          <xm:sqref>M8:M87</xm:sqref>
        </x14:dataValidation>
        <x14:dataValidation type="list" allowBlank="1" showInputMessage="1" showErrorMessage="1" xr:uid="{00000000-0002-0000-0400-000002000000}">
          <x14:formula1>
            <xm:f>'11 FORMULAS'!$K$4:$K$6</xm:f>
          </x14:formula1>
          <xm:sqref>O8:O87</xm:sqref>
        </x14:dataValidation>
        <x14:dataValidation type="list" allowBlank="1" showInputMessage="1" showErrorMessage="1" xr:uid="{00000000-0002-0000-0400-000003000000}">
          <x14:formula1>
            <xm:f>'11 FORMULAS'!$L$4:$L$6</xm:f>
          </x14:formula1>
          <xm:sqref>P8:P87</xm:sqref>
        </x14:dataValidation>
        <x14:dataValidation type="list" allowBlank="1" showInputMessage="1" showErrorMessage="1" xr:uid="{00000000-0002-0000-0400-000004000000}">
          <x14:formula1>
            <xm:f>'11 FORMULAS'!$M$4:$M$6</xm:f>
          </x14:formula1>
          <xm:sqref>Q8:Q87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L35"/>
  <sheetViews>
    <sheetView showGridLines="0" zoomScale="85" zoomScaleNormal="85" workbookViewId="0">
      <pane xSplit="1" ySplit="8" topLeftCell="B9" activePane="bottomRight" state="frozen"/>
      <selection pane="topRight" activeCell="B1" sqref="B1"/>
      <selection pane="bottomLeft" activeCell="A7" sqref="A7"/>
      <selection pane="bottomRight" activeCell="D10" sqref="D10"/>
    </sheetView>
  </sheetViews>
  <sheetFormatPr baseColWidth="10" defaultColWidth="14.28515625" defaultRowHeight="12.75" x14ac:dyDescent="0.25"/>
  <cols>
    <col min="1" max="1" width="11.5703125" style="87" customWidth="1"/>
    <col min="2" max="2" width="52.85546875" style="92" customWidth="1"/>
    <col min="3" max="3" width="13.28515625" style="92" customWidth="1"/>
    <col min="4" max="4" width="13" style="92" customWidth="1"/>
    <col min="5" max="5" width="16.42578125" style="137" customWidth="1"/>
    <col min="6" max="6" width="10.140625" style="137" customWidth="1"/>
    <col min="7" max="7" width="15.5703125" style="92" customWidth="1"/>
    <col min="8" max="8" width="10.140625" style="92" bestFit="1" customWidth="1"/>
    <col min="9" max="9" width="7.42578125" style="92" customWidth="1"/>
    <col min="10" max="10" width="14" style="92" customWidth="1"/>
    <col min="11" max="15" width="12.42578125" style="92" customWidth="1"/>
    <col min="16" max="16" width="3.85546875" style="92" customWidth="1"/>
    <col min="17" max="17" width="4.85546875" style="87" customWidth="1"/>
    <col min="18" max="18" width="5.42578125" style="87" bestFit="1" customWidth="1"/>
    <col min="19" max="24" width="14" style="87" customWidth="1"/>
    <col min="25" max="29" width="11.42578125" style="87" customWidth="1"/>
    <col min="30" max="30" width="5.5703125" style="87" bestFit="1" customWidth="1"/>
    <col min="31" max="31" width="26.85546875" style="87" customWidth="1"/>
    <col min="32" max="36" width="22.85546875" style="92" customWidth="1"/>
    <col min="37" max="37" width="23.42578125" style="87" customWidth="1"/>
    <col min="38" max="265" width="11.42578125" style="87" customWidth="1"/>
    <col min="266" max="266" width="12.7109375" style="87" customWidth="1"/>
    <col min="267" max="267" width="47" style="87" customWidth="1"/>
    <col min="268" max="268" width="35" style="87" customWidth="1"/>
    <col min="269" max="16384" width="14.28515625" style="87"/>
  </cols>
  <sheetData>
    <row r="1" spans="1:38" s="75" customFormat="1" ht="36" customHeight="1" x14ac:dyDescent="0.2">
      <c r="A1" s="420"/>
      <c r="B1" s="426" t="str">
        <f>+'2 CONTEXTO E IDENTIFICACIÓN'!B1</f>
        <v>MAPA DE RIESGOS</v>
      </c>
      <c r="C1" s="50" t="str">
        <f>+'2 CONTEXTO E IDENTIFICACIÓN'!C1</f>
        <v>CÓDIGO:</v>
      </c>
      <c r="D1" s="131">
        <f>+'2 CONTEXTO E IDENTIFICACIÓN'!D1</f>
        <v>0</v>
      </c>
      <c r="E1" s="132"/>
      <c r="F1" s="9"/>
      <c r="G1" s="241" t="str">
        <f>+'2 CONTEXTO E IDENTIFICACIÓN'!$F$4</f>
        <v>Elaboración o Actualización:</v>
      </c>
      <c r="H1" s="262">
        <f>+IF('2 CONTEXTO E IDENTIFICACIÓN'!$G$4="","",'2 CONTEXTO E IDENTIFICACIÓN'!$G$4)</f>
        <v>44866</v>
      </c>
      <c r="I1" s="20"/>
      <c r="J1" s="20"/>
      <c r="AF1" s="76"/>
      <c r="AG1" s="76"/>
      <c r="AH1" s="76"/>
      <c r="AI1" s="76"/>
      <c r="AJ1" s="76"/>
    </row>
    <row r="2" spans="1:38" s="75" customFormat="1" ht="36" customHeight="1" x14ac:dyDescent="0.2">
      <c r="A2" s="420"/>
      <c r="B2" s="426"/>
      <c r="C2" s="50" t="str">
        <f>+'2 CONTEXTO E IDENTIFICACIÓN'!C2</f>
        <v>VERSIÓN:</v>
      </c>
      <c r="D2" s="131">
        <f>+'2 CONTEXTO E IDENTIFICACIÓN'!D2</f>
        <v>0</v>
      </c>
      <c r="E2" s="132"/>
      <c r="G2" s="244" t="str">
        <f>+'2 CONTEXTO E IDENTIFICACIÓN'!$D$5</f>
        <v>Vigencia del:</v>
      </c>
      <c r="H2" s="242" t="str">
        <f>+IF('2 CONTEXTO E IDENTIFICACIÓN'!$E$5="","",'2 CONTEXTO E IDENTIFICACIÓN'!$E$5)</f>
        <v/>
      </c>
      <c r="I2" s="243" t="s">
        <v>111</v>
      </c>
      <c r="J2" s="240" t="str">
        <f>+IF('2 CONTEXTO E IDENTIFICACIÓN'!$G$5="","",'2 CONTEXTO E IDENTIFICACIÓN'!$G$5)</f>
        <v/>
      </c>
      <c r="K2" s="78"/>
      <c r="L2" s="78"/>
      <c r="M2" s="78"/>
      <c r="N2" s="78"/>
      <c r="O2" s="78"/>
      <c r="P2" s="77"/>
      <c r="AF2" s="76"/>
      <c r="AG2" s="76"/>
      <c r="AH2" s="76"/>
      <c r="AI2" s="76"/>
      <c r="AJ2" s="76"/>
    </row>
    <row r="3" spans="1:38" s="75" customFormat="1" x14ac:dyDescent="0.2">
      <c r="A3" s="79"/>
      <c r="B3" s="77"/>
      <c r="C3" s="245"/>
      <c r="D3" s="245"/>
      <c r="E3" s="132"/>
      <c r="F3" s="265"/>
      <c r="G3" s="265"/>
      <c r="H3" s="266"/>
      <c r="I3" s="267"/>
      <c r="J3" s="238"/>
      <c r="K3" s="78"/>
      <c r="L3" s="78"/>
      <c r="M3" s="78"/>
      <c r="N3" s="78"/>
      <c r="O3" s="78"/>
      <c r="P3" s="77"/>
      <c r="AF3" s="76"/>
      <c r="AG3" s="76"/>
      <c r="AH3" s="76"/>
      <c r="AI3" s="76"/>
      <c r="AJ3" s="76"/>
    </row>
    <row r="4" spans="1:38" s="75" customFormat="1" ht="15" x14ac:dyDescent="0.2">
      <c r="A4" s="19" t="s">
        <v>159</v>
      </c>
      <c r="B4" s="410" t="str">
        <f>+IF('2 CONTEXTO E IDENTIFICACIÓN'!$B$4="","",'2 CONTEXTO E IDENTIFICACIÓN'!$B$4)</f>
        <v>HOSPITAL UNIVERSITARIO DEPARTAMENTAL DE NARIÑO</v>
      </c>
      <c r="C4" s="410"/>
      <c r="D4" s="410"/>
      <c r="E4" s="73"/>
      <c r="F4" s="133"/>
      <c r="AF4" s="76"/>
      <c r="AG4" s="76"/>
      <c r="AH4" s="76"/>
      <c r="AI4" s="76"/>
      <c r="AJ4" s="76"/>
    </row>
    <row r="5" spans="1:38" s="75" customFormat="1" ht="30.75" thickBot="1" x14ac:dyDescent="0.25">
      <c r="A5" s="19" t="s">
        <v>157</v>
      </c>
      <c r="B5" s="410" t="str">
        <f>+IF('2 CONTEXTO E IDENTIFICACIÓN'!$D$4="","",'2 CONTEXTO E IDENTIFICACIÓN'!$D$4)</f>
        <v>BANCO DE LECHE HUMANA</v>
      </c>
      <c r="C5" s="411"/>
      <c r="D5" s="411"/>
      <c r="E5" s="73"/>
      <c r="F5" s="133"/>
      <c r="AF5" s="76"/>
      <c r="AG5" s="76"/>
      <c r="AH5" s="76"/>
      <c r="AI5" s="76"/>
      <c r="AJ5" s="76"/>
    </row>
    <row r="6" spans="1:38" s="75" customFormat="1" ht="13.5" thickBot="1" x14ac:dyDescent="0.25">
      <c r="D6" s="77"/>
      <c r="E6" s="52"/>
      <c r="F6" s="133"/>
      <c r="I6" s="427" t="s">
        <v>23</v>
      </c>
      <c r="J6" s="428"/>
      <c r="K6" s="428"/>
      <c r="L6" s="428"/>
      <c r="M6" s="428"/>
      <c r="N6" s="428"/>
      <c r="O6" s="429"/>
      <c r="R6" s="80"/>
      <c r="S6" s="81"/>
      <c r="T6" s="418" t="s">
        <v>87</v>
      </c>
      <c r="U6" s="418"/>
      <c r="V6" s="418"/>
      <c r="W6" s="418"/>
      <c r="X6" s="419"/>
      <c r="AF6" s="76"/>
      <c r="AG6" s="76"/>
      <c r="AH6" s="76"/>
      <c r="AI6" s="76"/>
      <c r="AJ6" s="76"/>
    </row>
    <row r="7" spans="1:38" x14ac:dyDescent="0.25">
      <c r="A7" s="134"/>
      <c r="B7" s="134"/>
      <c r="C7" s="84"/>
      <c r="D7" s="134"/>
      <c r="E7" s="421" t="s">
        <v>118</v>
      </c>
      <c r="F7" s="421"/>
      <c r="G7" s="421"/>
      <c r="H7" s="84"/>
      <c r="I7" s="85"/>
      <c r="J7" s="86"/>
      <c r="K7" s="418" t="s">
        <v>87</v>
      </c>
      <c r="L7" s="418"/>
      <c r="M7" s="418"/>
      <c r="N7" s="418"/>
      <c r="O7" s="419"/>
      <c r="P7" s="84"/>
      <c r="R7" s="88"/>
      <c r="T7" s="89">
        <v>0.2</v>
      </c>
      <c r="U7" s="89">
        <v>0.4</v>
      </c>
      <c r="V7" s="89">
        <v>0.6</v>
      </c>
      <c r="W7" s="89">
        <v>0.8</v>
      </c>
      <c r="X7" s="90">
        <v>1</v>
      </c>
      <c r="Y7" s="91"/>
      <c r="Z7" s="91"/>
      <c r="AA7" s="91"/>
      <c r="AB7" s="91"/>
      <c r="AC7" s="91"/>
      <c r="AD7" s="91"/>
      <c r="AE7" s="91"/>
    </row>
    <row r="8" spans="1:38" ht="39.950000000000003" customHeight="1" x14ac:dyDescent="0.2">
      <c r="A8" s="95" t="s">
        <v>197</v>
      </c>
      <c r="B8" s="95" t="s">
        <v>1</v>
      </c>
      <c r="C8" s="95" t="s">
        <v>9</v>
      </c>
      <c r="D8" s="95" t="s">
        <v>9</v>
      </c>
      <c r="E8" s="95" t="s">
        <v>54</v>
      </c>
      <c r="F8" s="95" t="s">
        <v>87</v>
      </c>
      <c r="G8" s="95" t="s">
        <v>205</v>
      </c>
      <c r="H8" s="84"/>
      <c r="I8" s="88"/>
      <c r="J8" s="97"/>
      <c r="K8" s="98" t="s">
        <v>65</v>
      </c>
      <c r="L8" s="98" t="s">
        <v>7</v>
      </c>
      <c r="M8" s="98" t="s">
        <v>5</v>
      </c>
      <c r="N8" s="98" t="s">
        <v>6</v>
      </c>
      <c r="O8" s="99" t="s">
        <v>73</v>
      </c>
      <c r="P8" s="84"/>
      <c r="R8" s="88"/>
      <c r="S8" s="100"/>
      <c r="T8" s="101" t="s">
        <v>65</v>
      </c>
      <c r="U8" s="101" t="s">
        <v>7</v>
      </c>
      <c r="V8" s="101" t="s">
        <v>5</v>
      </c>
      <c r="W8" s="101" t="s">
        <v>6</v>
      </c>
      <c r="X8" s="102" t="s">
        <v>73</v>
      </c>
      <c r="AA8" s="91"/>
      <c r="AB8" s="91"/>
      <c r="AC8" s="103"/>
      <c r="AD8" s="103"/>
      <c r="AE8" s="103"/>
      <c r="AF8" s="103"/>
      <c r="AG8" s="103"/>
      <c r="AH8" s="103"/>
      <c r="AI8" s="103"/>
      <c r="AJ8" s="103"/>
      <c r="AK8" s="103"/>
      <c r="AL8" s="103"/>
    </row>
    <row r="9" spans="1:38" ht="51" x14ac:dyDescent="0.2">
      <c r="A9" s="104" t="str">
        <f>'2 CONTEXTO E IDENTIFICACIÓN'!A9</f>
        <v>R1</v>
      </c>
      <c r="B9" s="105" t="str">
        <f>+'2 CONTEXTO E IDENTIFICACIÓN'!E9</f>
        <v>Posibilidad de pérdida Económica y Reputacional por deficiente oferta de leche humana cruda,  debido a que no hay disponibilidad de vehículo y conductor exclusivo de BLH  para recolección y transporte de leche humana cruda.</v>
      </c>
      <c r="C9" s="135">
        <f>+'5 VALORACIÓN DEL CONTROL'!S11</f>
        <v>0.216</v>
      </c>
      <c r="D9" s="106">
        <f>+'5 VALORACIÓN DEL CONTROL'!T11</f>
        <v>0.6</v>
      </c>
      <c r="E9" s="136" t="str">
        <f>+IF(C9=0,"",IF(C9&lt;=$R$13,$S$13,IF(C9&lt;=$R$12,$S$12,IF(C9&lt;=$R$11,$S$11,IF(C9&lt;=$R$10,$S$10,IF(C9&lt;=$R$9,$S$9,""))))))</f>
        <v>Baja</v>
      </c>
      <c r="F9" s="136" t="str">
        <f>+IF(D9=0,"",IF(D9&lt;=$T$7,$T$8,IF(D9&lt;=$U$7,$U$8,IF(D9&lt;=$V$7,$V$8,IF(D9&lt;=$W$7,$W$8,IF(D9&lt;=$X$7,$X$8,""))))))</f>
        <v>Moderado</v>
      </c>
      <c r="G9" s="105" t="str">
        <f>+IF(E9=$S$9,IF(F9=$T$8,$T$9,IF(F9=$U$8,$U$9,IF(F9=$V$8,$V$9,IF(F9=$W$8,$W$9,IF(F9=$X$8,$X$9))))),IF(E9=$S$10,IF(F9=$T$8,$T$10,IF(F9=$U$8,$U$10,IF(F9=$V$8,$V$10,IF(F9=$W$8,$W$10,IF(F9=$X$8,$X$10))))),IF(E9=$S$11,IF(F9=$T$8,$T$11,IF(F9=$U$8,$U$11,IF(F9=$V$8,$V$11,IF(F9=$W$8,$W$11,IF(F9=$X$8,$X$11))))),IF(E9=$S$12,IF(F9=$T$8,$T$12,IF(F9=$U$8,$U$12,IF(F9=$V$8,$V$12,IF(F9=$W$8,$W$12,IF(F9=$X$8,$X$12))))),IF(E9=$S$13,IF(F9=$T$8,$T$13,IF(F9=$U$8,$U$13,IF(F9=$V$8,$V$13,IF(F9=$W$8,$W$13,IF(F9=$X$8,$X$13))))),"")))))</f>
        <v>Moderado</v>
      </c>
      <c r="H9" s="107"/>
      <c r="I9" s="424" t="s">
        <v>54</v>
      </c>
      <c r="J9" s="98" t="s">
        <v>62</v>
      </c>
      <c r="K9" s="108" t="str">
        <f>+IF(AND(E9=$S$9,F9=$T$8),A9,"")&amp;" "&amp;IF(AND(E10=$S$9,F10=$T$8),A10,"")&amp;" "&amp;IF(AND(E11=$S$9,F11=$T$8),A11,"")&amp;" "&amp;IF(AND(E12=$S$9,F12=$T$8),A12,"")&amp;" "&amp;IF(AND(E13=$S$9,F13=$T$8),A13,"")&amp;" "&amp;IF(AND(E14=$S$9,F14=$T$8),A14,"")&amp;" "&amp;IF(AND(E15=$S$9,F15=$T$8),A15,"")&amp;" "&amp;IF(AND(E16=$S$9,F16=$T$8),A16,"")&amp;" "&amp;IF(AND(E17=$S$9,F17=$T$8),A17,"")&amp;" "&amp;IF(AND(E18=$S$9,F18=$T$8),A18,"")&amp;" "&amp;IF(AND(E19=$S$9,F19=$T$8),A19,"")&amp;" "&amp;IF(AND(E20=$S$9,F20=$T$8),A20,"")&amp;" "&amp;IF(AND(E21=$S$9,F21=$T$8),A21,"")&amp;" "&amp;IF(AND(E22=$S$9,F22=$T$8),A22,"")&amp;" "&amp;IF(AND(E23=$S$9,F23=$T$8),A23,"")&amp;" "&amp;IF(AND(E24=$S$9,F24=$T$8),A24,"")&amp;" "&amp;IF(AND(E25=$S$9,F25=$T$8),A25,"")&amp;" "&amp;IF(AND(E26=$S$9,F26=$T$8),A26,"")&amp;" "&amp;IF(AND(E27=$S$9,F27=$T$8),A27,"")&amp;" "&amp;IF(AND(E28=$S$9,F28=$T$8),A28,"")</f>
        <v xml:space="preserve">                   </v>
      </c>
      <c r="L9" s="108" t="str">
        <f>+IF(AND(E9=$S$9,F9=$U$8),A9,"")&amp;" "&amp;IF(AND(E10=$S$9,F10=$U$8),A10,"")&amp;" "&amp;IF(AND(E11=$S$9,F11=$U$8),A11,"")&amp;" "&amp;IF(AND(E12=$S$9,F12=$U$8),A12,"")&amp;" "&amp;IF(AND(E13=$S$9,F13=$U$8),A13,"")&amp;" "&amp;IF(AND(E14=$S$9,F14=$U$8),A14,"")&amp;" "&amp;IF(AND(E15=$S$9,F15=$U$8),A15,"")&amp;" "&amp;IF(AND(E16=$S$9,F16=$U$8),A16,"")&amp;" "&amp;IF(AND(E17=$S$9,F17=$U$8),A17,"")&amp;" "&amp;IF(AND(E18=$S$9,F18=$U$8),A18,"")&amp;" "&amp;IF(AND(E19=$S$9,F19=$U$8),A19,"")&amp;" "&amp;IF(AND(E20=$S$9,F20=$U$8),A20,"")&amp;" "&amp;IF(AND(E21=$S$9,F21=$U$8),A21,"")&amp;" "&amp;IF(AND(E22=$S$9,F22=$U$8),A22,"")&amp;" "&amp;IF(AND(E23=$S$9,F23=$U$8),A23,"")&amp;" "&amp;IF(AND(E24=$S$9,F24=$U$8),A24,"")&amp;" "&amp;IF(AND(E25=$S$9,F25=$U$8),A25,"")&amp;" "&amp;IF(AND(E26=$S$9,F26=$U$8),A26,"")&amp;" "&amp;IF(AND(E27=$S$9,F27=$U$8),A27,"")&amp;" "&amp;IF(AND(E28=$S$9,F28=$U$8),A28,"")</f>
        <v xml:space="preserve">                   </v>
      </c>
      <c r="M9" s="108" t="str">
        <f>+IF(AND(E9=$S$9,F9=$V$8),A9,"")&amp;" "&amp;IF(AND(E10=$S$9,F10=$V$8),A10,"")&amp;" "&amp;IF(AND(E11=$S$9,F11=$V$8),A11,"")&amp;" "&amp;IF(AND(E12=$S$9,F12=$V$8),A12,"")&amp;" "&amp;IF(AND(E13=$S$9,F13=$V$8),A13,"")&amp;" "&amp;IF(AND(E14=$S$9,F14=$V$8),A14,"")&amp;" "&amp;IF(AND(E15=$S$9,F15=$V$8),A15,"")&amp;" "&amp;IF(AND(E16=$S$9,F16=$V$8),A16,"")&amp;" "&amp;IF(AND(E17=$S$9,F17=$V$8),A17,"")&amp;" "&amp;IF(AND(E18=$S$9,F18=$V$8),A18,"")&amp;" "&amp;IF(AND(E19=$S$9,F19=$V$8),A19,"")&amp;" "&amp;IF(AND(E20=$S$9,F20=$V$8),A20,"")&amp;" "&amp;IF(AND(E21=$S$9,F21=$V$8),A21,"")&amp;" "&amp;IF(AND(E22=$S$9,F22=$V$8),A22,"")&amp;" "&amp;IF(AND(E23=$S$9,F23=$V$8),A23,"")&amp;" "&amp;IF(AND(E24=$S$9,F24=$V$8),A24,"")&amp;" "&amp;IF(AND(E25=$S$9,F25=$V$8),A25,"")&amp;" "&amp;IF(AND(E26=$S$9,F26=$V$8),A26,"")&amp;" "&amp;IF(AND(E27=$S$9,F27=$V$8),A27,"")&amp;" "&amp;IF(AND(E28=$S$9,F28=$V$8),A28,"")</f>
        <v xml:space="preserve">                   </v>
      </c>
      <c r="N9" s="108" t="str">
        <f>+IF(AND(E9=$S$9,F9=$W$8),A9,"")&amp;" "&amp;IF(AND(E10=$S$9,F10=$W$8),A10,"")&amp;" "&amp;IF(AND(E11=$S$9,F11=$W$8),A11,"")&amp;" "&amp;IF(AND(E12=$S$9,F12=$W$8),A12,"")&amp;" "&amp;IF(AND(E13=$S$9,F13=$W$8),A13,"")&amp;" "&amp;IF(AND(E14=$S$9,F14=$W$8),A14,"")&amp;" "&amp;IF(AND(E15=$S$9,F15=$W$8),A15,"")&amp;" "&amp;IF(AND(E16=$S$9,F16=$W$8),A16,"")&amp;" "&amp;IF(AND(E17=$S$9,F17=$W$8),A17,"")&amp;" "&amp;IF(AND(E18=$S$9,F18=$W$8),A18,"")&amp;" "&amp;IF(AND(E19=$S$9,F19=$W$8),A19,"")&amp;" "&amp;IF(AND(E20=$S$9,F20=$W$8),A20,"")&amp;" "&amp;IF(AND(E21=$S$9,F21=$W$8),A21,"")&amp;" "&amp;IF(AND(E22=$S$9,F22=$W$8),A22,"")&amp;" "&amp;IF(AND(E23=$S$9,F23=$W$8),A23,"")&amp;" "&amp;IF(AND(E24=$S$9,F24=$W$8),A24,"")&amp;" "&amp;IF(AND(E25=$S$9,F25=$W$8),A25,"")&amp;" "&amp;IF(AND(E26=$S$9,F26=$W$8),A26,"")&amp;" "&amp;IF(AND(E27=$S$9,F27=$W$8),A27,"")&amp;" "&amp;IF(AND(E28=$S$9,F28=$W$8),A28,"")</f>
        <v xml:space="preserve">                   </v>
      </c>
      <c r="O9" s="109" t="str">
        <f>+IF(AND(E9=$S$9,F9=$X$8),A9,"")&amp;" "&amp;IF(AND(E10=$S$9,F10=$X$8),A10,"")&amp;" "&amp;IF(AND(E11=$S$9,F11=$X$8),A11,"")&amp;" "&amp;IF(AND(E12=$S$9,F12=$X$8),A12,"")&amp;" "&amp;IF(AND(E13=$S$9,F13=$X$8),A13,"")&amp;" "&amp;IF(AND(E14=$S$9,F14=$X$8),A14,"")&amp;" "&amp;IF(AND(E15=$S$9,F15=$X$8),A15,"")&amp;" "&amp;IF(AND(E16=$S$9,F16=$X$8),A16,"")&amp;" "&amp;IF(AND(E17=$S$9,F17=$X$8),A17,"")&amp;" "&amp;IF(AND(E18=$S$9,F18=$X$8),A18,"")&amp;" "&amp;IF(AND(E19=$S$9,F19=$X$8),A19,"")&amp;" "&amp;IF(AND(E20=$S$9,F20=$X$8),A20,"")&amp;" "&amp;IF(AND(E21=$S$9,F21=$X$8),A21,"")&amp;" "&amp;IF(AND(E22=$S$9,F22=$X$8),A22,"")&amp;" "&amp;IF(AND(E23=$S$9,F23=$X$8),A23,"")&amp;" "&amp;IF(AND(E24=$S$9,F24=$X$8),A24,"")&amp;" "&amp;IF(AND(E25=$S$9,F25=$X$8),A25,"")&amp;" "&amp;IF(AND(E26=$S$9,F26=$X$8),A26,"")&amp;" "&amp;IF(AND(E27=$S$9,F27=$X$8),A27,"")&amp;" "&amp;IF(AND(E28=$S$9,F28=$X$8),A28,"")</f>
        <v xml:space="preserve">                   </v>
      </c>
      <c r="P9" s="107"/>
      <c r="Q9" s="464" t="s">
        <v>54</v>
      </c>
      <c r="R9" s="110">
        <v>1</v>
      </c>
      <c r="S9" s="101" t="s">
        <v>62</v>
      </c>
      <c r="T9" s="108" t="s">
        <v>85</v>
      </c>
      <c r="U9" s="108" t="s">
        <v>85</v>
      </c>
      <c r="V9" s="108" t="s">
        <v>85</v>
      </c>
      <c r="W9" s="108" t="s">
        <v>85</v>
      </c>
      <c r="X9" s="109" t="s">
        <v>84</v>
      </c>
      <c r="AA9" s="91"/>
      <c r="AB9" s="91"/>
      <c r="AC9" s="103"/>
      <c r="AD9" s="103"/>
      <c r="AE9" s="103"/>
      <c r="AF9" s="111"/>
      <c r="AG9" s="111"/>
      <c r="AH9" s="111"/>
      <c r="AI9" s="111"/>
      <c r="AJ9" s="111"/>
      <c r="AK9" s="103"/>
      <c r="AL9" s="103"/>
    </row>
    <row r="10" spans="1:38" ht="102" x14ac:dyDescent="0.2">
      <c r="A10" s="104" t="str">
        <f>'2 CONTEXTO E IDENTIFICACIÓN'!A10</f>
        <v>R2</v>
      </c>
      <c r="B10" s="105" t="str">
        <f>+'2 CONTEXTO E IDENTIFICACIÓN'!E10</f>
        <v>Posibilidad de pérdida Económica y Reputacional por contaminación de la leche humana cruda recolectada extra e intrahospitalaria,  debido a desapego a la norma de bioseguridad por parte de las madres donantes durante el proceso de extracción y almacenamiento de leche humana cruda, y también incumplimiento de las normas de bioseguridad en los nuevos ingresos de usuarias al programa de donación de leche.</v>
      </c>
      <c r="C10" s="135">
        <f>+'5 VALORACIÓN DEL CONTROL'!S15</f>
        <v>0.216</v>
      </c>
      <c r="D10" s="106">
        <f>+'5 VALORACIÓN DEL CONTROL'!T15</f>
        <v>0.6</v>
      </c>
      <c r="E10" s="136" t="str">
        <f t="shared" ref="E10:E28" si="0">+IF(C10=0,"",IF(C10&lt;=$R$13,$S$13,IF(C10&lt;=$R$12,$S$12,IF(C10&lt;=$R$11,$S$11,IF(C10&lt;=$R$10,$S$10,IF(C10&lt;=$R$9,$S$9,""))))))</f>
        <v>Baja</v>
      </c>
      <c r="F10" s="136" t="str">
        <f t="shared" ref="F10:F28" si="1">+IF(D10=0,"",IF(D10&lt;=$T$7,$T$8,IF(D10&lt;=$U$7,$U$8,IF(D10&lt;=$V$7,$V$8,IF(D10&lt;=$W$7,$W$8,IF(D10&lt;=$X$7,$X$8,""))))))</f>
        <v>Moderado</v>
      </c>
      <c r="G10" s="105" t="str">
        <f>+IF(E10=$S$9,IF(F10=$T$8,$T$9,IF(F10=$U$8,$U$9,IF(F10=$V$8,$V$9,IF(F10=$W$8,$W$9,IF(F10=$X$8,$X$9))))),IF(E10=$S$10,IF(F10=$T$8,$T$10,IF(F10=$U$8,$U$10,IF(F10=$V$8,$V$10,IF(F10=$W$8,$W$10,IF(F10=$X$8,$X$10))))),IF(E10=$S$11,IF(F10=$T$8,$T$11,IF(F10=$U$8,$U$11,IF(F10=$V$8,$V$11,IF(F10=$W$8,$W$11,IF(F10=$X$8,$X$11))))),IF(E10=$S$12,IF(F10=$T$8,$T$12,IF(F10=$U$8,$U$12,IF(F10=$V$8,$V$12,IF(F10=$W$8,$W$12,IF(F10=$X$8,$X$12))))),IF(E10=$S$13,IF(F10=$T$8,$T$13,IF(F10=$U$8,$U$13,IF(F10=$V$8,$V$13,IF(F10=$W$8,$W$13,IF(F10=$X$8,$X$13))))),"")))))</f>
        <v>Moderado</v>
      </c>
      <c r="H10" s="107"/>
      <c r="I10" s="424"/>
      <c r="J10" s="98" t="s">
        <v>61</v>
      </c>
      <c r="K10" s="112" t="str">
        <f>+IF(AND(E9=$S$10,F9=$T$8),A9,"")&amp;" "&amp;IF(AND(E10=$S$10,F10=$T$8),A10,"")&amp;" "&amp;IF(AND(E11=$S$10,F11=$T$8),A11,"")&amp;" "&amp;IF(AND(E12=$S$10,F12=$T$8),A12,"")&amp;" "&amp;IF(AND(E13=$S$10,F13=$T$8),A13,"")&amp;" "&amp;IF(AND(E14=$S$10,F14=$T$8),A14,"")&amp;" "&amp;IF(AND(E15=$S$10,F15=$T$8),A15,"")&amp;" "&amp;IF(AND(E16=$S$10,F16=$T$8),A16,"")&amp;" "&amp;IF(AND(E17=$S$10,F17=$T$8),A17,"")&amp;" "&amp;IF(AND(E18=$S$10,F18=$T$8),A18,"")&amp;" "&amp;IF(AND(E19=$S$10,F19=$T$8),A19,"")&amp;" "&amp;IF(AND(E20=$S$10,F20=$T$8),A20,"")&amp;" "&amp;IF(AND(E21=$S$10,F21=$T$8),A21,"")&amp;" "&amp;IF(AND(E22=$S$10,F22=$T$8),A22,"")&amp;" "&amp;IF(AND(E23=$S$10,F23=$T$8),A23,"")&amp;" "&amp;IF(AND(E24=$S$10,F24=$T$8),A24,"")&amp;" "&amp;IF(AND(E25=$S$10,F25=$T$8),A25,"")&amp;" "&amp;IF(AND(E26=$S$10,F26=$T$8),A26,"")&amp;" "&amp;IF(AND(E27=$S$10,F27=$T$8),A27,"")&amp;" "&amp;IF(AND(E28=$S$10,F28=$T$8),A28,"")</f>
        <v xml:space="preserve">                   </v>
      </c>
      <c r="L10" s="112" t="str">
        <f>+IF(AND(E9=$S$10,F9=$U$8),A9,"")&amp;" "&amp;IF(AND(E10=$S$10,F10=$U$8),A10,"")&amp;" "&amp;IF(AND(E11=$S$10,F11=$U$8),A11,"")&amp;" "&amp;IF(AND(E12=$S$10,F12=$U$8),A12,"")&amp;" "&amp;IF(AND(E13=$S$10,F13=$U$8),A13,"")&amp;" "&amp;IF(AND(E14=$S$10,F14=$U$8),A14,"")&amp;" "&amp;IF(AND(E15=$S$10,F15=$U$8),A15,"")&amp;" "&amp;IF(AND(E16=$S$10,F16=$U$8),A16,"")&amp;" "&amp;IF(AND(E17=$S$10,F17=$U$8),A17,"")&amp;" "&amp;IF(AND(E18=$S$10,F18=$U$8),A18,"")&amp;" "&amp;IF(AND(E19=$S$10,F19=$U$8),A19,"")&amp;" "&amp;IF(AND(E20=$S$10,F20=$U$8),A20,"")&amp;" "&amp;IF(AND(E21=$S$10,F21=$U$8),A21,"")&amp;" "&amp;IF(AND(E22=$S$10,F22=$U$8),A22,"")&amp;" "&amp;IF(AND(E23=$S$10,F23=$U$8),A23,"")&amp;" "&amp;IF(AND(E24=$S$10,F24=$U$8),A24,"")&amp;" "&amp;IF(AND(E25=$S$10,F25=$U$8),A25,"")&amp;" "&amp;IF(AND(E26=$S$10,F26=$U$8),A26,"")&amp;" "&amp;IF(AND(E27=$S$10,F27=$U$8),A27,"")&amp;" "&amp;IF(AND(E28=$S$10,F28=$U$8),A28,"")</f>
        <v xml:space="preserve">                   </v>
      </c>
      <c r="M10" s="108" t="str">
        <f>+IF(AND(E9=$S$10,F9=$V$8),A9,"")&amp;" "&amp;IF(AND(E10=$S$10,F10=$V$8),A10,"")&amp;" "&amp;IF(AND(E11=$S$10,F11=$V$8),A11,"")&amp;" "&amp;IF(AND(E12=$S$10,F12=$V$8),A12,"")&amp;" "&amp;IF(AND(E13=$S$10,F13=$V$8),A13,"")&amp;" "&amp;IF(AND(E14=$S$10,F14=$V$8),A14,"")&amp;" "&amp;IF(AND(E15=$S$10,F15=$V$8),A15,"")&amp;" "&amp;IF(AND(E16=$S$10,F16=$V$8),A16,"")&amp;" "&amp;IF(AND(E17=$S$10,F17=$V$8),A17,"")&amp;" "&amp;IF(AND(E18=$S$10,F18=$V$8),A18,"")&amp;" "&amp;IF(AND(E19=$S$10,F19=$V$8),A19,"")&amp;" "&amp;IF(AND(E20=$S$10,F20=$V$8),A20,"")&amp;" "&amp;IF(AND(E21=$S$10,F21=$V$8),A21,"")&amp;" "&amp;IF(AND(E22=$S$10,F22=$V$8),A22,"")&amp;" "&amp;IF(AND(E23=$S$10,F23=$V$8),A23,"")&amp;" "&amp;IF(AND(E24=$S$10,F24=$V$8),A24,"")&amp;" "&amp;IF(AND(E25=$S$10,F25=$V$8),A25,"")&amp;" "&amp;IF(AND(E26=$S$10,F26=$V$8),A26,"")&amp;" "&amp;IF(AND(E27=$S$10,F27=$V$8),A27,"")&amp;" "&amp;IF(AND(E28=$S$10,F28=$V$8),A28,"")</f>
        <v xml:space="preserve">                   </v>
      </c>
      <c r="N10" s="108" t="str">
        <f>+IF(AND(E9=$S$10,F9=$W$8),A9,"")&amp;" "&amp;IF(AND(E10=$S$10,F10=$W$8),A10,"")&amp;" "&amp;IF(AND(E11=$S$10,F11=$W$8),A11,"")&amp;" "&amp;IF(AND(E12=$S$10,F12=$W$8),A12,"")&amp;" "&amp;IF(AND(E13=$S$10,F13=$W$8),A13,"")&amp;" "&amp;IF(AND(E14=$S$10,F14=$W$8),A14,"")&amp;" "&amp;IF(AND(E15=$S$10,F15=$W$8),A15,"")&amp;" "&amp;IF(AND(E16=$S$10,F16=$W$8),A16,"")&amp;" "&amp;IF(AND(E17=$S$10,F17=$W$8),A17,"")&amp;" "&amp;IF(AND(E18=$S$10,F18=$W$8),A18,"")&amp;" "&amp;IF(AND(E19=$S$10,F19=$W$8),A19,"")&amp;" "&amp;IF(AND(E20=$S$10,F20=$W$8),A20,"")&amp;" "&amp;IF(AND(E21=$S$10,F21=$W$8),A21,"")&amp;" "&amp;IF(AND(E22=$S$10,F22=$W$8),A22,"")&amp;" "&amp;IF(AND(E23=$S$10,F23=$W$8),A23,"")&amp;" "&amp;IF(AND(E24=$S$10,F24=$W$8),A24,"")&amp;" "&amp;IF(AND(E25=$S$10,F25=$W$8),A25,"")&amp;" "&amp;IF(AND(E26=$S$10,F26=$W$8),A26,"")&amp;" "&amp;IF(AND(E27=$S$10,F27=$W$8),A27,"")&amp;" "&amp;IF(AND(E28=$S$10,F28=$W$8),A28,"")</f>
        <v xml:space="preserve">                   </v>
      </c>
      <c r="O10" s="109" t="str">
        <f>+IF(AND(E9=$S$10,F9=$X$8),A9,"")&amp;" "&amp;IF(AND(E10=$S$10,F10=$X$8),A10,"")&amp;" "&amp;IF(AND(E11=$S$10,F11=$X$8),A11,"")&amp;" "&amp;IF(AND(E12=$S$10,F12=$X$8),A12,"")&amp;" "&amp;IF(AND(E13=$S$10,F13=$X$8),A13,"")&amp;" "&amp;IF(AND(E14=$S$10,F14=$X$8),A14,"")&amp;" "&amp;IF(AND(E15=$S$10,F15=$X$8),A15,"")&amp;" "&amp;IF(AND(E16=$S$10,F16=$X$8),A16,"")&amp;" "&amp;IF(AND(E17=$S$10,F17=$X$8),A17,"")&amp;" "&amp;IF(AND(E18=$S$10,F18=$X$8),A18,"")&amp;" "&amp;IF(AND(E19=$S$10,F19=$X$8),A19,"")&amp;" "&amp;IF(AND(E20=$S$10,F20=$X$8),A20,"")&amp;" "&amp;IF(AND(E21=$S$10,F21=$X$8),A21,"")&amp;" "&amp;IF(AND(E22=$S$10,F22=$X$8),A22,"")&amp;" "&amp;IF(AND(E23=$S$10,F23=$X$8),A23,"")&amp;" "&amp;IF(AND(E24=$S$10,F24=$X$8),A24,"")&amp;" "&amp;IF(AND(E25=$S$10,F25=$X$8),A25,"")&amp;" "&amp;IF(AND(E26=$S$10,F26=$X$8),A26,"")&amp;" "&amp;IF(AND(E27=$S$10,F27=$X$8),A27,"")&amp;" "&amp;IF(AND(E28=$S$10,F28=$X$8),A28,"")</f>
        <v xml:space="preserve">                   </v>
      </c>
      <c r="P10" s="107"/>
      <c r="Q10" s="464"/>
      <c r="R10" s="110">
        <v>0.8</v>
      </c>
      <c r="S10" s="101" t="s">
        <v>61</v>
      </c>
      <c r="T10" s="112" t="s">
        <v>5</v>
      </c>
      <c r="U10" s="112" t="s">
        <v>5</v>
      </c>
      <c r="V10" s="108" t="s">
        <v>85</v>
      </c>
      <c r="W10" s="108" t="s">
        <v>85</v>
      </c>
      <c r="X10" s="109" t="s">
        <v>84</v>
      </c>
      <c r="AA10" s="91"/>
      <c r="AB10" s="91"/>
      <c r="AC10" s="103"/>
      <c r="AD10" s="113"/>
      <c r="AE10" s="114"/>
      <c r="AF10" s="111"/>
      <c r="AG10" s="111"/>
      <c r="AH10" s="111"/>
      <c r="AI10" s="111"/>
      <c r="AJ10" s="111"/>
      <c r="AK10" s="103"/>
      <c r="AL10" s="103"/>
    </row>
    <row r="11" spans="1:38" ht="89.25" x14ac:dyDescent="0.2">
      <c r="A11" s="104" t="str">
        <f>'2 CONTEXTO E IDENTIFICACIÓN'!A11</f>
        <v>R3</v>
      </c>
      <c r="B11" s="105" t="str">
        <f>+'2 CONTEXTO E IDENTIFICACIÓN'!E11</f>
        <v>Posibilidad de pérdida Económica y Reputacional por interrupción o suspensión del proceso de Pasteurización de leche humana, debido a las fallas en el funcionamiento de los equipos del área de procesamiento de LH por des calibración, vida útil o mantenimiento inoportuno y también por las características inapropiadas del agua para el funcionamiento de algunos equipos.</v>
      </c>
      <c r="C11" s="135">
        <f>+'5 VALORACIÓN DEL CONTROL'!S19</f>
        <v>0.16800000000000001</v>
      </c>
      <c r="D11" s="106">
        <f>+'5 VALORACIÓN DEL CONTROL'!T19</f>
        <v>0.6</v>
      </c>
      <c r="E11" s="136" t="str">
        <f t="shared" si="0"/>
        <v>Muy Baja</v>
      </c>
      <c r="F11" s="136" t="str">
        <f t="shared" si="1"/>
        <v>Moderado</v>
      </c>
      <c r="G11" s="105" t="str">
        <f>+IF(E11=$S$9,IF(F11=$T$8,$T$9,IF(F11=$U$8,$U$9,IF(F11=$V$8,$V$9,IF(F11=$W$8,$W$9,IF(F11=$X$8,$X$9))))),IF(E11=$S$10,IF(F11=$T$8,$T$10,IF(F11=$U$8,$U$10,IF(F11=$V$8,$V$10,IF(F11=$W$8,$W$10,IF(F11=$X$8,$X$10))))),IF(E11=$S$11,IF(F11=$T$8,$T$11,IF(F11=$U$8,$U$11,IF(F11=$V$8,$V$11,IF(F11=$W$8,$W$11,IF(F11=$X$8,$X$11))))),IF(E11=$S$12,IF(F11=$T$8,$T$12,IF(F11=$U$8,$U$12,IF(F11=$V$8,$V$12,IF(F11=$W$8,$W$12,IF(F11=$X$8,$X$12))))),IF(E11=$S$13,IF(F11=$T$8,$T$13,IF(F11=$U$8,$U$13,IF(F11=$V$8,$V$13,IF(F11=$W$8,$W$13,IF(F11=$X$8,$X$13))))),"")))))</f>
        <v>Moderado</v>
      </c>
      <c r="H11" s="107"/>
      <c r="I11" s="424"/>
      <c r="J11" s="98" t="s">
        <v>59</v>
      </c>
      <c r="K11" s="112" t="str">
        <f>+IF(AND(E9=$S$11,F9=$T$8),A9,"")&amp;" "&amp;IF(AND(E10=$S$11,F10=$T$8),A10,"")&amp;" "&amp;IF(AND(E11=$S$11,F11=$T$8),A11,"")&amp;" "&amp;IF(AND(E12=$S$11,F12=$T$8),A12,"")&amp;" "&amp;IF(AND(E13=$S$11,F13=$T$8),A13,"")&amp;" "&amp;IF(AND(E14=$S$11,F14=$T$8),A14,"")&amp;" "&amp;IF(AND(E15=$S$11,F15=$T$8),A15,"")&amp;" "&amp;IF(AND(E16=$S$11,F16=$T$8),A16,"")&amp;" "&amp;IF(AND(E17=$S$11,F17=$T$8),A17,"")&amp;" "&amp;IF(AND(E18=$S$11,F18=$T$8),A18,"")&amp;" "&amp;IF(AND(E19=$S$11,F19=$T$8),A19,"")&amp;" "&amp;IF(AND(E20=$S$11,F20=$T$8),A20,"")&amp;" "&amp;IF(AND(E21=$S$11,F21=$T$8),A21,"")&amp;" "&amp;IF(AND(E22=$S$11,F22=$T$8),A22,"")&amp;" "&amp;IF(AND(E23=$S$11,F23=$T$8),A23,"")&amp;" "&amp;IF(AND(E24=$S$11,F24=$T$8),A24,"")&amp;" "&amp;IF(AND(E25=$S$11,F25=$T$8),A25,"")&amp;" "&amp;IF(AND(E26=$S$11,F26=$T$8),A26,"")&amp;" "&amp;IF(AND(E27=$S$11,F27=$T$8),A27,"")&amp;" "&amp;IF(AND(E28=$S$11,F28=$T$8),A28,"")</f>
        <v xml:space="preserve">                   </v>
      </c>
      <c r="L11" s="112" t="str">
        <f>+IF(AND(E9=$S$11,F9=$U$8),A9,"")&amp;" "&amp;IF(AND(E10=$S$11,F10=$U$8),A10,"")&amp;" "&amp;IF(AND(E11=$S$11,F11=$U$8),A11,"")&amp;" "&amp;IF(AND(E12=$S$11,F12=$U$8),A12,"")&amp;" "&amp;IF(AND(E13=$S$11,F13=$U$8),A13,"")&amp;" "&amp;IF(AND(E14=$S$11,F14=$U$8),A14,"")&amp;" "&amp;IF(AND(E15=$S$11,F15=$U$8),A15,"")&amp;" "&amp;IF(AND(E16=$S$11,F16=$U$8),A16,"")&amp;" "&amp;IF(AND(E17=$S$11,F17=$U$8),A17,"")&amp;" "&amp;IF(AND(E18=$S$11,F18=$U$8),A18,"")&amp;" "&amp;IF(AND(E19=$S$11,F19=$U$8),A19,"")&amp;" "&amp;IF(AND(E20=$S$11,F20=$U$8),A20,"")&amp;" "&amp;IF(AND(E21=$S$11,F21=$U$8),A21,"")&amp;" "&amp;IF(AND(E22=$S$11,F22=$U$8),A22,"")&amp;" "&amp;IF(AND(E23=$S$11,F23=$U$8),A23,"")&amp;" "&amp;IF(AND(E24=$S$11,F24=$U$8),A24,"")&amp;" "&amp;IF(AND(E25=$S$11,F25=$U$8),A25,"")&amp;" "&amp;IF(AND(E26=$S$11,F26=$U$8),A26,"")&amp;" "&amp;IF(AND(E27=$S$11,F27=$U$8),A27,"")&amp;" "&amp;IF(AND(E28=$S$11,F28=$U$8),A28,"")</f>
        <v xml:space="preserve">                   </v>
      </c>
      <c r="M11" s="112" t="str">
        <f>+IF(AND(E9=$S$11,F9=$V$8),A9,"")&amp;" "&amp;IF(AND(E10=$S$11,F10=$V$8),A10,"")&amp;" "&amp;IF(AND(E11=$S$11,F11=$V$8),A11,"")&amp;" "&amp;IF(AND(E12=$S$11,F12=$V$8),A12,"")&amp;" "&amp;IF(AND(E13=$S$11,F13=$V$8),A13,"")&amp;" "&amp;IF(AND(E14=$S$11,F14=$V$8),A14,"")&amp;" "&amp;IF(AND(E15=$S$11,F15=$V$8),A15,"")&amp;" "&amp;IF(AND(E16=$S$11,F16=$V$8),A16,"")&amp;" "&amp;IF(AND(E17=$S$11,F17=$V$8),A17,"")&amp;" "&amp;IF(AND(E18=$S$11,F18=$V$8),A18,"")&amp;" "&amp;IF(AND(E19=$S$11,F19=$V$8),A19,"")&amp;" "&amp;IF(AND(E20=$S$11,F20=$V$8),A20,"")&amp;" "&amp;IF(AND(E21=$S$11,F21=$V$8),A21,"")&amp;" "&amp;IF(AND(E22=$S$11,F22=$V$8),A22,"")&amp;" "&amp;IF(AND(E23=$S$11,F23=$V$8),A23,"")&amp;" "&amp;IF(AND(E24=$S$11,F24=$V$8),A24,"")&amp;" "&amp;IF(AND(E25=$S$11,F25=$V$8),A25,"")&amp;" "&amp;IF(AND(E26=$S$11,F26=$V$8),A26,"")&amp;" "&amp;IF(AND(E27=$S$11,F27=$V$8),A27,"")&amp;" "&amp;IF(AND(E28=$S$11,F28=$V$8),A28,"")</f>
        <v xml:space="preserve">    R5               </v>
      </c>
      <c r="N11" s="108" t="str">
        <f>+IF(AND(E9=$S$11,F9=$W$8),A9,"")&amp;" "&amp;IF(AND(E10=$S$11,F10=$W$8),A10,"")&amp;" "&amp;IF(AND(E11=$S$11,F11=$W$8),A11,"")&amp;" "&amp;IF(AND(E12=$S$11,F12=$W$8),A12,"")&amp;" "&amp;IF(AND(E13=$S$11,F13=$W$8),A13,"")&amp;" "&amp;IF(AND(E14=$S$11,F14=$W$8),A14,"")&amp;" "&amp;IF(AND(E15=$S$11,F15=$W$8),A15,"")&amp;" "&amp;IF(AND(E16=$S$11,F16=$W$8),A16,"")&amp;" "&amp;IF(AND(E17=$S$11,F17=$W$8),A17,"")&amp;" "&amp;IF(AND(E18=$S$11,F18=$W$8),A18,"")&amp;" "&amp;IF(AND(E19=$S$11,F19=$W$8),A19,"")&amp;" "&amp;IF(AND(E20=$S$11,F20=$W$8),A20,"")&amp;" "&amp;IF(AND(E21=$S$11,F21=$W$8),A21,"")&amp;" "&amp;IF(AND(E22=$S$11,F22=$W$8),A22,"")&amp;" "&amp;IF(AND(E23=$S$11,F23=$W$8),A23,"")&amp;" "&amp;IF(AND(E24=$S$11,F24=$W$8),A24,"")&amp;" "&amp;IF(AND(E25=$S$11,F25=$W$8),A25,"")&amp;" "&amp;IF(AND(E26=$S$11,F26=$W$8),A26,"")&amp;" "&amp;IF(AND(E27=$S$11,F27=$W$8),A27,"")&amp;" "&amp;IF(AND(E28=$S$11,F28=$W$8),A28,"")</f>
        <v xml:space="preserve">                   </v>
      </c>
      <c r="O11" s="109" t="str">
        <f>+IF(AND(E9=$S$11,F9=$X$8),A9,"")&amp;" "&amp;IF(AND(E10=$S$11,F10=$X$8),A10,"")&amp;" "&amp;IF(AND(E11=$S$11,F11=$X$8),A11,"")&amp;" "&amp;IF(AND(E12=$S$11,F12=$X$8),A12,"")&amp;" "&amp;IF(AND(E13=$S$11,F13=$X$8),A13,"")&amp;" "&amp;IF(AND(E14=$S$11,F14=$X$8),A14,"")&amp;" "&amp;IF(AND(E15=$S$11,F15=$X$8),A15,"")&amp;" "&amp;IF(AND(E16=$S$11,F16=$X$8),A16,"")&amp;" "&amp;IF(AND(E17=$S$11,F17=$X$8),A17,"")&amp;" "&amp;IF(AND(E18=$S$11,F18=$X$8),A18,"")&amp;" "&amp;IF(AND(E19=$S$11,F19=$X$8),A19,"")&amp;" "&amp;IF(AND(E20=$S$11,F20=$X$8),A20,"")&amp;" "&amp;IF(AND(E21=$S$11,F21=$X$8),A21,"")&amp;" "&amp;IF(AND(E22=$S$11,F22=$X$8),A22,"")&amp;" "&amp;IF(AND(E23=$S$11,F23=$X$8),A23,"")&amp;" "&amp;IF(AND(E24=$S$11,F24=$X$8),A24,"")&amp;" "&amp;IF(AND(E25=$S$11,F25=$X$8),A25,"")&amp;" "&amp;IF(AND(E26=$S$11,F26=$X$8),A26,"")&amp;" "&amp;IF(AND(E27=$S$11,F27=$X$8),A27,"")&amp;" "&amp;IF(AND(E28=$S$11,F28=$X$8),A28,"")</f>
        <v xml:space="preserve">                   </v>
      </c>
      <c r="P11" s="107"/>
      <c r="Q11" s="464"/>
      <c r="R11" s="110">
        <v>0.6</v>
      </c>
      <c r="S11" s="101" t="s">
        <v>59</v>
      </c>
      <c r="T11" s="112" t="s">
        <v>5</v>
      </c>
      <c r="U11" s="112" t="s">
        <v>5</v>
      </c>
      <c r="V11" s="112" t="s">
        <v>5</v>
      </c>
      <c r="W11" s="108" t="s">
        <v>85</v>
      </c>
      <c r="X11" s="109" t="s">
        <v>84</v>
      </c>
      <c r="AA11" s="91"/>
      <c r="AB11" s="91"/>
      <c r="AC11" s="103"/>
      <c r="AD11" s="113"/>
      <c r="AE11" s="114"/>
      <c r="AF11" s="111"/>
      <c r="AG11" s="111"/>
      <c r="AH11" s="111"/>
      <c r="AI11" s="111"/>
      <c r="AJ11" s="115"/>
      <c r="AK11" s="103"/>
      <c r="AL11" s="103"/>
    </row>
    <row r="12" spans="1:38" ht="114.75" x14ac:dyDescent="0.2">
      <c r="A12" s="104" t="str">
        <f>'2 CONTEXTO E IDENTIFICACIÓN'!A12</f>
        <v>R4</v>
      </c>
      <c r="B12" s="105" t="str">
        <f>+'2 CONTEXTO E IDENTIFICACIÓN'!E12</f>
        <v>Posibilidad de pérdida Económica y Reputacional por deficiencia en procesos de limpieza y desinfección del área física e insumos de vidrio del BLH, debido a Carencia de insumos para la limpieza de frascos de vidrio, Rotación frecuente del personal de limpieza del hospital, Ausencia de protocolo de limpieza y desinfección de áreas físicas actualizado a la normatividad vigente, Déficit de personal auxiliar con capacidad para realizar las tareas de limpieza y desinfección de material de vidrio (por restricciones laborales</v>
      </c>
      <c r="C12" s="135">
        <f>+'5 VALORACIÓN DEL CONTROL'!S23</f>
        <v>0.36</v>
      </c>
      <c r="D12" s="106">
        <f>+'5 VALORACIÓN DEL CONTROL'!T23</f>
        <v>0.6</v>
      </c>
      <c r="E12" s="136" t="str">
        <f t="shared" si="0"/>
        <v>Baja</v>
      </c>
      <c r="F12" s="136" t="str">
        <f t="shared" si="1"/>
        <v>Moderado</v>
      </c>
      <c r="G12" s="105" t="str">
        <f t="shared" ref="G12:G28" si="2">+IF(E12=$S$9,IF(F12=$T$8,$T$9,IF(F12=$U$8,$U$9,IF(F12=$V$8,$V$9,IF(F12=$W$8,$W$9,IF(F12=$X$8,$X$9))))),IF(E12=$S$10,IF(F12=$T$8,$T$10,IF(F12=$U$8,$U$10,IF(F12=$V$8,$V$10,IF(F12=$W$8,$W$10,IF(F12=$X$8,$X$10))))),IF(E12=$S$11,IF(F12=$T$8,$T$11,IF(F12=$U$8,$U$11,IF(F12=$V$8,$V$11,IF(F12=$W$8,$W$11,IF(F12=$X$8,$X$11))))),IF(E12=$S$12,IF(F12=$T$8,$T$12,IF(F12=$U$8,$U$12,IF(F12=$V$8,$V$12,IF(F12=$W$8,$W$12,IF(F12=$X$8,$X$12))))),IF(E12=$S$13,IF(F12=$T$8,$T$13,IF(F12=$U$8,$U$13,IF(F12=$V$8,$V$13,IF(F12=$W$8,$W$13,IF(F12=$X$8,$X$13))))),"")))))</f>
        <v>Moderado</v>
      </c>
      <c r="H12" s="107"/>
      <c r="I12" s="424"/>
      <c r="J12" s="98" t="s">
        <v>57</v>
      </c>
      <c r="K12" s="116" t="str">
        <f>+IF(AND(E9=$S$12,F9=$T$8),A9,"")&amp;" "&amp;IF(AND(E10=$S$12,F10=$T$8),A10,"")&amp;" "&amp;IF(AND(E11=$S$12,F11=$T$8),A11,"")&amp;" "&amp;IF(AND(E12=$S$12,F12=$T$8),A12,"")&amp;" "&amp;IF(AND(E13=$S$12,F13=$T$8),A13,"")&amp;" "&amp;IF(AND(E14=$S$12,F14=$T$8),A14,"")&amp;" "&amp;IF(AND(E15=$S$12,F15=$T$8),A15,"")&amp;" "&amp;IF(AND(E16=$S$12,F16=$T$8),A16,"")&amp;" "&amp;IF(AND(E17=$S$12,F17=$T$8),A17,"")&amp;" "&amp;IF(AND(E18=$S$12,F18=$T$8),A18,"")&amp;" "&amp;IF(AND(E19=$S$12,F19=$T$8),A19,"")&amp;" "&amp;IF(AND(E20=$S$12,F20=$T$8),A20,"")&amp;" "&amp;IF(AND(E21=$S$12,F21=$T$8),A21,"")&amp;" "&amp;IF(AND(E22=$S$12,F22=$T$8),A22,"")&amp;" "&amp;IF(AND(E23=$S$12,F23=$T$8),A23,"")&amp;" "&amp;IF(AND(E24=$S$12,F24=$T$8),A24,"")&amp;" "&amp;IF(AND(E25=$S$12,F25=$T$8),A25,"")&amp;" "&amp;IF(AND(E26=$S$12,F26=$T$8),A26,"")&amp;" "&amp;IF(AND(E27=$S$12,F27=$T$8),A27,"")&amp;" "&amp;IF(AND(E28=$S$12,F28=$T$8),A28,"")</f>
        <v xml:space="preserve">                   </v>
      </c>
      <c r="L12" s="112" t="str">
        <f>+IF(AND(E9=$S$12,F9=$U$8),A9,"")&amp;" "&amp;IF(AND(E10=$S$12,F10=$U$8),A10,"")&amp;" "&amp;IF(AND(E11=$S$12,F11=$U$8),A11,"")&amp;" "&amp;IF(AND(E12=$S$12,F12=$U$8),A12,"")&amp;" "&amp;IF(AND(E13=$S$12,F13=$U$8),A13,"")&amp;" "&amp;IF(AND(E14=$S$12,F14=$U$8),A14,"")&amp;" "&amp;IF(AND(E15=$S$12,F15=$U$8),A15,"")&amp;" "&amp;IF(AND(E16=$S$12,F16=$U$8),A16,"")&amp;" "&amp;IF(AND(E17=$S$12,F17=$U$8),A17,"")&amp;" "&amp;IF(AND(E18=$S$12,F18=$U$8),A18,"")&amp;" "&amp;IF(AND(E19=$S$12,F19=$U$8),A19,"")&amp;" "&amp;IF(AND(E20=$S$12,F20=$U$8),A20,"")&amp;" "&amp;IF(AND(E21=$S$12,F21=$U$8),A21,"")&amp;" "&amp;IF(AND(E22=$S$12,F22=$U$8),A22,"")&amp;" "&amp;IF(AND(E23=$S$12,F23=$U$8),A23,"")&amp;" "&amp;IF(AND(E24=$S$12,F24=$U$8),A24,"")&amp;" "&amp;IF(AND(E25=$S$12,F25=$U$8),A25,"")&amp;" "&amp;IF(AND(E26=$S$12,F26=$U$8),A26,"")&amp;" "&amp;IF(AND(E27=$S$12,F27=$U$8),A27,"")&amp;" "&amp;IF(AND(E28=$S$12,F28=$U$8),A28,"")</f>
        <v xml:space="preserve">                   </v>
      </c>
      <c r="M12" s="112" t="str">
        <f>+IF(AND(E9=$S$12,F9=$V$8),A9,"")&amp;" "&amp;IF(AND(E10=$S$12,F10=$V$8),A10,"")&amp;" "&amp;IF(AND(E11=$S$12,F11=$V$8),A11,"")&amp;" "&amp;IF(AND(E12=$S$12,F12=$V$8),A12,"")&amp;" "&amp;IF(AND(E13=$S$12,F13=$V$8),A13,"")&amp;" "&amp;IF(AND(E14=$S$12,F14=$V$8),A14,"")&amp;" "&amp;IF(AND(E15=$S$12,F15=$V$8),A15,"")&amp;" "&amp;IF(AND(E16=$S$12,F16=$V$8),A16,"")&amp;" "&amp;IF(AND(E17=$S$12,F17=$V$8),A17,"")&amp;" "&amp;IF(AND(E18=$S$12,F18=$V$8),A18,"")&amp;" "&amp;IF(AND(E19=$S$12,F19=$V$8),A19,"")&amp;" "&amp;IF(AND(E20=$S$12,F20=$V$8),A20,"")&amp;" "&amp;IF(AND(E21=$S$12,F21=$V$8),A21,"")&amp;" "&amp;IF(AND(E22=$S$12,F22=$V$8),A22,"")&amp;" "&amp;IF(AND(E23=$S$12,F23=$V$8),A23,"")&amp;" "&amp;IF(AND(E24=$S$12,F24=$V$8),A24,"")&amp;" "&amp;IF(AND(E25=$S$12,F25=$V$8),A25,"")&amp;" "&amp;IF(AND(E26=$S$12,F26=$V$8),A26,"")&amp;" "&amp;IF(AND(E27=$S$12,F27=$V$8),A27,"")&amp;" "&amp;IF(AND(E28=$S$12,F28=$V$8),A28,"")</f>
        <v xml:space="preserve">R1 R2  R4                </v>
      </c>
      <c r="N12" s="108" t="str">
        <f>+IF(AND(E9=$S$12,F9=$W$8),A9,"")&amp;" "&amp;IF(AND(E10=$S$12,F10=$W$8),A10,"")&amp;" "&amp;IF(AND(E11=$S$12,F11=$W$8),A11,"")&amp;" "&amp;IF(AND(E12=$S$12,F12=$W$8),A12,"")&amp;" "&amp;IF(AND(E13=$S$12,F13=$W$8),A13,"")&amp;" "&amp;IF(AND(E14=$S$12,F14=$W$8),A14,"")&amp;" "&amp;IF(AND(E15=$S$12,F15=$W$8),A15,"")&amp;" "&amp;IF(AND(E16=$S$12,F16=$W$8),A16,"")&amp;" "&amp;IF(AND(E17=$S$12,F17=$W$8),A17,"")&amp;" "&amp;IF(AND(E18=$S$12,F18=$W$8),A18,"")&amp;" "&amp;IF(AND(E19=$S$12,F19=$W$8),A19,"")&amp;" "&amp;IF(AND(E20=$S$12,F20=$W$8),A20,"")&amp;" "&amp;IF(AND(E21=$S$12,F21=$W$8),A21,"")&amp;" "&amp;IF(AND(E22=$S$12,F22=$W$8),A22,"")&amp;" "&amp;IF(AND(E23=$S$12,F23=$W$8),A23,"")&amp;" "&amp;IF(AND(E24=$S$12,F24=$W$8),A24,"")&amp;" "&amp;IF(AND(E25=$S$12,F25=$W$8),A25,"")&amp;" "&amp;IF(AND(E26=$S$12,F26=$W$8),A26,"")&amp;" "&amp;IF(AND(E27=$S$12,F27=$W$8),A27,"")&amp;" "&amp;IF(AND(E28=$S$12,F28=$W$8),A28,"")</f>
        <v xml:space="preserve">     R6              </v>
      </c>
      <c r="O12" s="109" t="str">
        <f>+IF(AND(E9=$S$12,F9=$X$8),A9,"")&amp;" "&amp;IF(AND(E10=$S$12,F10=$X$8),A10,"")&amp;" "&amp;IF(AND(E11=$S$12,F11=$X$8),A11,"")&amp;" "&amp;IF(AND(E12=$S$12,F12=$X$8),A12,"")&amp;" "&amp;IF(AND(E13=$S$12,F13=$X$8),A13,"")&amp;" "&amp;IF(AND(E14=$S$12,F14=$X$8),A14,"")&amp;" "&amp;IF(AND(E15=$S$12,F15=$X$8),A15,"")&amp;" "&amp;IF(AND(E16=$S$12,F16=$X$8),A16,"")&amp;" "&amp;IF(AND(E17=$S$12,F17=$X$8),A17,"")&amp;" "&amp;IF(AND(E18=$S$12,F18=$X$8),A18,"")&amp;" "&amp;IF(AND(E19=$S$12,F19=$X$8),A19,"")&amp;" "&amp;IF(AND(E20=$S$12,F20=$X$8),A20,"")&amp;" "&amp;IF(AND(E21=$S$12,F21=$X$8),A21,"")&amp;" "&amp;IF(AND(E22=$S$12,F22=$X$8),A22,"")&amp;" "&amp;IF(AND(E23=$S$12,F23=$X$8),A23,"")&amp;" "&amp;IF(AND(E24=$S$12,F24=$X$8),A24,"")&amp;" "&amp;IF(AND(E25=$S$12,F25=$X$8),A25,"")&amp;" "&amp;IF(AND(E26=$S$12,F26=$X$8),A26,"")&amp;" "&amp;IF(AND(E27=$S$12,F27=$X$8),A27,"")&amp;" "&amp;IF(AND(E28=$S$12,F28=$X$8),A28,"")</f>
        <v xml:space="preserve">                   </v>
      </c>
      <c r="P12" s="107"/>
      <c r="Q12" s="464"/>
      <c r="R12" s="110">
        <v>0.4</v>
      </c>
      <c r="S12" s="101" t="s">
        <v>57</v>
      </c>
      <c r="T12" s="116" t="s">
        <v>86</v>
      </c>
      <c r="U12" s="112" t="s">
        <v>5</v>
      </c>
      <c r="V12" s="112" t="s">
        <v>5</v>
      </c>
      <c r="W12" s="108" t="s">
        <v>85</v>
      </c>
      <c r="X12" s="109" t="s">
        <v>84</v>
      </c>
      <c r="AA12" s="91"/>
      <c r="AB12" s="91"/>
      <c r="AC12" s="103"/>
      <c r="AD12" s="113"/>
      <c r="AE12" s="114"/>
      <c r="AF12" s="111"/>
      <c r="AG12" s="111"/>
      <c r="AH12" s="111"/>
      <c r="AI12" s="115"/>
      <c r="AJ12" s="111"/>
      <c r="AK12" s="103"/>
      <c r="AL12" s="103"/>
    </row>
    <row r="13" spans="1:38" ht="51.75" thickBot="1" x14ac:dyDescent="0.25">
      <c r="A13" s="104" t="str">
        <f>'2 CONTEXTO E IDENTIFICACIÓN'!A13</f>
        <v>R5</v>
      </c>
      <c r="B13" s="105" t="str">
        <f>+'2 CONTEXTO E IDENTIFICACIÓN'!E13</f>
        <v>Posibilidad de pérdida Económica y Reputacional por daños estructurales en áreas criticas de BLH,  debido a la ausencia de intervención definitiva de las causales que dan origen a estos daños estructurales</v>
      </c>
      <c r="C13" s="135">
        <f>+'5 VALORACIÓN DEL CONTROL'!S27</f>
        <v>0.6</v>
      </c>
      <c r="D13" s="106">
        <f>+'5 VALORACIÓN DEL CONTROL'!T27</f>
        <v>0.6</v>
      </c>
      <c r="E13" s="136" t="str">
        <f t="shared" si="0"/>
        <v>Media</v>
      </c>
      <c r="F13" s="136" t="str">
        <f t="shared" si="1"/>
        <v>Moderado</v>
      </c>
      <c r="G13" s="105" t="str">
        <f t="shared" si="2"/>
        <v>Moderado</v>
      </c>
      <c r="H13" s="107"/>
      <c r="I13" s="425"/>
      <c r="J13" s="117" t="s">
        <v>55</v>
      </c>
      <c r="K13" s="118" t="str">
        <f>+IF(AND(E9=$S$13,F9=$T$8),A9,"")&amp;" "&amp;IF(AND(E10=$S$13,F10=$T$8),A10,"")&amp;" "&amp;IF(AND(E11=$S$13,F11=$T$8),A11,"")&amp;" "&amp;IF(AND(E12=$S$13,F12=$T$8),A12,"")&amp;" "&amp;IF(AND(E13=$S$13,F13=$T$8),A13,"")&amp;" "&amp;IF(AND(E14=$S$13,F14=$T$8),A14,"")&amp;" "&amp;IF(AND(E15=$S$13,F15=$T$8),A15,"")&amp;" "&amp;IF(AND(E16=$S$13,F16=$T$8),A16,"")&amp;" "&amp;IF(AND(E17=$S$13,F17=$T$8),A17,"")&amp;" "&amp;IF(AND(E18=$S$13,F18=$T$8),A18,"")&amp;" "&amp;IF(AND(E19=$S$13,F19=$T$8),A19,"")&amp;" "&amp;IF(AND(E20=$S$13,F20=$T$8),A20,"")&amp;" "&amp;IF(AND(E21=$S$13,F21=$T$8),A21,"")&amp;" "&amp;IF(AND(E22=$S$13,F22=$T$8),A22,"")&amp;" "&amp;IF(AND(E23=$S$13,F23=$T$8),A23,"")&amp;" "&amp;IF(AND(E24=$S$13,F24=$T$8),A24,"")&amp;" "&amp;IF(AND(E25=$S$13,F25=$T$8),A25,"")&amp;" "&amp;IF(AND(E26=$S$13,F26=$T$8),A26,"")&amp;" "&amp;IF(AND(E27=$S$13,F27=$T$8),A27,"")&amp;" "&amp;IF(AND(E28=$S$13,F28=$T$8),A28,"")</f>
        <v xml:space="preserve">                   </v>
      </c>
      <c r="L13" s="118" t="str">
        <f>+IF(AND(E9=$S$13,F9=$U$8),A9,"")&amp;" "&amp;IF(AND(E10=$S$13,F10=$U$8),A10,"")&amp;" "&amp;IF(AND(E11=$S$13,F11=$U$8),A11,"")&amp;" "&amp;IF(AND(E12=$S$13,F12=$U$8),A12,"")&amp;" "&amp;IF(AND(E13=$S$13,F13=$U$8),A13,"")&amp;" "&amp;IF(AND(E14=$S$13,F14=$U$8),A14,"")&amp;" "&amp;IF(AND(E15=$S$13,F15=$U$8),A15,"")&amp;" "&amp;IF(AND(E16=$S$13,F16=$U$8),A16,"")&amp;" "&amp;IF(AND(E17=$S$13,F17=$U$8),A17,"")&amp;" "&amp;IF(AND(E18=$S$13,F18=$U$8),A18,"")&amp;" "&amp;IF(AND(E19=$S$13,F19=$U$8),A19,"")&amp;" "&amp;IF(AND(E20=$S$13,F20=$U$8),A20,"")&amp;" "&amp;IF(AND(E21=$S$13,F21=$U$8),A21,"")&amp;" "&amp;IF(AND(E22=$S$13,F22=$U$8),A22,"")&amp;" "&amp;IF(AND(E23=$S$13,F23=$U$8),A23,"")&amp;" "&amp;IF(AND(E24=$S$13,F24=$U$8),A24,"")&amp;" "&amp;IF(AND(E25=$S$13,F25=$U$8),A25,"")&amp;" "&amp;IF(AND(E26=$S$13,F26=$U$8),A26,"")&amp;" "&amp;IF(AND(E27=$S$13,F27=$U$8),A27,"")&amp;" "&amp;IF(AND(E28=$S$13,F28=$U$8),A28,"")</f>
        <v xml:space="preserve">                   </v>
      </c>
      <c r="M13" s="119" t="str">
        <f>+IF(AND(E9=$S$13,F9=$V$8),A9,"")&amp;" "&amp;IF(AND(E10=$S$13,F10=$V$8),A10,"")&amp;" "&amp;IF(AND(E11=$S$13,F11=$V$8),A11,"")&amp;" "&amp;IF(AND(E12=$S$13,F12=$V$8),A12,"")&amp;" "&amp;IF(AND(E13=$S$13,F13=$V$8),A13,"")&amp;" "&amp;IF(AND(E14=$S$13,F14=$V$8),A14,"")&amp;" "&amp;IF(AND(E15=$S$13,F15=$V$8),A15,"")&amp;" "&amp;IF(AND(E16=$S$13,F16=$V$8),A16,"")&amp;" "&amp;IF(AND(E17=$S$13,F17=$V$8),A17,"")&amp;" "&amp;IF(AND(E18=$S$13,F18=$V$8),A18,"")&amp;" "&amp;IF(AND(E19=$S$13,F19=$V$8),A19,"")&amp;" "&amp;IF(AND(E20=$S$13,F20=$V$8),A20,"")&amp;" "&amp;IF(AND(E21=$S$13,F21=$V$8),A21,"")&amp;" "&amp;IF(AND(E22=$S$13,F22=$V$8),A22,"")&amp;" "&amp;IF(AND(E23=$S$13,F23=$V$8),A23,"")&amp;" "&amp;IF(AND(E24=$S$13,F24=$V$8),A24,"")&amp;" "&amp;IF(AND(E25=$S$13,F25=$V$8),A25,"")&amp;" "&amp;IF(AND(E26=$S$13,F26=$V$8),A26,"")&amp;" "&amp;IF(AND(E27=$S$13,F27=$V$8),A27,"")&amp;" "&amp;IF(AND(E28=$S$13,F28=$V$8),A28,"")</f>
        <v xml:space="preserve">  R3                 </v>
      </c>
      <c r="N13" s="120" t="str">
        <f>+IF(AND(E9=$S$13,F9=$W$8),A9,"")&amp;" "&amp;IF(AND(E10=$S$13,F10=$W$8),A10,"")&amp;" "&amp;IF(AND(E11=$S$13,F11=$W$8),A11,"")&amp;" "&amp;IF(AND(E12=$S$13,F12=$W$8),A12,"")&amp;" "&amp;IF(AND(E13=$S$13,F13=$W$8),A13,"")&amp;" "&amp;IF(AND(E14=$S$13,F14=$W$8),A14,"")&amp;" "&amp;IF(AND(E15=$S$13,F15=$W$8),A15,"")&amp;" "&amp;IF(AND(E16=$S$13,F16=$W$8),A16,"")&amp;" "&amp;IF(AND(E17=$S$13,F17=$W$8),A17,"")&amp;" "&amp;IF(AND(E18=$S$13,F18=$W$8),A18,"")&amp;" "&amp;IF(AND(E19=$S$13,F19=$W$8),A19,"")&amp;" "&amp;IF(AND(E20=$S$13,F20=$W$8),A20,"")&amp;" "&amp;IF(AND(E21=$S$13,F21=$W$8),A21,"")&amp;" "&amp;IF(AND(E22=$S$13,F22=$W$8),A22,"")&amp;" "&amp;IF(AND(E23=$S$13,F23=$W$8),A23,"")&amp;" "&amp;IF(AND(E24=$S$13,F24=$W$8),A24,"")&amp;" "&amp;IF(AND(E25=$S$13,F25=$W$8),A25,"")&amp;" "&amp;IF(AND(E26=$S$13,F26=$W$8),A26,"")&amp;" "&amp;IF(AND(E27=$S$13,F27=$W$8),A27,"")&amp;" "&amp;IF(AND(E28=$S$13,F28=$W$8),A28,"")</f>
        <v xml:space="preserve">                   </v>
      </c>
      <c r="O13" s="121" t="str">
        <f>+IF(AND(E9=$S$13,F9=$X$8),A9,"")&amp;" "&amp;IF(AND(E10=$S$13,F10=$X$8),A10,"")&amp;" "&amp;IF(AND(E11=$S$13,F11=$X$8),A11,"")&amp;" "&amp;IF(AND(E12=$S$13,F12=$X$8),A12,"")&amp;" "&amp;IF(AND(E13=$S$13,F13=$X$8),A13,"")&amp;" "&amp;IF(AND(E14=$S$13,F14=$X$8),A14,"")&amp;" "&amp;IF(AND(E15=$S$13,F15=$X$8),A15,"")&amp;" "&amp;IF(AND(E16=$S$13,F16=$X$8),A16,"")&amp;" "&amp;IF(AND(E17=$S$13,F17=$X$8),A17,"")&amp;" "&amp;IF(AND(E18=$S$13,F18=$X$8),A18,"")&amp;" "&amp;IF(AND(E19=$S$13,F19=$X$8),A19,"")&amp;" "&amp;IF(AND(E20=$S$13,F20=$X$8),A20,"")&amp;" "&amp;IF(AND(E21=$S$13,F21=$X$8),A21,"")&amp;" "&amp;IF(AND(E22=$S$13,F22=$X$8),A22,"")&amp;" "&amp;IF(AND(E23=$S$13,F23=$X$8),A23,"")&amp;" "&amp;IF(AND(E24=$S$13,F24=$X$8),A24,"")&amp;" "&amp;IF(AND(E25=$S$13,F25=$X$8),A25,"")&amp;" "&amp;IF(AND(E26=$S$13,F26=$X$8),A26,"")&amp;" "&amp;IF(AND(E27=$S$13,F27=$X$8),A27,"")&amp;" "&amp;IF(AND(E28=$S$13,F28=$X$8),A28,"")</f>
        <v xml:space="preserve">                   </v>
      </c>
      <c r="P13" s="107"/>
      <c r="Q13" s="464"/>
      <c r="R13" s="122">
        <v>0.2</v>
      </c>
      <c r="S13" s="123" t="s">
        <v>55</v>
      </c>
      <c r="T13" s="118" t="s">
        <v>86</v>
      </c>
      <c r="U13" s="118" t="s">
        <v>86</v>
      </c>
      <c r="V13" s="119" t="s">
        <v>5</v>
      </c>
      <c r="W13" s="120" t="s">
        <v>85</v>
      </c>
      <c r="X13" s="121" t="s">
        <v>84</v>
      </c>
      <c r="AA13" s="91"/>
      <c r="AB13" s="91"/>
      <c r="AC13" s="103"/>
      <c r="AD13" s="113"/>
      <c r="AE13" s="114"/>
      <c r="AF13" s="111"/>
      <c r="AG13" s="111"/>
      <c r="AH13" s="111"/>
      <c r="AI13" s="124"/>
      <c r="AJ13" s="111"/>
      <c r="AK13" s="103"/>
      <c r="AL13" s="103"/>
    </row>
    <row r="14" spans="1:38" ht="76.5" x14ac:dyDescent="0.2">
      <c r="A14" s="104" t="str">
        <f>'2 CONTEXTO E IDENTIFICACIÓN'!A14</f>
        <v>R6</v>
      </c>
      <c r="B14" s="105" t="str">
        <f>+'2 CONTEXTO E IDENTIFICACIÓN'!E14</f>
        <v>Posibilidad de pérdida Económica y Reputacional por ausencia de infraestructura para centro de preparación de fórmulas infantiles y leche materna (Lactario),  debido a la combinación de espacios entre el lactario y área de porcionamiento y distribución de leche humana, generando mayor riesgo de contaminación por cruce de sustancias.</v>
      </c>
      <c r="C14" s="135">
        <f>+'5 VALORACIÓN DEL CONTROL'!S31</f>
        <v>0.36</v>
      </c>
      <c r="D14" s="106">
        <f>+'5 VALORACIÓN DEL CONTROL'!T31</f>
        <v>0.8</v>
      </c>
      <c r="E14" s="136" t="str">
        <f t="shared" si="0"/>
        <v>Baja</v>
      </c>
      <c r="F14" s="136" t="str">
        <f t="shared" si="1"/>
        <v>Mayor</v>
      </c>
      <c r="G14" s="105" t="str">
        <f t="shared" si="2"/>
        <v>Alto</v>
      </c>
      <c r="H14" s="107"/>
      <c r="I14" s="107"/>
      <c r="J14" s="107"/>
      <c r="K14" s="107"/>
      <c r="L14" s="107"/>
      <c r="M14" s="107"/>
      <c r="N14" s="107"/>
      <c r="O14" s="107"/>
      <c r="P14" s="107"/>
      <c r="AA14" s="91"/>
      <c r="AB14" s="91"/>
      <c r="AC14" s="103"/>
      <c r="AD14" s="113"/>
      <c r="AE14" s="114"/>
      <c r="AF14" s="111"/>
      <c r="AG14" s="111"/>
      <c r="AH14" s="111"/>
      <c r="AI14" s="111"/>
      <c r="AJ14" s="111"/>
      <c r="AK14" s="103"/>
      <c r="AL14" s="103"/>
    </row>
    <row r="15" spans="1:38" ht="18.75" customHeight="1" x14ac:dyDescent="0.2">
      <c r="A15" s="104" t="str">
        <f>'2 CONTEXTO E IDENTIFICACIÓN'!A15</f>
        <v>R7</v>
      </c>
      <c r="B15" s="105" t="str">
        <f>+'2 CONTEXTO E IDENTIFICACIÓN'!E15</f>
        <v xml:space="preserve">  </v>
      </c>
      <c r="C15" s="135" t="str">
        <f>+'5 VALORACIÓN DEL CONTROL'!S35</f>
        <v/>
      </c>
      <c r="D15" s="106" t="str">
        <f>+'5 VALORACIÓN DEL CONTROL'!T35</f>
        <v/>
      </c>
      <c r="E15" s="136" t="str">
        <f t="shared" si="0"/>
        <v/>
      </c>
      <c r="F15" s="136" t="str">
        <f t="shared" si="1"/>
        <v/>
      </c>
      <c r="G15" s="105" t="str">
        <f t="shared" si="2"/>
        <v/>
      </c>
      <c r="H15" s="107"/>
      <c r="I15" s="107"/>
      <c r="J15" s="107"/>
      <c r="K15" s="107"/>
      <c r="L15" s="107"/>
      <c r="M15" s="107"/>
      <c r="N15" s="107"/>
      <c r="O15" s="107"/>
      <c r="P15" s="107"/>
      <c r="T15" s="95" t="s">
        <v>88</v>
      </c>
      <c r="V15" s="91"/>
      <c r="W15" s="91"/>
      <c r="X15" s="91"/>
      <c r="Y15" s="91"/>
      <c r="Z15" s="91"/>
      <c r="AA15" s="91"/>
      <c r="AB15" s="91"/>
      <c r="AC15" s="103"/>
      <c r="AD15" s="113"/>
      <c r="AE15" s="103"/>
      <c r="AF15" s="114"/>
      <c r="AG15" s="114"/>
      <c r="AH15" s="114"/>
      <c r="AI15" s="114"/>
      <c r="AJ15" s="114"/>
      <c r="AK15" s="103"/>
      <c r="AL15" s="103"/>
    </row>
    <row r="16" spans="1:38" x14ac:dyDescent="0.2">
      <c r="A16" s="104" t="str">
        <f>'2 CONTEXTO E IDENTIFICACIÓN'!A16</f>
        <v>R8</v>
      </c>
      <c r="B16" s="105" t="str">
        <f>+'2 CONTEXTO E IDENTIFICACIÓN'!E16</f>
        <v xml:space="preserve">  </v>
      </c>
      <c r="C16" s="135" t="str">
        <f>+'5 VALORACIÓN DEL CONTROL'!S39</f>
        <v/>
      </c>
      <c r="D16" s="106" t="str">
        <f>+'5 VALORACIÓN DEL CONTROL'!T39</f>
        <v/>
      </c>
      <c r="E16" s="136" t="str">
        <f t="shared" si="0"/>
        <v/>
      </c>
      <c r="F16" s="136" t="str">
        <f t="shared" si="1"/>
        <v/>
      </c>
      <c r="G16" s="105" t="str">
        <f t="shared" si="2"/>
        <v/>
      </c>
      <c r="H16" s="107"/>
      <c r="I16" s="107"/>
      <c r="J16" s="107"/>
      <c r="K16" s="107"/>
      <c r="L16" s="107"/>
      <c r="M16" s="107"/>
      <c r="N16" s="107"/>
      <c r="O16" s="107"/>
      <c r="P16" s="107"/>
      <c r="T16" s="125" t="s">
        <v>84</v>
      </c>
      <c r="V16" s="91"/>
      <c r="W16" s="91"/>
      <c r="X16" s="91"/>
      <c r="Y16" s="91"/>
      <c r="Z16" s="91"/>
      <c r="AA16" s="91"/>
      <c r="AB16" s="91"/>
      <c r="AC16" s="103"/>
      <c r="AD16" s="103"/>
      <c r="AE16" s="103"/>
      <c r="AF16" s="111"/>
      <c r="AG16" s="111"/>
      <c r="AH16" s="111"/>
      <c r="AI16" s="111"/>
      <c r="AJ16" s="111"/>
      <c r="AK16" s="103"/>
      <c r="AL16" s="103"/>
    </row>
    <row r="17" spans="1:38" x14ac:dyDescent="0.2">
      <c r="A17" s="104" t="str">
        <f>'2 CONTEXTO E IDENTIFICACIÓN'!A17</f>
        <v>R9</v>
      </c>
      <c r="B17" s="105" t="str">
        <f>+'2 CONTEXTO E IDENTIFICACIÓN'!E17</f>
        <v xml:space="preserve">  </v>
      </c>
      <c r="C17" s="135" t="str">
        <f>+'5 VALORACIÓN DEL CONTROL'!S43</f>
        <v/>
      </c>
      <c r="D17" s="106" t="str">
        <f>+'5 VALORACIÓN DEL CONTROL'!T43</f>
        <v/>
      </c>
      <c r="E17" s="136" t="str">
        <f t="shared" si="0"/>
        <v/>
      </c>
      <c r="F17" s="136" t="str">
        <f t="shared" si="1"/>
        <v/>
      </c>
      <c r="G17" s="105" t="str">
        <f t="shared" si="2"/>
        <v/>
      </c>
      <c r="H17" s="107"/>
      <c r="I17" s="107"/>
      <c r="J17" s="107"/>
      <c r="K17" s="107"/>
      <c r="L17" s="107"/>
      <c r="M17" s="107"/>
      <c r="N17" s="107"/>
      <c r="O17" s="107"/>
      <c r="P17" s="107"/>
      <c r="T17" s="108" t="s">
        <v>85</v>
      </c>
      <c r="U17" s="91"/>
      <c r="V17" s="91"/>
      <c r="W17" s="91"/>
      <c r="X17" s="91"/>
      <c r="Y17" s="91"/>
      <c r="Z17" s="91"/>
      <c r="AA17" s="91"/>
      <c r="AB17" s="91"/>
      <c r="AC17" s="103"/>
      <c r="AD17" s="103"/>
      <c r="AE17" s="103"/>
      <c r="AF17" s="111"/>
      <c r="AG17" s="111"/>
      <c r="AH17" s="111"/>
      <c r="AI17" s="111"/>
      <c r="AJ17" s="111"/>
      <c r="AK17" s="103"/>
      <c r="AL17" s="103"/>
    </row>
    <row r="18" spans="1:38" x14ac:dyDescent="0.2">
      <c r="A18" s="104" t="str">
        <f>'2 CONTEXTO E IDENTIFICACIÓN'!A18</f>
        <v>R10</v>
      </c>
      <c r="B18" s="105" t="str">
        <f>+'2 CONTEXTO E IDENTIFICACIÓN'!E18</f>
        <v xml:space="preserve">  </v>
      </c>
      <c r="C18" s="135" t="str">
        <f>+'5 VALORACIÓN DEL CONTROL'!S47</f>
        <v/>
      </c>
      <c r="D18" s="106" t="str">
        <f>+'5 VALORACIÓN DEL CONTROL'!T47</f>
        <v/>
      </c>
      <c r="E18" s="136" t="str">
        <f t="shared" si="0"/>
        <v/>
      </c>
      <c r="F18" s="136" t="str">
        <f t="shared" si="1"/>
        <v/>
      </c>
      <c r="G18" s="105" t="str">
        <f t="shared" si="2"/>
        <v/>
      </c>
      <c r="H18" s="107"/>
      <c r="I18" s="107"/>
      <c r="J18" s="107"/>
      <c r="K18" s="107"/>
      <c r="L18" s="107"/>
      <c r="M18" s="107"/>
      <c r="N18" s="107"/>
      <c r="O18" s="107"/>
      <c r="P18" s="107"/>
      <c r="S18" s="126"/>
      <c r="T18" s="112" t="s">
        <v>5</v>
      </c>
      <c r="U18" s="126"/>
      <c r="V18" s="126"/>
      <c r="W18" s="126"/>
      <c r="X18" s="126"/>
      <c r="Y18" s="126"/>
      <c r="Z18" s="126"/>
      <c r="AA18" s="126"/>
      <c r="AB18" s="126"/>
      <c r="AC18" s="103"/>
      <c r="AD18" s="103"/>
      <c r="AE18" s="127"/>
      <c r="AF18" s="127"/>
      <c r="AG18" s="127"/>
      <c r="AH18" s="127"/>
      <c r="AI18" s="127"/>
      <c r="AJ18" s="127"/>
      <c r="AK18" s="103"/>
      <c r="AL18" s="103"/>
    </row>
    <row r="19" spans="1:38" x14ac:dyDescent="0.2">
      <c r="A19" s="104" t="str">
        <f>'2 CONTEXTO E IDENTIFICACIÓN'!A19</f>
        <v>R11</v>
      </c>
      <c r="B19" s="105" t="str">
        <f>+'2 CONTEXTO E IDENTIFICACIÓN'!E19</f>
        <v xml:space="preserve">  </v>
      </c>
      <c r="C19" s="135" t="str">
        <f>+'5 VALORACIÓN DEL CONTROL'!S51</f>
        <v/>
      </c>
      <c r="D19" s="106" t="str">
        <f>+'5 VALORACIÓN DEL CONTROL'!T51</f>
        <v/>
      </c>
      <c r="E19" s="136" t="str">
        <f t="shared" si="0"/>
        <v/>
      </c>
      <c r="F19" s="136" t="str">
        <f t="shared" si="1"/>
        <v/>
      </c>
      <c r="G19" s="105" t="str">
        <f t="shared" si="2"/>
        <v/>
      </c>
      <c r="H19" s="107"/>
      <c r="I19" s="107"/>
      <c r="J19" s="107"/>
      <c r="K19" s="107"/>
      <c r="L19" s="107"/>
      <c r="M19" s="107"/>
      <c r="N19" s="107"/>
      <c r="O19" s="107"/>
      <c r="P19" s="107"/>
      <c r="S19" s="126"/>
      <c r="T19" s="116" t="s">
        <v>86</v>
      </c>
      <c r="AA19" s="126"/>
      <c r="AB19" s="126"/>
      <c r="AC19" s="103"/>
      <c r="AD19" s="103"/>
      <c r="AE19" s="103"/>
      <c r="AF19" s="111"/>
      <c r="AG19" s="111"/>
      <c r="AH19" s="111"/>
      <c r="AI19" s="111"/>
      <c r="AJ19" s="111"/>
      <c r="AK19" s="103"/>
      <c r="AL19" s="103"/>
    </row>
    <row r="20" spans="1:38" x14ac:dyDescent="0.2">
      <c r="A20" s="104" t="str">
        <f>'2 CONTEXTO E IDENTIFICACIÓN'!A20</f>
        <v>R12</v>
      </c>
      <c r="B20" s="105" t="str">
        <f>+'2 CONTEXTO E IDENTIFICACIÓN'!E20</f>
        <v xml:space="preserve">  </v>
      </c>
      <c r="C20" s="135" t="str">
        <f>+'5 VALORACIÓN DEL CONTROL'!S55</f>
        <v/>
      </c>
      <c r="D20" s="106" t="str">
        <f>+'5 VALORACIÓN DEL CONTROL'!T55</f>
        <v/>
      </c>
      <c r="E20" s="136" t="str">
        <f t="shared" si="0"/>
        <v/>
      </c>
      <c r="F20" s="136" t="str">
        <f t="shared" si="1"/>
        <v/>
      </c>
      <c r="G20" s="105" t="str">
        <f t="shared" si="2"/>
        <v/>
      </c>
      <c r="H20" s="107"/>
      <c r="I20" s="107"/>
      <c r="J20" s="107"/>
      <c r="K20" s="107"/>
      <c r="L20" s="107"/>
      <c r="M20" s="107"/>
      <c r="N20" s="107"/>
      <c r="O20" s="107"/>
      <c r="P20" s="107"/>
      <c r="Q20" s="128"/>
      <c r="R20" s="128"/>
      <c r="S20" s="126"/>
      <c r="AA20" s="126"/>
      <c r="AB20" s="126"/>
      <c r="AC20" s="103"/>
      <c r="AD20" s="103"/>
      <c r="AE20" s="103"/>
      <c r="AF20" s="111"/>
      <c r="AG20" s="111"/>
      <c r="AH20" s="111"/>
      <c r="AI20" s="111"/>
      <c r="AJ20" s="111"/>
      <c r="AK20" s="103"/>
      <c r="AL20" s="103"/>
    </row>
    <row r="21" spans="1:38" x14ac:dyDescent="0.2">
      <c r="A21" s="104" t="str">
        <f>'2 CONTEXTO E IDENTIFICACIÓN'!A21</f>
        <v>R13</v>
      </c>
      <c r="B21" s="105" t="str">
        <f>+'2 CONTEXTO E IDENTIFICACIÓN'!E21</f>
        <v xml:space="preserve">  </v>
      </c>
      <c r="C21" s="135" t="str">
        <f>+'5 VALORACIÓN DEL CONTROL'!S59</f>
        <v/>
      </c>
      <c r="D21" s="106" t="str">
        <f>+'5 VALORACIÓN DEL CONTROL'!T59</f>
        <v/>
      </c>
      <c r="E21" s="136" t="str">
        <f t="shared" si="0"/>
        <v/>
      </c>
      <c r="F21" s="136" t="str">
        <f t="shared" si="1"/>
        <v/>
      </c>
      <c r="G21" s="105" t="str">
        <f t="shared" si="2"/>
        <v/>
      </c>
      <c r="H21" s="107"/>
      <c r="I21" s="107"/>
      <c r="J21" s="107"/>
      <c r="K21" s="107"/>
      <c r="L21" s="107"/>
      <c r="M21" s="107"/>
      <c r="N21" s="107"/>
      <c r="O21" s="107"/>
      <c r="P21" s="107"/>
      <c r="Q21" s="128"/>
      <c r="R21" s="128"/>
      <c r="S21" s="129"/>
      <c r="AA21" s="126"/>
      <c r="AB21" s="126"/>
      <c r="AC21" s="103"/>
      <c r="AD21" s="124"/>
      <c r="AE21" s="124"/>
      <c r="AF21" s="124"/>
      <c r="AG21" s="124"/>
      <c r="AH21" s="124"/>
      <c r="AI21" s="124"/>
      <c r="AJ21" s="111"/>
      <c r="AK21" s="103"/>
      <c r="AL21" s="103"/>
    </row>
    <row r="22" spans="1:38" x14ac:dyDescent="0.2">
      <c r="A22" s="104" t="str">
        <f>'2 CONTEXTO E IDENTIFICACIÓN'!A22</f>
        <v>R14</v>
      </c>
      <c r="B22" s="105" t="str">
        <f>+'2 CONTEXTO E IDENTIFICACIÓN'!E22</f>
        <v xml:space="preserve">  </v>
      </c>
      <c r="C22" s="135" t="str">
        <f>+'5 VALORACIÓN DEL CONTROL'!S63</f>
        <v/>
      </c>
      <c r="D22" s="106" t="str">
        <f>+'5 VALORACIÓN DEL CONTROL'!T63</f>
        <v/>
      </c>
      <c r="E22" s="136" t="str">
        <f t="shared" si="0"/>
        <v/>
      </c>
      <c r="F22" s="136" t="str">
        <f t="shared" si="1"/>
        <v/>
      </c>
      <c r="G22" s="105" t="str">
        <f t="shared" si="2"/>
        <v/>
      </c>
      <c r="H22" s="107"/>
      <c r="I22" s="107"/>
      <c r="J22" s="107"/>
      <c r="K22" s="107"/>
      <c r="L22" s="107"/>
      <c r="M22" s="107"/>
      <c r="N22" s="107"/>
      <c r="O22" s="107"/>
      <c r="P22" s="107"/>
      <c r="Q22" s="128"/>
      <c r="R22" s="128"/>
      <c r="AC22" s="103"/>
      <c r="AD22" s="130"/>
      <c r="AE22" s="130"/>
      <c r="AF22" s="130"/>
      <c r="AG22" s="130"/>
      <c r="AH22" s="130"/>
      <c r="AI22" s="130"/>
      <c r="AJ22" s="111"/>
      <c r="AK22" s="103"/>
      <c r="AL22" s="103"/>
    </row>
    <row r="23" spans="1:38" x14ac:dyDescent="0.2">
      <c r="A23" s="104" t="str">
        <f>'2 CONTEXTO E IDENTIFICACIÓN'!A23</f>
        <v>R15</v>
      </c>
      <c r="B23" s="105" t="str">
        <f>+'2 CONTEXTO E IDENTIFICACIÓN'!E23</f>
        <v xml:space="preserve">  </v>
      </c>
      <c r="C23" s="135" t="str">
        <f>+'5 VALORACIÓN DEL CONTROL'!S67</f>
        <v/>
      </c>
      <c r="D23" s="106" t="str">
        <f>+'5 VALORACIÓN DEL CONTROL'!T67</f>
        <v/>
      </c>
      <c r="E23" s="136" t="str">
        <f t="shared" si="0"/>
        <v/>
      </c>
      <c r="F23" s="136" t="str">
        <f t="shared" si="1"/>
        <v/>
      </c>
      <c r="G23" s="105" t="str">
        <f t="shared" si="2"/>
        <v/>
      </c>
      <c r="H23" s="107"/>
      <c r="I23" s="107"/>
      <c r="J23" s="107"/>
      <c r="K23" s="107"/>
      <c r="L23" s="107"/>
      <c r="M23" s="107"/>
      <c r="N23" s="107"/>
      <c r="O23" s="107"/>
      <c r="P23" s="107"/>
      <c r="Q23" s="128"/>
      <c r="R23" s="128"/>
      <c r="AC23" s="103"/>
      <c r="AD23" s="124"/>
      <c r="AE23" s="124"/>
      <c r="AF23" s="124"/>
      <c r="AG23" s="124"/>
      <c r="AH23" s="124"/>
      <c r="AI23" s="124"/>
      <c r="AJ23" s="111"/>
      <c r="AK23" s="103"/>
      <c r="AL23" s="103"/>
    </row>
    <row r="24" spans="1:38" x14ac:dyDescent="0.2">
      <c r="A24" s="104" t="str">
        <f>'2 CONTEXTO E IDENTIFICACIÓN'!A24</f>
        <v>R16</v>
      </c>
      <c r="B24" s="105" t="str">
        <f>+'2 CONTEXTO E IDENTIFICACIÓN'!E24</f>
        <v xml:space="preserve">  </v>
      </c>
      <c r="C24" s="135" t="str">
        <f>+'5 VALORACIÓN DEL CONTROL'!S71</f>
        <v/>
      </c>
      <c r="D24" s="106" t="str">
        <f>+'5 VALORACIÓN DEL CONTROL'!T71</f>
        <v/>
      </c>
      <c r="E24" s="136" t="str">
        <f t="shared" si="0"/>
        <v/>
      </c>
      <c r="F24" s="136" t="str">
        <f t="shared" si="1"/>
        <v/>
      </c>
      <c r="G24" s="105" t="str">
        <f t="shared" si="2"/>
        <v/>
      </c>
      <c r="H24" s="107"/>
      <c r="I24" s="107"/>
      <c r="J24" s="107"/>
      <c r="K24" s="107"/>
      <c r="L24" s="107"/>
      <c r="M24" s="107"/>
      <c r="N24" s="107"/>
      <c r="O24" s="107"/>
      <c r="P24" s="107"/>
      <c r="AC24" s="103"/>
      <c r="AD24" s="124"/>
      <c r="AE24" s="124"/>
      <c r="AF24" s="124"/>
      <c r="AG24" s="124"/>
      <c r="AH24" s="124"/>
      <c r="AI24" s="124"/>
      <c r="AJ24" s="111"/>
      <c r="AK24" s="103"/>
      <c r="AL24" s="103"/>
    </row>
    <row r="25" spans="1:38" x14ac:dyDescent="0.25">
      <c r="A25" s="104" t="str">
        <f>'2 CONTEXTO E IDENTIFICACIÓN'!A25</f>
        <v>R17</v>
      </c>
      <c r="B25" s="105" t="str">
        <f>+'2 CONTEXTO E IDENTIFICACIÓN'!E25</f>
        <v xml:space="preserve">  </v>
      </c>
      <c r="C25" s="135" t="str">
        <f>+'5 VALORACIÓN DEL CONTROL'!S75</f>
        <v/>
      </c>
      <c r="D25" s="106" t="str">
        <f>+'5 VALORACIÓN DEL CONTROL'!T75</f>
        <v/>
      </c>
      <c r="E25" s="136" t="str">
        <f t="shared" si="0"/>
        <v/>
      </c>
      <c r="F25" s="136" t="str">
        <f t="shared" si="1"/>
        <v/>
      </c>
      <c r="G25" s="105" t="str">
        <f t="shared" si="2"/>
        <v/>
      </c>
      <c r="H25" s="107"/>
      <c r="I25" s="107"/>
      <c r="J25" s="107"/>
      <c r="K25" s="107"/>
      <c r="L25" s="107"/>
      <c r="M25" s="107"/>
      <c r="N25" s="107"/>
      <c r="O25" s="107"/>
      <c r="P25" s="107"/>
    </row>
    <row r="26" spans="1:38" x14ac:dyDescent="0.25">
      <c r="A26" s="104" t="str">
        <f>'2 CONTEXTO E IDENTIFICACIÓN'!A26</f>
        <v>R18</v>
      </c>
      <c r="B26" s="105" t="str">
        <f>+'2 CONTEXTO E IDENTIFICACIÓN'!E26</f>
        <v xml:space="preserve">  </v>
      </c>
      <c r="C26" s="135" t="str">
        <f>+'5 VALORACIÓN DEL CONTROL'!S79</f>
        <v/>
      </c>
      <c r="D26" s="106" t="str">
        <f>+'5 VALORACIÓN DEL CONTROL'!T79</f>
        <v/>
      </c>
      <c r="E26" s="136" t="str">
        <f t="shared" si="0"/>
        <v/>
      </c>
      <c r="F26" s="136" t="str">
        <f t="shared" si="1"/>
        <v/>
      </c>
      <c r="G26" s="105" t="str">
        <f t="shared" si="2"/>
        <v/>
      </c>
      <c r="H26" s="107"/>
      <c r="I26" s="107"/>
      <c r="J26" s="107"/>
      <c r="K26" s="107"/>
      <c r="L26" s="107"/>
      <c r="M26" s="107"/>
      <c r="N26" s="107"/>
      <c r="O26" s="107"/>
      <c r="P26" s="107"/>
    </row>
    <row r="27" spans="1:38" x14ac:dyDescent="0.25">
      <c r="A27" s="104" t="str">
        <f>'2 CONTEXTO E IDENTIFICACIÓN'!A27</f>
        <v>R19</v>
      </c>
      <c r="B27" s="105" t="str">
        <f>+'2 CONTEXTO E IDENTIFICACIÓN'!E27</f>
        <v xml:space="preserve">  </v>
      </c>
      <c r="C27" s="135" t="str">
        <f>+'5 VALORACIÓN DEL CONTROL'!S83</f>
        <v/>
      </c>
      <c r="D27" s="106" t="str">
        <f>+'5 VALORACIÓN DEL CONTROL'!T83</f>
        <v/>
      </c>
      <c r="E27" s="136" t="str">
        <f t="shared" si="0"/>
        <v/>
      </c>
      <c r="F27" s="136" t="str">
        <f t="shared" si="1"/>
        <v/>
      </c>
      <c r="G27" s="105" t="str">
        <f t="shared" si="2"/>
        <v/>
      </c>
      <c r="H27" s="107"/>
      <c r="I27" s="107"/>
      <c r="J27" s="107"/>
      <c r="K27" s="107"/>
      <c r="L27" s="107"/>
      <c r="M27" s="107"/>
      <c r="N27" s="107"/>
      <c r="O27" s="107"/>
      <c r="P27" s="107"/>
    </row>
    <row r="28" spans="1:38" x14ac:dyDescent="0.25">
      <c r="A28" s="104" t="str">
        <f>'2 CONTEXTO E IDENTIFICACIÓN'!A28</f>
        <v>R20</v>
      </c>
      <c r="B28" s="105" t="str">
        <f>+'2 CONTEXTO E IDENTIFICACIÓN'!E28</f>
        <v xml:space="preserve">  </v>
      </c>
      <c r="C28" s="135" t="str">
        <f>+'5 VALORACIÓN DEL CONTROL'!S87</f>
        <v/>
      </c>
      <c r="D28" s="106" t="str">
        <f>+'5 VALORACIÓN DEL CONTROL'!T87</f>
        <v/>
      </c>
      <c r="E28" s="136" t="str">
        <f t="shared" si="0"/>
        <v/>
      </c>
      <c r="F28" s="136" t="str">
        <f t="shared" si="1"/>
        <v/>
      </c>
      <c r="G28" s="105" t="str">
        <f t="shared" si="2"/>
        <v/>
      </c>
      <c r="H28" s="107"/>
      <c r="I28" s="107"/>
      <c r="J28" s="107"/>
      <c r="K28" s="107"/>
      <c r="L28" s="107"/>
      <c r="M28" s="107"/>
      <c r="N28" s="107"/>
      <c r="O28" s="107"/>
      <c r="P28" s="107"/>
    </row>
    <row r="29" spans="1:38" ht="14.45" customHeight="1" x14ac:dyDescent="0.25">
      <c r="B29" s="87"/>
      <c r="D29" s="87"/>
      <c r="G29" s="87"/>
      <c r="H29" s="87"/>
      <c r="I29" s="87"/>
      <c r="J29" s="87"/>
      <c r="K29" s="87"/>
      <c r="L29" s="87"/>
      <c r="M29" s="87"/>
      <c r="N29" s="87"/>
      <c r="O29" s="87"/>
      <c r="P29" s="87"/>
      <c r="AA29" s="92"/>
      <c r="AB29" s="92"/>
      <c r="AC29" s="92"/>
      <c r="AD29" s="92"/>
      <c r="AE29" s="92"/>
      <c r="AF29" s="87"/>
      <c r="AG29" s="87"/>
      <c r="AH29" s="87"/>
      <c r="AI29" s="87"/>
      <c r="AJ29" s="87"/>
    </row>
    <row r="30" spans="1:38" ht="39" customHeight="1" x14ac:dyDescent="0.25">
      <c r="B30" s="87"/>
      <c r="D30" s="87"/>
      <c r="G30" s="87"/>
      <c r="H30" s="87"/>
      <c r="I30" s="87"/>
      <c r="J30" s="87"/>
      <c r="K30" s="87"/>
      <c r="L30" s="87"/>
      <c r="M30" s="87"/>
      <c r="N30" s="87"/>
      <c r="O30" s="87"/>
      <c r="P30" s="87"/>
      <c r="AA30" s="92"/>
      <c r="AB30" s="92"/>
      <c r="AC30" s="92"/>
      <c r="AD30" s="92"/>
      <c r="AE30" s="92"/>
      <c r="AF30" s="87"/>
      <c r="AG30" s="87"/>
      <c r="AH30" s="87"/>
      <c r="AI30" s="87"/>
      <c r="AJ30" s="87"/>
    </row>
    <row r="31" spans="1:38" ht="19.5" customHeight="1" x14ac:dyDescent="0.25">
      <c r="B31" s="87"/>
      <c r="D31" s="87"/>
      <c r="G31" s="87"/>
      <c r="H31" s="87"/>
      <c r="I31" s="87"/>
      <c r="J31" s="87"/>
      <c r="K31" s="87"/>
      <c r="L31" s="87"/>
      <c r="M31" s="87"/>
      <c r="N31" s="87"/>
      <c r="O31" s="87"/>
      <c r="P31" s="87"/>
      <c r="AA31" s="92"/>
      <c r="AB31" s="92"/>
      <c r="AC31" s="92"/>
      <c r="AD31" s="92"/>
      <c r="AE31" s="92"/>
      <c r="AF31" s="87"/>
      <c r="AG31" s="87"/>
      <c r="AH31" s="87"/>
      <c r="AI31" s="87"/>
      <c r="AJ31" s="87"/>
    </row>
    <row r="32" spans="1:38" ht="19.5" customHeight="1" x14ac:dyDescent="0.25">
      <c r="B32" s="87"/>
      <c r="D32" s="87"/>
      <c r="G32" s="87"/>
      <c r="H32" s="87"/>
      <c r="I32" s="87"/>
      <c r="J32" s="87"/>
      <c r="K32" s="87"/>
      <c r="L32" s="87"/>
      <c r="M32" s="87"/>
      <c r="N32" s="87"/>
      <c r="O32" s="87"/>
      <c r="P32" s="87"/>
      <c r="AA32" s="92"/>
      <c r="AB32" s="92"/>
      <c r="AC32" s="92"/>
      <c r="AD32" s="92"/>
      <c r="AE32" s="92"/>
      <c r="AF32" s="87"/>
      <c r="AG32" s="87"/>
      <c r="AH32" s="87"/>
      <c r="AI32" s="87"/>
      <c r="AJ32" s="87"/>
    </row>
    <row r="33" spans="3:31" s="87" customFormat="1" ht="19.5" customHeight="1" x14ac:dyDescent="0.25">
      <c r="C33" s="92"/>
      <c r="E33" s="137"/>
      <c r="F33" s="137"/>
      <c r="AA33" s="92"/>
      <c r="AB33" s="92"/>
      <c r="AC33" s="92"/>
      <c r="AD33" s="92"/>
      <c r="AE33" s="92"/>
    </row>
    <row r="34" spans="3:31" s="87" customFormat="1" ht="19.5" customHeight="1" x14ac:dyDescent="0.25">
      <c r="C34" s="92"/>
      <c r="E34" s="137"/>
      <c r="F34" s="137"/>
      <c r="AA34" s="92"/>
      <c r="AB34" s="92"/>
      <c r="AC34" s="92"/>
      <c r="AD34" s="92"/>
      <c r="AE34" s="92"/>
    </row>
    <row r="35" spans="3:31" s="87" customFormat="1" ht="19.5" customHeight="1" x14ac:dyDescent="0.25">
      <c r="C35" s="92"/>
      <c r="E35" s="137"/>
      <c r="F35" s="137"/>
      <c r="AA35" s="92"/>
      <c r="AB35" s="92"/>
      <c r="AC35" s="92"/>
      <c r="AD35" s="92"/>
      <c r="AE35" s="92"/>
    </row>
  </sheetData>
  <sheetProtection sheet="1" formatCells="0" formatColumns="0" formatRows="0" sort="0" autoFilter="0" pivotTables="0"/>
  <autoFilter ref="A8:AL8" xr:uid="{00000000-0009-0000-0000-000005000000}">
    <filterColumn colId="29" showButton="0"/>
    <filterColumn colId="30" showButton="0"/>
    <filterColumn colId="31" showButton="0"/>
    <filterColumn colId="32" showButton="0"/>
    <filterColumn colId="33" showButton="0"/>
    <filterColumn colId="34" showButton="0"/>
  </autoFilter>
  <dataConsolidate/>
  <mergeCells count="10">
    <mergeCell ref="A1:A2"/>
    <mergeCell ref="B1:B2"/>
    <mergeCell ref="I6:O6"/>
    <mergeCell ref="B4:D4"/>
    <mergeCell ref="B5:D5"/>
    <mergeCell ref="T6:X6"/>
    <mergeCell ref="E7:G7"/>
    <mergeCell ref="K7:O7"/>
    <mergeCell ref="I9:I13"/>
    <mergeCell ref="Q9:Q13"/>
  </mergeCells>
  <conditionalFormatting sqref="D9:E28">
    <cfRule type="cellIs" dxfId="59" priority="1" operator="equal">
      <formula>$S$13</formula>
    </cfRule>
    <cfRule type="cellIs" dxfId="58" priority="2" operator="equal">
      <formula>$S$12</formula>
    </cfRule>
    <cfRule type="cellIs" dxfId="57" priority="3" operator="equal">
      <formula>$S$11</formula>
    </cfRule>
    <cfRule type="cellIs" dxfId="56" priority="4" operator="equal">
      <formula>$S$10</formula>
    </cfRule>
    <cfRule type="cellIs" dxfId="55" priority="5" operator="equal">
      <formula>$S$9</formula>
    </cfRule>
  </conditionalFormatting>
  <conditionalFormatting sqref="F9:F28">
    <cfRule type="cellIs" dxfId="54" priority="6" operator="equal">
      <formula>$T$8</formula>
    </cfRule>
    <cfRule type="cellIs" dxfId="53" priority="7" operator="equal">
      <formula>$U$8</formula>
    </cfRule>
    <cfRule type="cellIs" dxfId="52" priority="8" operator="equal">
      <formula>$V$8</formula>
    </cfRule>
    <cfRule type="cellIs" dxfId="51" priority="9" operator="equal">
      <formula>$W$8</formula>
    </cfRule>
    <cfRule type="cellIs" dxfId="50" priority="10" operator="equal">
      <formula>$X$8</formula>
    </cfRule>
  </conditionalFormatting>
  <conditionalFormatting sqref="G9:G28">
    <cfRule type="cellIs" dxfId="49" priority="16" operator="equal">
      <formula>$T$16</formula>
    </cfRule>
    <cfRule type="cellIs" dxfId="48" priority="17" operator="equal">
      <formula>$T$17</formula>
    </cfRule>
    <cfRule type="cellIs" dxfId="47" priority="18" operator="equal">
      <formula>$T$18</formula>
    </cfRule>
    <cfRule type="cellIs" dxfId="46" priority="19" operator="equal">
      <formula>$T$19</formula>
    </cfRule>
  </conditionalFormatting>
  <dataValidations disablePrompts="1" count="3">
    <dataValidation allowBlank="1" showInputMessage="1" showErrorMessage="1" prompt="Es la materialización del riesgo y las consecuencias de su aparición. Su escala es: 5 bajo impacto, 10 medio, 20 alto impacto._x000a_" sqref="JD8:JJ8" xr:uid="{00000000-0002-0000-0500-000000000000}"/>
    <dataValidation allowBlank="1" showInputMessage="1" showErrorMessage="1" prompt="La probabilidad se encuentra determinada por una escala de 1 a 3, siendo 1 la menor probabilidad de ocurrencia del riesgo y 3 la mayor probabilidad de  ocurrencia." sqref="JC8" xr:uid="{00000000-0002-0000-0500-000001000000}"/>
    <dataValidation type="list" allowBlank="1" showInputMessage="1" showErrorMessage="1" sqref="JD9:JJ16" xr:uid="{00000000-0002-0000-0500-000002000000}">
      <formula1>#REF!</formula1>
    </dataValidation>
  </dataValidations>
  <printOptions horizontalCentered="1" verticalCentered="1"/>
  <pageMargins left="0.31496062992125984" right="0.27559055118110237" top="0.23622047244094491" bottom="0.15748031496062992" header="0" footer="0"/>
  <pageSetup paperSize="5" scale="65"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L36"/>
  <sheetViews>
    <sheetView showGridLines="0" zoomScale="70" zoomScaleNormal="70" workbookViewId="0">
      <pane xSplit="1" ySplit="9" topLeftCell="B10" activePane="bottomRight" state="frozen"/>
      <selection pane="topRight" activeCell="B1" sqref="B1"/>
      <selection pane="bottomLeft" activeCell="A7" sqref="A7"/>
      <selection pane="bottomRight" activeCell="A5" sqref="A5"/>
    </sheetView>
  </sheetViews>
  <sheetFormatPr baseColWidth="10" defaultColWidth="14.28515625" defaultRowHeight="12.75" x14ac:dyDescent="0.25"/>
  <cols>
    <col min="1" max="1" width="11.5703125" style="87" customWidth="1"/>
    <col min="2" max="2" width="9.140625" style="92" bestFit="1" customWidth="1"/>
    <col min="3" max="4" width="15.5703125" style="92" customWidth="1"/>
    <col min="5" max="6" width="15.5703125" style="137" customWidth="1"/>
    <col min="7" max="7" width="15.5703125" style="92" customWidth="1"/>
    <col min="8" max="8" width="3.85546875" style="92" customWidth="1"/>
    <col min="9" max="9" width="7.42578125" style="92" customWidth="1"/>
    <col min="10" max="10" width="14" style="92" customWidth="1"/>
    <col min="11" max="15" width="12.42578125" style="92" customWidth="1"/>
    <col min="16" max="16" width="3.85546875" style="92" customWidth="1"/>
    <col min="17" max="17" width="4.85546875" style="87" hidden="1" customWidth="1"/>
    <col min="18" max="18" width="6.140625" style="87" hidden="1" customWidth="1"/>
    <col min="19" max="24" width="14" style="87" hidden="1" customWidth="1"/>
    <col min="25" max="29" width="11.42578125" style="87" customWidth="1"/>
    <col min="30" max="30" width="5.5703125" style="87" bestFit="1" customWidth="1"/>
    <col min="31" max="31" width="26.85546875" style="87" customWidth="1"/>
    <col min="32" max="36" width="22.85546875" style="92" customWidth="1"/>
    <col min="37" max="37" width="23.42578125" style="87" customWidth="1"/>
    <col min="38" max="265" width="11.42578125" style="87" customWidth="1"/>
    <col min="266" max="266" width="12.7109375" style="87" customWidth="1"/>
    <col min="267" max="267" width="47" style="87" customWidth="1"/>
    <col min="268" max="268" width="35" style="87" customWidth="1"/>
    <col min="269" max="16384" width="14.28515625" style="87"/>
  </cols>
  <sheetData>
    <row r="1" spans="1:38" s="75" customFormat="1" ht="36" customHeight="1" x14ac:dyDescent="0.2">
      <c r="A1" s="420"/>
      <c r="B1" s="426" t="str">
        <f>+'2 CONTEXTO E IDENTIFICACIÓN'!B1</f>
        <v>MAPA DE RIESGOS</v>
      </c>
      <c r="C1" s="426"/>
      <c r="D1" s="426"/>
      <c r="E1" s="50" t="str">
        <f>+'2 CONTEXTO E IDENTIFICACIÓN'!C1</f>
        <v>CÓDIGO:</v>
      </c>
      <c r="F1" s="131">
        <f>+'2 CONTEXTO E IDENTIFICACIÓN'!D1</f>
        <v>0</v>
      </c>
      <c r="J1" s="241" t="str">
        <f>+'2 CONTEXTO E IDENTIFICACIÓN'!$F$4</f>
        <v>Elaboración o Actualización:</v>
      </c>
      <c r="K1" s="262">
        <f>+IF('2 CONTEXTO E IDENTIFICACIÓN'!$G$4="","",'2 CONTEXTO E IDENTIFICACIÓN'!$G$4)</f>
        <v>44866</v>
      </c>
      <c r="L1" s="20"/>
      <c r="M1" s="20"/>
      <c r="AF1" s="76"/>
      <c r="AG1" s="76"/>
      <c r="AH1" s="76"/>
      <c r="AI1" s="76"/>
      <c r="AJ1" s="76"/>
    </row>
    <row r="2" spans="1:38" s="75" customFormat="1" ht="36" customHeight="1" x14ac:dyDescent="0.2">
      <c r="A2" s="420"/>
      <c r="B2" s="426"/>
      <c r="C2" s="426"/>
      <c r="D2" s="426"/>
      <c r="E2" s="50" t="str">
        <f>+'2 CONTEXTO E IDENTIFICACIÓN'!C2</f>
        <v>VERSIÓN:</v>
      </c>
      <c r="F2" s="131">
        <f>+'2 CONTEXTO E IDENTIFICACIÓN'!D2</f>
        <v>0</v>
      </c>
      <c r="G2" s="77"/>
      <c r="H2" s="77"/>
      <c r="J2" s="244" t="str">
        <f>+'2 CONTEXTO E IDENTIFICACIÓN'!$D$5</f>
        <v>Vigencia del:</v>
      </c>
      <c r="K2" s="242" t="str">
        <f>+IF('2 CONTEXTO E IDENTIFICACIÓN'!$E$5="","",'2 CONTEXTO E IDENTIFICACIÓN'!$E$5)</f>
        <v/>
      </c>
      <c r="L2" s="243" t="s">
        <v>111</v>
      </c>
      <c r="M2" s="240" t="str">
        <f>+IF('2 CONTEXTO E IDENTIFICACIÓN'!$G$5="","",'2 CONTEXTO E IDENTIFICACIÓN'!$G$5)</f>
        <v/>
      </c>
      <c r="N2" s="78"/>
      <c r="O2" s="78"/>
      <c r="P2" s="77"/>
      <c r="AF2" s="76"/>
      <c r="AG2" s="76"/>
      <c r="AH2" s="76"/>
      <c r="AI2" s="76"/>
      <c r="AJ2" s="76"/>
    </row>
    <row r="3" spans="1:38" s="75" customFormat="1" x14ac:dyDescent="0.2">
      <c r="A3" s="79"/>
      <c r="B3" s="77"/>
      <c r="C3" s="77"/>
      <c r="D3" s="77"/>
      <c r="E3" s="245"/>
      <c r="F3" s="245"/>
      <c r="G3" s="77"/>
      <c r="H3" s="77"/>
      <c r="N3" s="78"/>
      <c r="O3" s="78"/>
      <c r="P3" s="77"/>
      <c r="AF3" s="76"/>
      <c r="AG3" s="76"/>
      <c r="AH3" s="76"/>
      <c r="AI3" s="76"/>
      <c r="AJ3" s="76"/>
    </row>
    <row r="4" spans="1:38" s="75" customFormat="1" ht="17.45" customHeight="1" x14ac:dyDescent="0.2">
      <c r="A4" s="19" t="s">
        <v>159</v>
      </c>
      <c r="B4" s="410" t="str">
        <f>+IF('2 CONTEXTO E IDENTIFICACIÓN'!$B$4="","",'2 CONTEXTO E IDENTIFICACIÓN'!$B$4)</f>
        <v>HOSPITAL UNIVERSITARIO DEPARTAMENTAL DE NARIÑO</v>
      </c>
      <c r="C4" s="410"/>
      <c r="D4" s="410"/>
      <c r="E4" s="73"/>
      <c r="F4" s="245"/>
      <c r="G4" s="77"/>
      <c r="H4" s="77"/>
      <c r="I4" s="246"/>
      <c r="J4" s="246"/>
      <c r="K4" s="247"/>
      <c r="L4" s="247"/>
      <c r="M4" s="247"/>
      <c r="N4" s="78"/>
      <c r="O4" s="78"/>
      <c r="P4" s="77"/>
      <c r="AF4" s="76"/>
      <c r="AG4" s="76"/>
      <c r="AH4" s="76"/>
      <c r="AI4" s="76"/>
      <c r="AJ4" s="76"/>
    </row>
    <row r="5" spans="1:38" s="75" customFormat="1" ht="33" customHeight="1" x14ac:dyDescent="0.2">
      <c r="A5" s="19" t="s">
        <v>157</v>
      </c>
      <c r="B5" s="410" t="str">
        <f>+IF('2 CONTEXTO E IDENTIFICACIÓN'!$D$4="","",'2 CONTEXTO E IDENTIFICACIÓN'!$D$4)</f>
        <v>BANCO DE LECHE HUMANA</v>
      </c>
      <c r="C5" s="411"/>
      <c r="D5" s="411"/>
      <c r="E5" s="73"/>
      <c r="F5" s="245"/>
      <c r="G5" s="77"/>
      <c r="H5" s="77"/>
      <c r="I5" s="246"/>
      <c r="J5" s="246"/>
      <c r="K5" s="247"/>
      <c r="L5" s="247"/>
      <c r="M5" s="247"/>
      <c r="N5" s="78"/>
      <c r="O5" s="78"/>
      <c r="P5" s="77"/>
      <c r="AF5" s="76"/>
      <c r="AG5" s="76"/>
      <c r="AH5" s="76"/>
      <c r="AI5" s="76"/>
      <c r="AJ5" s="76"/>
    </row>
    <row r="6" spans="1:38" s="75" customFormat="1" ht="15" thickBot="1" x14ac:dyDescent="0.25">
      <c r="D6" s="73"/>
      <c r="E6" s="73"/>
      <c r="F6" s="133"/>
      <c r="AF6" s="76"/>
      <c r="AG6" s="76"/>
      <c r="AH6" s="76"/>
      <c r="AI6" s="76"/>
      <c r="AJ6" s="76"/>
    </row>
    <row r="7" spans="1:38" s="75" customFormat="1" ht="13.5" thickBot="1" x14ac:dyDescent="0.25">
      <c r="A7" s="465" t="s">
        <v>22</v>
      </c>
      <c r="B7" s="466"/>
      <c r="C7" s="466"/>
      <c r="D7" s="466"/>
      <c r="E7" s="466"/>
      <c r="F7" s="466"/>
      <c r="G7" s="467"/>
      <c r="I7" s="465" t="s">
        <v>23</v>
      </c>
      <c r="J7" s="466"/>
      <c r="K7" s="466"/>
      <c r="L7" s="466"/>
      <c r="M7" s="466"/>
      <c r="N7" s="466"/>
      <c r="O7" s="467"/>
      <c r="R7" s="80"/>
      <c r="S7" s="81"/>
      <c r="T7" s="418" t="s">
        <v>87</v>
      </c>
      <c r="U7" s="418"/>
      <c r="V7" s="418"/>
      <c r="W7" s="418"/>
      <c r="X7" s="419"/>
      <c r="AF7" s="76"/>
      <c r="AG7" s="76"/>
      <c r="AH7" s="76"/>
      <c r="AI7" s="76"/>
      <c r="AJ7" s="76"/>
    </row>
    <row r="8" spans="1:38" x14ac:dyDescent="0.25">
      <c r="A8" s="85"/>
      <c r="B8" s="86"/>
      <c r="C8" s="418" t="s">
        <v>87</v>
      </c>
      <c r="D8" s="418"/>
      <c r="E8" s="418"/>
      <c r="F8" s="418"/>
      <c r="G8" s="419"/>
      <c r="H8" s="84"/>
      <c r="I8" s="85"/>
      <c r="J8" s="86"/>
      <c r="K8" s="418" t="s">
        <v>87</v>
      </c>
      <c r="L8" s="418"/>
      <c r="M8" s="418"/>
      <c r="N8" s="418"/>
      <c r="O8" s="419"/>
      <c r="P8" s="84"/>
      <c r="R8" s="88"/>
      <c r="T8" s="89">
        <v>0.2</v>
      </c>
      <c r="U8" s="89">
        <v>0.4</v>
      </c>
      <c r="V8" s="89">
        <v>0.6</v>
      </c>
      <c r="W8" s="89">
        <v>0.8</v>
      </c>
      <c r="X8" s="90">
        <v>1</v>
      </c>
      <c r="Y8" s="91"/>
      <c r="Z8" s="91"/>
      <c r="AA8" s="91"/>
      <c r="AB8" s="91"/>
      <c r="AC8" s="91"/>
      <c r="AD8" s="91"/>
      <c r="AE8" s="91"/>
    </row>
    <row r="9" spans="1:38" x14ac:dyDescent="0.2">
      <c r="A9" s="88"/>
      <c r="B9" s="97"/>
      <c r="C9" s="98" t="s">
        <v>65</v>
      </c>
      <c r="D9" s="98" t="s">
        <v>7</v>
      </c>
      <c r="E9" s="98" t="s">
        <v>5</v>
      </c>
      <c r="F9" s="98" t="s">
        <v>6</v>
      </c>
      <c r="G9" s="99" t="s">
        <v>73</v>
      </c>
      <c r="H9" s="84"/>
      <c r="I9" s="88"/>
      <c r="J9" s="97"/>
      <c r="K9" s="98" t="s">
        <v>65</v>
      </c>
      <c r="L9" s="98" t="s">
        <v>7</v>
      </c>
      <c r="M9" s="98" t="s">
        <v>5</v>
      </c>
      <c r="N9" s="98" t="s">
        <v>6</v>
      </c>
      <c r="O9" s="99" t="s">
        <v>73</v>
      </c>
      <c r="P9" s="84"/>
      <c r="R9" s="88"/>
      <c r="S9" s="100"/>
      <c r="T9" s="101" t="s">
        <v>65</v>
      </c>
      <c r="U9" s="101" t="s">
        <v>7</v>
      </c>
      <c r="V9" s="101" t="s">
        <v>5</v>
      </c>
      <c r="W9" s="101" t="s">
        <v>6</v>
      </c>
      <c r="X9" s="102" t="s">
        <v>73</v>
      </c>
      <c r="AA9" s="91"/>
      <c r="AB9" s="91"/>
      <c r="AC9" s="103"/>
      <c r="AD9" s="103"/>
      <c r="AE9" s="103"/>
      <c r="AF9" s="103"/>
      <c r="AG9" s="103"/>
      <c r="AH9" s="103"/>
      <c r="AI9" s="103"/>
      <c r="AJ9" s="103"/>
      <c r="AK9" s="103"/>
      <c r="AL9" s="103"/>
    </row>
    <row r="10" spans="1:38" ht="55.5" customHeight="1" x14ac:dyDescent="0.2">
      <c r="A10" s="424" t="s">
        <v>54</v>
      </c>
      <c r="B10" s="98" t="s">
        <v>62</v>
      </c>
      <c r="C10" s="108" t="str">
        <f>+'4 MAPA CALOR INHERENTE'!I9</f>
        <v xml:space="preserve">                   </v>
      </c>
      <c r="D10" s="108" t="str">
        <f>+'4 MAPA CALOR INHERENTE'!J9</f>
        <v xml:space="preserve">                   </v>
      </c>
      <c r="E10" s="108" t="str">
        <f>+'4 MAPA CALOR INHERENTE'!K9</f>
        <v xml:space="preserve">    R5               </v>
      </c>
      <c r="F10" s="108" t="str">
        <f>+'4 MAPA CALOR INHERENTE'!L9</f>
        <v xml:space="preserve">                   </v>
      </c>
      <c r="G10" s="109" t="str">
        <f>+'4 MAPA CALOR INHERENTE'!M9</f>
        <v xml:space="preserve">                   </v>
      </c>
      <c r="H10" s="107"/>
      <c r="I10" s="424" t="s">
        <v>54</v>
      </c>
      <c r="J10" s="98" t="s">
        <v>62</v>
      </c>
      <c r="K10" s="108" t="str">
        <f>+'6 MAPA CALOR RESIDUAL'!K9</f>
        <v xml:space="preserve">                   </v>
      </c>
      <c r="L10" s="108" t="str">
        <f>+'6 MAPA CALOR RESIDUAL'!L9</f>
        <v xml:space="preserve">                   </v>
      </c>
      <c r="M10" s="108" t="str">
        <f>+'6 MAPA CALOR RESIDUAL'!M9</f>
        <v xml:space="preserve">                   </v>
      </c>
      <c r="N10" s="108" t="str">
        <f>+'6 MAPA CALOR RESIDUAL'!N9</f>
        <v xml:space="preserve">                   </v>
      </c>
      <c r="O10" s="109" t="str">
        <f>+'6 MAPA CALOR RESIDUAL'!O9</f>
        <v xml:space="preserve">                   </v>
      </c>
      <c r="P10" s="107"/>
      <c r="Q10" s="464" t="s">
        <v>54</v>
      </c>
      <c r="R10" s="110">
        <v>1</v>
      </c>
      <c r="S10" s="101" t="s">
        <v>62</v>
      </c>
      <c r="T10" s="108" t="s">
        <v>85</v>
      </c>
      <c r="U10" s="108" t="s">
        <v>85</v>
      </c>
      <c r="V10" s="108" t="s">
        <v>85</v>
      </c>
      <c r="W10" s="108" t="s">
        <v>85</v>
      </c>
      <c r="X10" s="109" t="s">
        <v>84</v>
      </c>
      <c r="AA10" s="91"/>
      <c r="AB10" s="91"/>
      <c r="AC10" s="103"/>
      <c r="AD10" s="103"/>
      <c r="AE10" s="103"/>
      <c r="AF10" s="111"/>
      <c r="AG10" s="111"/>
      <c r="AH10" s="111"/>
      <c r="AI10" s="111"/>
      <c r="AJ10" s="111"/>
      <c r="AK10" s="103"/>
      <c r="AL10" s="103"/>
    </row>
    <row r="11" spans="1:38" ht="55.5" customHeight="1" x14ac:dyDescent="0.2">
      <c r="A11" s="424"/>
      <c r="B11" s="98" t="s">
        <v>61</v>
      </c>
      <c r="C11" s="112" t="str">
        <f>+'4 MAPA CALOR INHERENTE'!I10</f>
        <v xml:space="preserve">                   </v>
      </c>
      <c r="D11" s="112" t="str">
        <f>+'4 MAPA CALOR INHERENTE'!J10</f>
        <v xml:space="preserve">                   </v>
      </c>
      <c r="E11" s="108" t="str">
        <f>+'4 MAPA CALOR INHERENTE'!K10</f>
        <v xml:space="preserve">                   </v>
      </c>
      <c r="F11" s="108" t="str">
        <f>+'4 MAPA CALOR INHERENTE'!L10</f>
        <v xml:space="preserve">                   </v>
      </c>
      <c r="G11" s="109" t="str">
        <f>+'4 MAPA CALOR INHERENTE'!M10</f>
        <v xml:space="preserve">                   </v>
      </c>
      <c r="H11" s="107"/>
      <c r="I11" s="424"/>
      <c r="J11" s="98" t="s">
        <v>61</v>
      </c>
      <c r="K11" s="112" t="str">
        <f>+'6 MAPA CALOR RESIDUAL'!K10</f>
        <v xml:space="preserve">                   </v>
      </c>
      <c r="L11" s="112" t="str">
        <f>+'6 MAPA CALOR RESIDUAL'!L10</f>
        <v xml:space="preserve">                   </v>
      </c>
      <c r="M11" s="108" t="str">
        <f>+'6 MAPA CALOR RESIDUAL'!M10</f>
        <v xml:space="preserve">                   </v>
      </c>
      <c r="N11" s="108" t="str">
        <f>+'6 MAPA CALOR RESIDUAL'!N10</f>
        <v xml:space="preserve">                   </v>
      </c>
      <c r="O11" s="109" t="str">
        <f>+'6 MAPA CALOR RESIDUAL'!O10</f>
        <v xml:space="preserve">                   </v>
      </c>
      <c r="P11" s="107"/>
      <c r="Q11" s="464"/>
      <c r="R11" s="110">
        <v>0.8</v>
      </c>
      <c r="S11" s="101" t="s">
        <v>61</v>
      </c>
      <c r="T11" s="112" t="s">
        <v>5</v>
      </c>
      <c r="U11" s="112" t="s">
        <v>5</v>
      </c>
      <c r="V11" s="108" t="s">
        <v>85</v>
      </c>
      <c r="W11" s="108" t="s">
        <v>85</v>
      </c>
      <c r="X11" s="109" t="s">
        <v>84</v>
      </c>
      <c r="AA11" s="91"/>
      <c r="AB11" s="91"/>
      <c r="AC11" s="103"/>
      <c r="AD11" s="113"/>
      <c r="AE11" s="114"/>
      <c r="AF11" s="111"/>
      <c r="AG11" s="111"/>
      <c r="AH11" s="111"/>
      <c r="AI11" s="111"/>
      <c r="AJ11" s="111"/>
      <c r="AK11" s="103"/>
      <c r="AL11" s="103"/>
    </row>
    <row r="12" spans="1:38" ht="55.5" customHeight="1" x14ac:dyDescent="0.2">
      <c r="A12" s="424"/>
      <c r="B12" s="98" t="s">
        <v>59</v>
      </c>
      <c r="C12" s="112" t="str">
        <f>+'4 MAPA CALOR INHERENTE'!I11</f>
        <v xml:space="preserve">                   </v>
      </c>
      <c r="D12" s="112" t="str">
        <f>+'4 MAPA CALOR INHERENTE'!J11</f>
        <v xml:space="preserve">                   </v>
      </c>
      <c r="E12" s="112" t="str">
        <f>+'4 MAPA CALOR INHERENTE'!K11</f>
        <v xml:space="preserve">R1 R2  R4                </v>
      </c>
      <c r="F12" s="108" t="str">
        <f>+'4 MAPA CALOR INHERENTE'!L11</f>
        <v xml:space="preserve">     R6              </v>
      </c>
      <c r="G12" s="109" t="str">
        <f>+'4 MAPA CALOR INHERENTE'!M11</f>
        <v xml:space="preserve">                   </v>
      </c>
      <c r="H12" s="107"/>
      <c r="I12" s="424"/>
      <c r="J12" s="98" t="s">
        <v>59</v>
      </c>
      <c r="K12" s="112" t="str">
        <f>+'6 MAPA CALOR RESIDUAL'!K11</f>
        <v xml:space="preserve">                   </v>
      </c>
      <c r="L12" s="112" t="str">
        <f>+'6 MAPA CALOR RESIDUAL'!L11</f>
        <v xml:space="preserve">                   </v>
      </c>
      <c r="M12" s="112" t="str">
        <f>+'6 MAPA CALOR RESIDUAL'!M11</f>
        <v xml:space="preserve">    R5               </v>
      </c>
      <c r="N12" s="108" t="str">
        <f>+'6 MAPA CALOR RESIDUAL'!N11</f>
        <v xml:space="preserve">                   </v>
      </c>
      <c r="O12" s="109" t="str">
        <f>+'6 MAPA CALOR RESIDUAL'!O11</f>
        <v xml:space="preserve">                   </v>
      </c>
      <c r="P12" s="107"/>
      <c r="Q12" s="464"/>
      <c r="R12" s="110">
        <v>0.6</v>
      </c>
      <c r="S12" s="101" t="s">
        <v>59</v>
      </c>
      <c r="T12" s="112" t="s">
        <v>5</v>
      </c>
      <c r="U12" s="112" t="s">
        <v>5</v>
      </c>
      <c r="V12" s="112" t="s">
        <v>5</v>
      </c>
      <c r="W12" s="108" t="s">
        <v>85</v>
      </c>
      <c r="X12" s="109" t="s">
        <v>84</v>
      </c>
      <c r="AA12" s="91"/>
      <c r="AB12" s="91"/>
      <c r="AC12" s="103"/>
      <c r="AD12" s="113"/>
      <c r="AE12" s="114"/>
      <c r="AF12" s="111"/>
      <c r="AG12" s="111"/>
      <c r="AH12" s="111"/>
      <c r="AI12" s="111"/>
      <c r="AJ12" s="115"/>
      <c r="AK12" s="103"/>
      <c r="AL12" s="103"/>
    </row>
    <row r="13" spans="1:38" ht="55.5" customHeight="1" x14ac:dyDescent="0.2">
      <c r="A13" s="424"/>
      <c r="B13" s="98" t="s">
        <v>57</v>
      </c>
      <c r="C13" s="116" t="str">
        <f>+'4 MAPA CALOR INHERENTE'!I12</f>
        <v xml:space="preserve">                   </v>
      </c>
      <c r="D13" s="112" t="str">
        <f>+'4 MAPA CALOR INHERENTE'!J12</f>
        <v xml:space="preserve">                   </v>
      </c>
      <c r="E13" s="112" t="str">
        <f>+'4 MAPA CALOR INHERENTE'!K12</f>
        <v xml:space="preserve">  R3                 </v>
      </c>
      <c r="F13" s="108" t="str">
        <f>+'4 MAPA CALOR INHERENTE'!L12</f>
        <v xml:space="preserve">                   </v>
      </c>
      <c r="G13" s="109" t="str">
        <f>+'4 MAPA CALOR INHERENTE'!M12</f>
        <v xml:space="preserve">                   </v>
      </c>
      <c r="H13" s="107"/>
      <c r="I13" s="424"/>
      <c r="J13" s="98" t="s">
        <v>57</v>
      </c>
      <c r="K13" s="116" t="str">
        <f>+'6 MAPA CALOR RESIDUAL'!K12</f>
        <v xml:space="preserve">                   </v>
      </c>
      <c r="L13" s="112" t="str">
        <f>+'6 MAPA CALOR RESIDUAL'!L12</f>
        <v xml:space="preserve">                   </v>
      </c>
      <c r="M13" s="112" t="str">
        <f>+'6 MAPA CALOR RESIDUAL'!M12</f>
        <v xml:space="preserve">R1 R2  R4                </v>
      </c>
      <c r="N13" s="108" t="str">
        <f>+'6 MAPA CALOR RESIDUAL'!N12</f>
        <v xml:space="preserve">     R6              </v>
      </c>
      <c r="O13" s="109" t="str">
        <f>+'6 MAPA CALOR RESIDUAL'!O12</f>
        <v xml:space="preserve">                   </v>
      </c>
      <c r="P13" s="107"/>
      <c r="Q13" s="464"/>
      <c r="R13" s="110">
        <v>0.4</v>
      </c>
      <c r="S13" s="101" t="s">
        <v>57</v>
      </c>
      <c r="T13" s="116" t="s">
        <v>86</v>
      </c>
      <c r="U13" s="112" t="s">
        <v>5</v>
      </c>
      <c r="V13" s="112" t="s">
        <v>5</v>
      </c>
      <c r="W13" s="108" t="s">
        <v>85</v>
      </c>
      <c r="X13" s="109" t="s">
        <v>84</v>
      </c>
      <c r="AA13" s="91"/>
      <c r="AB13" s="91"/>
      <c r="AC13" s="103"/>
      <c r="AD13" s="113"/>
      <c r="AE13" s="114"/>
      <c r="AF13" s="111"/>
      <c r="AG13" s="111"/>
      <c r="AH13" s="111"/>
      <c r="AI13" s="115"/>
      <c r="AJ13" s="111"/>
      <c r="AK13" s="103"/>
      <c r="AL13" s="103"/>
    </row>
    <row r="14" spans="1:38" ht="55.5" customHeight="1" thickBot="1" x14ac:dyDescent="0.25">
      <c r="A14" s="425"/>
      <c r="B14" s="117" t="s">
        <v>55</v>
      </c>
      <c r="C14" s="118" t="str">
        <f>+'4 MAPA CALOR INHERENTE'!I13</f>
        <v xml:space="preserve">                   </v>
      </c>
      <c r="D14" s="118" t="str">
        <f>+'4 MAPA CALOR INHERENTE'!J13</f>
        <v xml:space="preserve">                   </v>
      </c>
      <c r="E14" s="119" t="str">
        <f>+'4 MAPA CALOR INHERENTE'!K13</f>
        <v xml:space="preserve">                   </v>
      </c>
      <c r="F14" s="120" t="str">
        <f>+'4 MAPA CALOR INHERENTE'!L13</f>
        <v xml:space="preserve">                   </v>
      </c>
      <c r="G14" s="121" t="str">
        <f>+'4 MAPA CALOR INHERENTE'!M13</f>
        <v xml:space="preserve">                   </v>
      </c>
      <c r="H14" s="107"/>
      <c r="I14" s="425"/>
      <c r="J14" s="117" t="s">
        <v>55</v>
      </c>
      <c r="K14" s="118" t="str">
        <f>+'6 MAPA CALOR RESIDUAL'!K13</f>
        <v xml:space="preserve">                   </v>
      </c>
      <c r="L14" s="118" t="str">
        <f>+'6 MAPA CALOR RESIDUAL'!L13</f>
        <v xml:space="preserve">                   </v>
      </c>
      <c r="M14" s="119" t="str">
        <f>+'6 MAPA CALOR RESIDUAL'!M13</f>
        <v xml:space="preserve">  R3                 </v>
      </c>
      <c r="N14" s="120" t="str">
        <f>+'6 MAPA CALOR RESIDUAL'!N13</f>
        <v xml:space="preserve">                   </v>
      </c>
      <c r="O14" s="121" t="str">
        <f>+'6 MAPA CALOR RESIDUAL'!O13</f>
        <v xml:space="preserve">                   </v>
      </c>
      <c r="P14" s="107"/>
      <c r="Q14" s="464"/>
      <c r="R14" s="122">
        <v>0.2</v>
      </c>
      <c r="S14" s="123" t="s">
        <v>55</v>
      </c>
      <c r="T14" s="118" t="s">
        <v>86</v>
      </c>
      <c r="U14" s="118" t="s">
        <v>86</v>
      </c>
      <c r="V14" s="119" t="s">
        <v>5</v>
      </c>
      <c r="W14" s="120" t="s">
        <v>85</v>
      </c>
      <c r="X14" s="121" t="s">
        <v>84</v>
      </c>
      <c r="AA14" s="91"/>
      <c r="AB14" s="91"/>
      <c r="AC14" s="103"/>
      <c r="AD14" s="113"/>
      <c r="AE14" s="114"/>
      <c r="AF14" s="111"/>
      <c r="AG14" s="111"/>
      <c r="AH14" s="111"/>
      <c r="AI14" s="124"/>
      <c r="AJ14" s="111"/>
      <c r="AK14" s="103"/>
      <c r="AL14" s="103"/>
    </row>
    <row r="15" spans="1:38" x14ac:dyDescent="0.2">
      <c r="A15" s="92"/>
      <c r="B15" s="107"/>
      <c r="C15" s="210"/>
      <c r="D15" s="211"/>
      <c r="E15" s="212"/>
      <c r="F15" s="212"/>
      <c r="G15" s="107"/>
      <c r="H15" s="107"/>
      <c r="I15" s="107"/>
      <c r="J15" s="107"/>
      <c r="K15" s="107"/>
      <c r="L15" s="107"/>
      <c r="M15" s="107"/>
      <c r="N15" s="107"/>
      <c r="O15" s="107"/>
      <c r="P15" s="107"/>
      <c r="AA15" s="91"/>
      <c r="AB15" s="91"/>
      <c r="AC15" s="103"/>
      <c r="AD15" s="113"/>
      <c r="AE15" s="114"/>
      <c r="AF15" s="111"/>
      <c r="AG15" s="111"/>
      <c r="AH15" s="111"/>
      <c r="AI15" s="111"/>
      <c r="AJ15" s="111"/>
      <c r="AK15" s="103"/>
      <c r="AL15" s="103"/>
    </row>
    <row r="16" spans="1:38" ht="25.5" x14ac:dyDescent="0.2">
      <c r="A16" s="92"/>
      <c r="B16" s="107"/>
      <c r="C16" s="210"/>
      <c r="D16" s="211"/>
      <c r="E16" s="212"/>
      <c r="F16" s="212"/>
      <c r="G16" s="107"/>
      <c r="H16" s="107"/>
      <c r="I16" s="107"/>
      <c r="J16" s="107"/>
      <c r="K16" s="107"/>
      <c r="L16" s="107"/>
      <c r="M16" s="107"/>
      <c r="N16" s="107"/>
      <c r="O16" s="107"/>
      <c r="P16" s="107"/>
      <c r="T16" s="95" t="s">
        <v>88</v>
      </c>
      <c r="V16" s="91"/>
      <c r="W16" s="91"/>
      <c r="X16" s="91"/>
      <c r="Y16" s="91"/>
      <c r="Z16" s="91"/>
      <c r="AA16" s="91"/>
      <c r="AB16" s="91"/>
      <c r="AC16" s="103"/>
      <c r="AD16" s="113"/>
      <c r="AE16" s="103"/>
      <c r="AF16" s="114"/>
      <c r="AG16" s="114"/>
      <c r="AH16" s="114"/>
      <c r="AI16" s="114"/>
      <c r="AJ16" s="114"/>
      <c r="AK16" s="103"/>
      <c r="AL16" s="103"/>
    </row>
    <row r="17" spans="1:38" x14ac:dyDescent="0.2">
      <c r="A17" s="92"/>
      <c r="B17" s="107"/>
      <c r="C17" s="210"/>
      <c r="D17" s="211"/>
      <c r="E17" s="212"/>
      <c r="F17" s="212"/>
      <c r="G17" s="107"/>
      <c r="H17" s="107"/>
      <c r="I17" s="107"/>
      <c r="J17" s="107"/>
      <c r="K17" s="107"/>
      <c r="L17" s="107"/>
      <c r="M17" s="107"/>
      <c r="N17" s="107"/>
      <c r="O17" s="107"/>
      <c r="P17" s="107"/>
      <c r="T17" s="125" t="s">
        <v>84</v>
      </c>
      <c r="V17" s="91"/>
      <c r="W17" s="91"/>
      <c r="X17" s="91"/>
      <c r="Y17" s="91"/>
      <c r="Z17" s="91"/>
      <c r="AA17" s="91"/>
      <c r="AB17" s="91"/>
      <c r="AC17" s="103"/>
      <c r="AD17" s="103"/>
      <c r="AE17" s="103"/>
      <c r="AF17" s="111"/>
      <c r="AG17" s="111"/>
      <c r="AH17" s="111"/>
      <c r="AI17" s="111"/>
      <c r="AJ17" s="111"/>
      <c r="AK17" s="103"/>
      <c r="AL17" s="103"/>
    </row>
    <row r="18" spans="1:38" x14ac:dyDescent="0.2">
      <c r="A18" s="92"/>
      <c r="B18" s="107"/>
      <c r="C18" s="210"/>
      <c r="D18" s="211"/>
      <c r="E18" s="212"/>
      <c r="F18" s="212"/>
      <c r="G18" s="107"/>
      <c r="H18" s="107"/>
      <c r="I18" s="107"/>
      <c r="J18" s="107"/>
      <c r="K18" s="107"/>
      <c r="L18" s="107"/>
      <c r="M18" s="107"/>
      <c r="N18" s="107"/>
      <c r="O18" s="107"/>
      <c r="P18" s="107"/>
      <c r="T18" s="108" t="s">
        <v>85</v>
      </c>
      <c r="U18" s="91"/>
      <c r="V18" s="91"/>
      <c r="W18" s="91"/>
      <c r="X18" s="91"/>
      <c r="Y18" s="91"/>
      <c r="Z18" s="91"/>
      <c r="AA18" s="91"/>
      <c r="AB18" s="91"/>
      <c r="AC18" s="103"/>
      <c r="AD18" s="103"/>
      <c r="AE18" s="103"/>
      <c r="AF18" s="111"/>
      <c r="AG18" s="111"/>
      <c r="AH18" s="111"/>
      <c r="AI18" s="111"/>
      <c r="AJ18" s="111"/>
      <c r="AK18" s="103"/>
      <c r="AL18" s="103"/>
    </row>
    <row r="19" spans="1:38" x14ac:dyDescent="0.2">
      <c r="A19" s="92"/>
      <c r="B19" s="107"/>
      <c r="C19" s="210"/>
      <c r="D19" s="211"/>
      <c r="E19" s="212"/>
      <c r="F19" s="212"/>
      <c r="G19" s="107"/>
      <c r="H19" s="107"/>
      <c r="I19" s="107"/>
      <c r="J19" s="107"/>
      <c r="K19" s="107"/>
      <c r="L19" s="107"/>
      <c r="M19" s="107"/>
      <c r="N19" s="107"/>
      <c r="O19" s="107"/>
      <c r="P19" s="107"/>
      <c r="S19" s="126"/>
      <c r="T19" s="112" t="s">
        <v>5</v>
      </c>
      <c r="U19" s="126"/>
      <c r="V19" s="126"/>
      <c r="W19" s="126"/>
      <c r="X19" s="126"/>
      <c r="Y19" s="126"/>
      <c r="Z19" s="126"/>
      <c r="AA19" s="126"/>
      <c r="AB19" s="126"/>
      <c r="AC19" s="103"/>
      <c r="AD19" s="103"/>
      <c r="AE19" s="127"/>
      <c r="AF19" s="127"/>
      <c r="AG19" s="127"/>
      <c r="AH19" s="127"/>
      <c r="AI19" s="127"/>
      <c r="AJ19" s="127"/>
      <c r="AK19" s="103"/>
      <c r="AL19" s="103"/>
    </row>
    <row r="20" spans="1:38" x14ac:dyDescent="0.2">
      <c r="A20" s="92"/>
      <c r="B20" s="107"/>
      <c r="C20" s="210"/>
      <c r="D20" s="211"/>
      <c r="E20" s="212"/>
      <c r="F20" s="212"/>
      <c r="G20" s="107"/>
      <c r="H20" s="107"/>
      <c r="I20" s="107"/>
      <c r="J20" s="107"/>
      <c r="K20" s="107"/>
      <c r="L20" s="107"/>
      <c r="M20" s="107"/>
      <c r="N20" s="107"/>
      <c r="O20" s="107"/>
      <c r="P20" s="107"/>
      <c r="S20" s="126"/>
      <c r="T20" s="116" t="s">
        <v>86</v>
      </c>
      <c r="AA20" s="126"/>
      <c r="AB20" s="126"/>
      <c r="AC20" s="103"/>
      <c r="AD20" s="103"/>
      <c r="AE20" s="103"/>
      <c r="AF20" s="111"/>
      <c r="AG20" s="111"/>
      <c r="AH20" s="111"/>
      <c r="AI20" s="111"/>
      <c r="AJ20" s="111"/>
      <c r="AK20" s="103"/>
      <c r="AL20" s="103"/>
    </row>
    <row r="21" spans="1:38" x14ac:dyDescent="0.2">
      <c r="A21" s="92"/>
      <c r="B21" s="107"/>
      <c r="C21" s="210"/>
      <c r="D21" s="211"/>
      <c r="E21" s="212"/>
      <c r="F21" s="212"/>
      <c r="G21" s="107"/>
      <c r="H21" s="107"/>
      <c r="I21" s="107"/>
      <c r="J21" s="107"/>
      <c r="K21" s="107"/>
      <c r="L21" s="107"/>
      <c r="M21" s="107"/>
      <c r="N21" s="107"/>
      <c r="O21" s="107"/>
      <c r="P21" s="107"/>
      <c r="Q21" s="128"/>
      <c r="R21" s="128"/>
      <c r="S21" s="126"/>
      <c r="AA21" s="126"/>
      <c r="AB21" s="126"/>
      <c r="AC21" s="103"/>
      <c r="AD21" s="103"/>
      <c r="AE21" s="103"/>
      <c r="AF21" s="111"/>
      <c r="AG21" s="111"/>
      <c r="AH21" s="111"/>
      <c r="AI21" s="111"/>
      <c r="AJ21" s="111"/>
      <c r="AK21" s="103"/>
      <c r="AL21" s="103"/>
    </row>
    <row r="22" spans="1:38" x14ac:dyDescent="0.2">
      <c r="A22" s="92"/>
      <c r="B22" s="107"/>
      <c r="C22" s="210"/>
      <c r="D22" s="211"/>
      <c r="E22" s="212"/>
      <c r="F22" s="212"/>
      <c r="G22" s="107"/>
      <c r="H22" s="107"/>
      <c r="I22" s="107"/>
      <c r="J22" s="107"/>
      <c r="K22" s="107"/>
      <c r="L22" s="107"/>
      <c r="M22" s="107"/>
      <c r="N22" s="107"/>
      <c r="O22" s="107"/>
      <c r="P22" s="107"/>
      <c r="Q22" s="128"/>
      <c r="R22" s="128"/>
      <c r="S22" s="129"/>
      <c r="AA22" s="126"/>
      <c r="AB22" s="126"/>
      <c r="AC22" s="103"/>
      <c r="AD22" s="124"/>
      <c r="AE22" s="124"/>
      <c r="AF22" s="124"/>
      <c r="AG22" s="124"/>
      <c r="AH22" s="124"/>
      <c r="AI22" s="124"/>
      <c r="AJ22" s="111"/>
      <c r="AK22" s="103"/>
      <c r="AL22" s="103"/>
    </row>
    <row r="23" spans="1:38" x14ac:dyDescent="0.2">
      <c r="A23" s="92"/>
      <c r="B23" s="107"/>
      <c r="C23" s="210"/>
      <c r="D23" s="211"/>
      <c r="E23" s="212"/>
      <c r="F23" s="212"/>
      <c r="G23" s="107"/>
      <c r="H23" s="107"/>
      <c r="I23" s="107"/>
      <c r="J23" s="107"/>
      <c r="K23" s="107"/>
      <c r="L23" s="107"/>
      <c r="M23" s="107"/>
      <c r="N23" s="107"/>
      <c r="O23" s="107"/>
      <c r="P23" s="107"/>
      <c r="Q23" s="128"/>
      <c r="R23" s="128"/>
      <c r="AC23" s="103"/>
      <c r="AD23" s="130"/>
      <c r="AE23" s="130"/>
      <c r="AF23" s="130"/>
      <c r="AG23" s="130"/>
      <c r="AH23" s="130"/>
      <c r="AI23" s="130"/>
      <c r="AJ23" s="111"/>
      <c r="AK23" s="103"/>
      <c r="AL23" s="103"/>
    </row>
    <row r="24" spans="1:38" x14ac:dyDescent="0.2">
      <c r="A24" s="92"/>
      <c r="B24" s="107"/>
      <c r="C24" s="210"/>
      <c r="D24" s="211"/>
      <c r="E24" s="212"/>
      <c r="F24" s="212"/>
      <c r="G24" s="107"/>
      <c r="H24" s="107"/>
      <c r="I24" s="107"/>
      <c r="J24" s="107"/>
      <c r="K24" s="107"/>
      <c r="L24" s="107"/>
      <c r="M24" s="107"/>
      <c r="N24" s="107"/>
      <c r="O24" s="107"/>
      <c r="P24" s="107"/>
      <c r="Q24" s="128"/>
      <c r="R24" s="128"/>
      <c r="AC24" s="103"/>
      <c r="AD24" s="124"/>
      <c r="AE24" s="124"/>
      <c r="AF24" s="124"/>
      <c r="AG24" s="124"/>
      <c r="AH24" s="124"/>
      <c r="AI24" s="124"/>
      <c r="AJ24" s="111"/>
      <c r="AK24" s="103"/>
      <c r="AL24" s="103"/>
    </row>
    <row r="25" spans="1:38" x14ac:dyDescent="0.2">
      <c r="A25" s="92"/>
      <c r="B25" s="107"/>
      <c r="C25" s="210"/>
      <c r="D25" s="211"/>
      <c r="E25" s="212"/>
      <c r="F25" s="212"/>
      <c r="G25" s="107"/>
      <c r="H25" s="107"/>
      <c r="I25" s="107"/>
      <c r="J25" s="107"/>
      <c r="K25" s="107"/>
      <c r="L25" s="107"/>
      <c r="M25" s="107"/>
      <c r="N25" s="107"/>
      <c r="O25" s="107"/>
      <c r="P25" s="107"/>
      <c r="AC25" s="103"/>
      <c r="AD25" s="124"/>
      <c r="AE25" s="124"/>
      <c r="AF25" s="124"/>
      <c r="AG25" s="124"/>
      <c r="AH25" s="124"/>
      <c r="AI25" s="124"/>
      <c r="AJ25" s="111"/>
      <c r="AK25" s="103"/>
      <c r="AL25" s="103"/>
    </row>
    <row r="26" spans="1:38" x14ac:dyDescent="0.25">
      <c r="A26" s="92"/>
      <c r="B26" s="107"/>
      <c r="C26" s="210"/>
      <c r="D26" s="211"/>
      <c r="E26" s="212"/>
      <c r="F26" s="212"/>
      <c r="G26" s="107"/>
      <c r="H26" s="107"/>
      <c r="I26" s="107"/>
      <c r="J26" s="107"/>
      <c r="K26" s="107"/>
      <c r="L26" s="107"/>
      <c r="M26" s="107"/>
      <c r="N26" s="107"/>
      <c r="O26" s="107"/>
      <c r="P26" s="107"/>
    </row>
    <row r="27" spans="1:38" x14ac:dyDescent="0.25">
      <c r="A27" s="92"/>
      <c r="B27" s="107"/>
      <c r="C27" s="210"/>
      <c r="D27" s="211"/>
      <c r="E27" s="212"/>
      <c r="F27" s="212"/>
      <c r="G27" s="107"/>
      <c r="H27" s="107"/>
      <c r="I27" s="107"/>
      <c r="J27" s="107"/>
      <c r="K27" s="107"/>
      <c r="L27" s="107"/>
      <c r="M27" s="107"/>
      <c r="N27" s="107"/>
      <c r="O27" s="107"/>
      <c r="P27" s="107"/>
    </row>
    <row r="28" spans="1:38" x14ac:dyDescent="0.25">
      <c r="A28" s="92"/>
      <c r="B28" s="107"/>
      <c r="C28" s="210"/>
      <c r="D28" s="211"/>
      <c r="E28" s="212"/>
      <c r="F28" s="212"/>
      <c r="G28" s="107"/>
      <c r="H28" s="107"/>
      <c r="I28" s="107"/>
      <c r="J28" s="107"/>
      <c r="K28" s="107"/>
      <c r="L28" s="107"/>
      <c r="M28" s="107"/>
      <c r="N28" s="107"/>
      <c r="O28" s="107"/>
      <c r="P28" s="107"/>
    </row>
    <row r="29" spans="1:38" x14ac:dyDescent="0.25">
      <c r="A29" s="92"/>
      <c r="B29" s="107"/>
      <c r="C29" s="210"/>
      <c r="D29" s="211"/>
      <c r="E29" s="212"/>
      <c r="F29" s="212"/>
      <c r="G29" s="107"/>
      <c r="H29" s="107"/>
      <c r="I29" s="107"/>
      <c r="J29" s="107"/>
      <c r="K29" s="107"/>
      <c r="L29" s="107"/>
      <c r="M29" s="107"/>
      <c r="N29" s="107"/>
      <c r="O29" s="107"/>
      <c r="P29" s="107"/>
    </row>
    <row r="30" spans="1:38" ht="14.45" customHeight="1" x14ac:dyDescent="0.25">
      <c r="B30" s="87"/>
      <c r="D30" s="87"/>
      <c r="G30" s="87"/>
      <c r="H30" s="87"/>
      <c r="I30" s="87"/>
      <c r="J30" s="87"/>
      <c r="K30" s="87"/>
      <c r="L30" s="87"/>
      <c r="M30" s="87"/>
      <c r="N30" s="87"/>
      <c r="O30" s="87"/>
      <c r="P30" s="87"/>
      <c r="AA30" s="92"/>
      <c r="AB30" s="92"/>
      <c r="AC30" s="92"/>
      <c r="AD30" s="92"/>
      <c r="AE30" s="92"/>
      <c r="AF30" s="87"/>
      <c r="AG30" s="87"/>
      <c r="AH30" s="87"/>
      <c r="AI30" s="87"/>
      <c r="AJ30" s="87"/>
    </row>
    <row r="31" spans="1:38" ht="39" customHeight="1" x14ac:dyDescent="0.25">
      <c r="B31" s="87"/>
      <c r="D31" s="87"/>
      <c r="G31" s="87"/>
      <c r="H31" s="87"/>
      <c r="I31" s="87"/>
      <c r="J31" s="87"/>
      <c r="K31" s="87"/>
      <c r="L31" s="87"/>
      <c r="M31" s="87"/>
      <c r="N31" s="87"/>
      <c r="O31" s="87"/>
      <c r="P31" s="87"/>
      <c r="AA31" s="92"/>
      <c r="AB31" s="92"/>
      <c r="AC31" s="92"/>
      <c r="AD31" s="92"/>
      <c r="AE31" s="92"/>
      <c r="AF31" s="87"/>
      <c r="AG31" s="87"/>
      <c r="AH31" s="87"/>
      <c r="AI31" s="87"/>
      <c r="AJ31" s="87"/>
    </row>
    <row r="32" spans="1:38" ht="19.5" customHeight="1" x14ac:dyDescent="0.25">
      <c r="B32" s="87"/>
      <c r="D32" s="87"/>
      <c r="G32" s="87"/>
      <c r="H32" s="87"/>
      <c r="I32" s="87"/>
      <c r="J32" s="87"/>
      <c r="K32" s="87"/>
      <c r="L32" s="87"/>
      <c r="M32" s="87"/>
      <c r="N32" s="87"/>
      <c r="O32" s="87"/>
      <c r="P32" s="87"/>
      <c r="AA32" s="92"/>
      <c r="AB32" s="92"/>
      <c r="AC32" s="92"/>
      <c r="AD32" s="92"/>
      <c r="AE32" s="92"/>
      <c r="AF32" s="87"/>
      <c r="AG32" s="87"/>
      <c r="AH32" s="87"/>
      <c r="AI32" s="87"/>
      <c r="AJ32" s="87"/>
    </row>
    <row r="33" spans="3:31" s="87" customFormat="1" ht="19.5" customHeight="1" x14ac:dyDescent="0.25">
      <c r="C33" s="92"/>
      <c r="E33" s="137"/>
      <c r="F33" s="137"/>
      <c r="AA33" s="92"/>
      <c r="AB33" s="92"/>
      <c r="AC33" s="92"/>
      <c r="AD33" s="92"/>
      <c r="AE33" s="92"/>
    </row>
    <row r="34" spans="3:31" s="87" customFormat="1" ht="19.5" customHeight="1" x14ac:dyDescent="0.25">
      <c r="C34" s="92"/>
      <c r="E34" s="137"/>
      <c r="F34" s="137"/>
      <c r="AA34" s="92"/>
      <c r="AB34" s="92"/>
      <c r="AC34" s="92"/>
      <c r="AD34" s="92"/>
      <c r="AE34" s="92"/>
    </row>
    <row r="35" spans="3:31" s="87" customFormat="1" ht="19.5" customHeight="1" x14ac:dyDescent="0.25">
      <c r="C35" s="92"/>
      <c r="E35" s="137"/>
      <c r="F35" s="137"/>
      <c r="AA35" s="92"/>
      <c r="AB35" s="92"/>
      <c r="AC35" s="92"/>
      <c r="AD35" s="92"/>
      <c r="AE35" s="92"/>
    </row>
    <row r="36" spans="3:31" s="87" customFormat="1" ht="19.5" customHeight="1" x14ac:dyDescent="0.25">
      <c r="C36" s="92"/>
      <c r="E36" s="137"/>
      <c r="F36" s="137"/>
      <c r="AA36" s="92"/>
      <c r="AB36" s="92"/>
      <c r="AC36" s="92"/>
      <c r="AD36" s="92"/>
      <c r="AE36" s="92"/>
    </row>
  </sheetData>
  <sheetProtection sheet="1" formatCells="0" formatColumns="0" formatRows="0" sort="0" autoFilter="0" pivotTables="0"/>
  <autoFilter ref="A9:AL9" xr:uid="{00000000-0009-0000-0000-000006000000}">
    <filterColumn colId="29" showButton="0"/>
    <filterColumn colId="30" showButton="0"/>
    <filterColumn colId="31" showButton="0"/>
    <filterColumn colId="32" showButton="0"/>
    <filterColumn colId="33" showButton="0"/>
    <filterColumn colId="34" showButton="0"/>
  </autoFilter>
  <dataConsolidate/>
  <mergeCells count="12">
    <mergeCell ref="B1:D2"/>
    <mergeCell ref="A1:A2"/>
    <mergeCell ref="I7:O7"/>
    <mergeCell ref="T7:X7"/>
    <mergeCell ref="K8:O8"/>
    <mergeCell ref="B4:D4"/>
    <mergeCell ref="B5:D5"/>
    <mergeCell ref="I10:I14"/>
    <mergeCell ref="Q10:Q14"/>
    <mergeCell ref="A7:G7"/>
    <mergeCell ref="C8:G8"/>
    <mergeCell ref="A10:A14"/>
  </mergeCells>
  <conditionalFormatting sqref="D15:E29">
    <cfRule type="cellIs" dxfId="45" priority="1" operator="equal">
      <formula>$S$14</formula>
    </cfRule>
    <cfRule type="cellIs" dxfId="44" priority="2" operator="equal">
      <formula>$S$13</formula>
    </cfRule>
    <cfRule type="cellIs" dxfId="43" priority="3" operator="equal">
      <formula>$S$12</formula>
    </cfRule>
    <cfRule type="cellIs" dxfId="42" priority="4" operator="equal">
      <formula>$S$11</formula>
    </cfRule>
    <cfRule type="cellIs" dxfId="41" priority="5" operator="equal">
      <formula>$S$10</formula>
    </cfRule>
  </conditionalFormatting>
  <conditionalFormatting sqref="F15:F29">
    <cfRule type="cellIs" dxfId="40" priority="6" operator="equal">
      <formula>$T$9</formula>
    </cfRule>
    <cfRule type="cellIs" dxfId="39" priority="7" operator="equal">
      <formula>$U$9</formula>
    </cfRule>
    <cfRule type="cellIs" dxfId="38" priority="8" operator="equal">
      <formula>$V$9</formula>
    </cfRule>
    <cfRule type="cellIs" dxfId="37" priority="9" operator="equal">
      <formula>$W$9</formula>
    </cfRule>
    <cfRule type="cellIs" dxfId="36" priority="10" operator="equal">
      <formula>$X$9</formula>
    </cfRule>
  </conditionalFormatting>
  <conditionalFormatting sqref="G15:G29">
    <cfRule type="cellIs" dxfId="35" priority="16" operator="equal">
      <formula>$T$17</formula>
    </cfRule>
    <cfRule type="cellIs" dxfId="34" priority="17" operator="equal">
      <formula>$T$18</formula>
    </cfRule>
    <cfRule type="cellIs" dxfId="33" priority="18" operator="equal">
      <formula>$T$19</formula>
    </cfRule>
    <cfRule type="cellIs" dxfId="32" priority="19" operator="equal">
      <formula>$T$20</formula>
    </cfRule>
  </conditionalFormatting>
  <dataValidations count="3">
    <dataValidation type="list" allowBlank="1" showInputMessage="1" showErrorMessage="1" sqref="JD10:JJ17" xr:uid="{00000000-0002-0000-0600-000000000000}">
      <formula1>#REF!</formula1>
    </dataValidation>
    <dataValidation allowBlank="1" showInputMessage="1" showErrorMessage="1" prompt="La probabilidad se encuentra determinada por una escala de 1 a 3, siendo 1 la menor probabilidad de ocurrencia del riesgo y 3 la mayor probabilidad de  ocurrencia." sqref="JC9" xr:uid="{00000000-0002-0000-0600-000001000000}"/>
    <dataValidation allowBlank="1" showInputMessage="1" showErrorMessage="1" prompt="Es la materialización del riesgo y las consecuencias de su aparición. Su escala es: 5 bajo impacto, 10 medio, 20 alto impacto._x000a_" sqref="JD9:JJ9" xr:uid="{00000000-0002-0000-0600-000002000000}"/>
  </dataValidations>
  <printOptions horizontalCentered="1" verticalCentered="1"/>
  <pageMargins left="0.23622047244094491" right="0.23622047244094491" top="0.74803149606299213" bottom="0.74803149606299213" header="0.31496062992125984" footer="0.31496062992125984"/>
  <pageSetup scale="65" orientation="landscape" r:id="rId1"/>
  <headerFooter alignWithMargins="0"/>
  <colBreaks count="1" manualBreakCount="1">
    <brk id="16" max="1048575"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X35"/>
  <sheetViews>
    <sheetView showGridLines="0" tabSelected="1" zoomScale="80" zoomScaleNormal="80" workbookViewId="0">
      <pane xSplit="1" ySplit="8" topLeftCell="V14" activePane="bottomRight" state="frozen"/>
      <selection pane="topRight" activeCell="B1" sqref="B1"/>
      <selection pane="bottomLeft" activeCell="A7" sqref="A7"/>
      <selection pane="bottomRight" activeCell="V15" sqref="V15"/>
    </sheetView>
  </sheetViews>
  <sheetFormatPr baseColWidth="10" defaultColWidth="14.28515625" defaultRowHeight="12.75" x14ac:dyDescent="0.25"/>
  <cols>
    <col min="1" max="1" width="21" style="87" customWidth="1"/>
    <col min="2" max="2" width="57.85546875" style="92" customWidth="1"/>
    <col min="3" max="4" width="14.140625" style="92" customWidth="1"/>
    <col min="5" max="5" width="16.42578125" style="137" customWidth="1"/>
    <col min="6" max="6" width="12.5703125" style="137" customWidth="1"/>
    <col min="7" max="7" width="12.5703125" style="92" customWidth="1"/>
    <col min="8" max="8" width="15.42578125" style="92" customWidth="1"/>
    <col min="9" max="9" width="13" style="92" customWidth="1"/>
    <col min="10" max="10" width="16.42578125" style="137" customWidth="1"/>
    <col min="11" max="11" width="10.140625" style="137" customWidth="1"/>
    <col min="12" max="12" width="12.7109375" style="92" customWidth="1"/>
    <col min="13" max="13" width="16.85546875" style="92" customWidth="1"/>
    <col min="14" max="14" width="15.5703125" style="92" customWidth="1"/>
    <col min="15" max="16" width="16.5703125" style="92" customWidth="1"/>
    <col min="17" max="17" width="37.85546875" style="92" customWidth="1"/>
    <col min="18" max="18" width="24.42578125" style="92" customWidth="1"/>
    <col min="19" max="19" width="17.7109375" style="143" bestFit="1" customWidth="1"/>
    <col min="20" max="20" width="13.5703125" style="143" customWidth="1"/>
    <col min="21" max="21" width="65.28515625" style="92" customWidth="1"/>
    <col min="22" max="22" width="90" style="92" customWidth="1"/>
    <col min="23" max="23" width="20.42578125" style="92" customWidth="1"/>
    <col min="24" max="25" width="30.7109375" style="92" customWidth="1"/>
    <col min="26" max="26" width="18" style="92" customWidth="1"/>
    <col min="27" max="28" width="15.42578125" style="92" customWidth="1"/>
    <col min="29" max="29" width="4.85546875" style="87" customWidth="1"/>
    <col min="30" max="30" width="5.42578125" style="87" bestFit="1" customWidth="1"/>
    <col min="31" max="32" width="14" style="87" customWidth="1"/>
    <col min="33" max="33" width="18.5703125" style="87" customWidth="1"/>
    <col min="34" max="34" width="19.5703125" style="87" customWidth="1"/>
    <col min="35" max="36" width="14" style="87" customWidth="1"/>
    <col min="37" max="41" width="11.42578125" style="87" customWidth="1"/>
    <col min="42" max="42" width="5.5703125" style="87" bestFit="1" customWidth="1"/>
    <col min="43" max="43" width="26.85546875" style="87" customWidth="1"/>
    <col min="44" max="48" width="22.85546875" style="92" customWidth="1"/>
    <col min="49" max="49" width="23.42578125" style="87" customWidth="1"/>
    <col min="50" max="277" width="11.42578125" style="87" customWidth="1"/>
    <col min="278" max="278" width="12.7109375" style="87" customWidth="1"/>
    <col min="279" max="279" width="47" style="87" customWidth="1"/>
    <col min="280" max="280" width="35" style="87" customWidth="1"/>
    <col min="281" max="16384" width="14.28515625" style="87"/>
  </cols>
  <sheetData>
    <row r="1" spans="1:50" s="75" customFormat="1" ht="36" customHeight="1" x14ac:dyDescent="0.2">
      <c r="A1" s="420"/>
      <c r="B1" s="426" t="str">
        <f>+'2 CONTEXTO E IDENTIFICACIÓN'!B1</f>
        <v>MAPA DE RIESGOS</v>
      </c>
      <c r="C1" s="50" t="str">
        <f>+'2 CONTEXTO E IDENTIFICACIÓN'!C1</f>
        <v>CÓDIGO:</v>
      </c>
      <c r="D1" s="131">
        <f>+'2 CONTEXTO E IDENTIFICACIÓN'!D1</f>
        <v>0</v>
      </c>
      <c r="E1" s="132"/>
      <c r="F1" s="241" t="str">
        <f>+'2 CONTEXTO E IDENTIFICACIÓN'!$F$4</f>
        <v>Elaboración o Actualización:</v>
      </c>
      <c r="G1" s="262">
        <f>+IF('2 CONTEXTO E IDENTIFICACIÓN'!$G$4="","",'2 CONTEXTO E IDENTIFICACIÓN'!$G$4)</f>
        <v>44866</v>
      </c>
      <c r="H1" s="20"/>
      <c r="I1" s="20"/>
      <c r="U1" s="138"/>
      <c r="V1" s="138"/>
      <c r="AR1" s="76"/>
      <c r="AS1" s="76"/>
      <c r="AT1" s="76"/>
      <c r="AU1" s="76"/>
      <c r="AV1" s="76"/>
    </row>
    <row r="2" spans="1:50" s="75" customFormat="1" ht="36" customHeight="1" x14ac:dyDescent="0.2">
      <c r="A2" s="420"/>
      <c r="B2" s="426"/>
      <c r="C2" s="50" t="str">
        <f>+'2 CONTEXTO E IDENTIFICACIÓN'!C2</f>
        <v>VERSIÓN:</v>
      </c>
      <c r="D2" s="131">
        <f>+'2 CONTEXTO E IDENTIFICACIÓN'!D2</f>
        <v>0</v>
      </c>
      <c r="E2" s="132"/>
      <c r="F2" s="244" t="str">
        <f>+'2 CONTEXTO E IDENTIFICACIÓN'!$D$5</f>
        <v>Vigencia del:</v>
      </c>
      <c r="G2" s="242" t="str">
        <f>+IF('2 CONTEXTO E IDENTIFICACIÓN'!$E$5="","",'2 CONTEXTO E IDENTIFICACIÓN'!$E$5)</f>
        <v/>
      </c>
      <c r="H2" s="243" t="s">
        <v>111</v>
      </c>
      <c r="I2" s="240" t="str">
        <f>+IF('2 CONTEXTO E IDENTIFICACIÓN'!$G$5="","",'2 CONTEXTO E IDENTIFICACIÓN'!$G$5)</f>
        <v/>
      </c>
      <c r="J2" s="132"/>
      <c r="K2" s="132"/>
      <c r="L2" s="77"/>
      <c r="N2" s="77"/>
      <c r="O2" s="77"/>
      <c r="P2" s="77"/>
      <c r="Q2" s="77"/>
      <c r="R2" s="77"/>
      <c r="S2" s="139"/>
      <c r="T2" s="139"/>
      <c r="U2" s="77"/>
      <c r="V2" s="77"/>
      <c r="W2" s="77"/>
      <c r="X2" s="77"/>
      <c r="Y2" s="77"/>
      <c r="Z2" s="77"/>
      <c r="AA2" s="77"/>
      <c r="AB2" s="77"/>
      <c r="AR2" s="76"/>
      <c r="AS2" s="76"/>
      <c r="AT2" s="76"/>
      <c r="AU2" s="76"/>
      <c r="AV2" s="76"/>
    </row>
    <row r="3" spans="1:50" s="75" customFormat="1" x14ac:dyDescent="0.2">
      <c r="A3" s="79"/>
      <c r="B3" s="77"/>
      <c r="C3" s="245"/>
      <c r="D3" s="245"/>
      <c r="E3" s="132"/>
      <c r="F3" s="132"/>
      <c r="G3" s="77"/>
      <c r="J3" s="132"/>
      <c r="K3" s="132"/>
      <c r="L3" s="77"/>
      <c r="N3" s="77"/>
      <c r="O3" s="77"/>
      <c r="P3" s="77"/>
      <c r="Q3" s="77"/>
      <c r="R3" s="77"/>
      <c r="S3" s="139"/>
      <c r="T3" s="139"/>
      <c r="U3" s="77"/>
      <c r="V3" s="77"/>
      <c r="W3" s="77"/>
      <c r="X3" s="77"/>
      <c r="Y3" s="77"/>
      <c r="Z3" s="77"/>
      <c r="AA3" s="77"/>
      <c r="AB3" s="77"/>
      <c r="AR3" s="76"/>
      <c r="AS3" s="76"/>
      <c r="AT3" s="76"/>
      <c r="AU3" s="76"/>
      <c r="AV3" s="76"/>
    </row>
    <row r="4" spans="1:50" s="75" customFormat="1" ht="15.75" thickBot="1" x14ac:dyDescent="0.25">
      <c r="A4" s="19" t="s">
        <v>159</v>
      </c>
      <c r="B4" s="410" t="str">
        <f>+IF('2 CONTEXTO E IDENTIFICACIÓN'!$B$4="","",'2 CONTEXTO E IDENTIFICACIÓN'!$B$4)</f>
        <v>HOSPITAL UNIVERSITARIO DEPARTAMENTAL DE NARIÑO</v>
      </c>
      <c r="C4" s="410"/>
      <c r="D4" s="410"/>
      <c r="E4" s="73"/>
      <c r="F4" s="73"/>
      <c r="G4" s="73"/>
      <c r="H4" s="73"/>
      <c r="I4" s="73"/>
      <c r="J4" s="73"/>
      <c r="K4" s="133"/>
      <c r="S4" s="138"/>
      <c r="T4" s="138"/>
      <c r="AR4" s="76"/>
      <c r="AS4" s="76"/>
      <c r="AT4" s="76"/>
      <c r="AU4" s="76"/>
      <c r="AV4" s="76"/>
    </row>
    <row r="5" spans="1:50" s="75" customFormat="1" ht="15" x14ac:dyDescent="0.2">
      <c r="A5" s="19" t="s">
        <v>157</v>
      </c>
      <c r="B5" s="410" t="str">
        <f>+IF('2 CONTEXTO E IDENTIFICACIÓN'!$D$4="","",'2 CONTEXTO E IDENTIFICACIÓN'!$D$4)</f>
        <v>BANCO DE LECHE HUMANA</v>
      </c>
      <c r="C5" s="411"/>
      <c r="D5" s="411"/>
      <c r="E5" s="52"/>
      <c r="F5" s="133"/>
      <c r="H5" s="77"/>
      <c r="I5" s="77"/>
      <c r="J5" s="52"/>
      <c r="K5" s="133"/>
      <c r="S5" s="138"/>
      <c r="T5" s="138"/>
      <c r="AD5" s="80"/>
      <c r="AE5" s="81"/>
      <c r="AF5" s="471" t="s">
        <v>87</v>
      </c>
      <c r="AG5" s="472"/>
      <c r="AH5" s="472"/>
      <c r="AI5" s="472"/>
      <c r="AJ5" s="473"/>
      <c r="AR5" s="76"/>
      <c r="AS5" s="76"/>
      <c r="AT5" s="76"/>
      <c r="AU5" s="76"/>
      <c r="AV5" s="76"/>
    </row>
    <row r="6" spans="1:50" s="75" customFormat="1" ht="5.45" customHeight="1" x14ac:dyDescent="0.2">
      <c r="A6" s="248"/>
      <c r="B6" s="247"/>
      <c r="C6" s="247"/>
      <c r="D6" s="77"/>
      <c r="E6" s="52"/>
      <c r="F6" s="133"/>
      <c r="H6" s="77"/>
      <c r="I6" s="77"/>
      <c r="J6" s="52"/>
      <c r="K6" s="133"/>
      <c r="S6" s="138"/>
      <c r="T6" s="138"/>
      <c r="AD6" s="268"/>
      <c r="AF6" s="269"/>
      <c r="AG6" s="270"/>
      <c r="AH6" s="270"/>
      <c r="AI6" s="270"/>
      <c r="AJ6" s="271"/>
      <c r="AR6" s="76"/>
      <c r="AS6" s="76"/>
      <c r="AT6" s="76"/>
      <c r="AU6" s="76"/>
      <c r="AV6" s="76"/>
    </row>
    <row r="7" spans="1:50" ht="14.45" customHeight="1" x14ac:dyDescent="0.25">
      <c r="A7" s="134"/>
      <c r="B7" s="134"/>
      <c r="C7" s="134"/>
      <c r="D7" s="134"/>
      <c r="E7" s="421" t="s">
        <v>89</v>
      </c>
      <c r="F7" s="421"/>
      <c r="G7" s="421"/>
      <c r="H7" s="84"/>
      <c r="I7" s="134"/>
      <c r="J7" s="421" t="s">
        <v>118</v>
      </c>
      <c r="K7" s="421"/>
      <c r="L7" s="421"/>
      <c r="M7" s="84"/>
      <c r="N7" s="84"/>
      <c r="O7" s="84"/>
      <c r="P7" s="84"/>
      <c r="Q7" s="421" t="s">
        <v>131</v>
      </c>
      <c r="R7" s="421"/>
      <c r="S7" s="421"/>
      <c r="T7" s="421"/>
      <c r="U7" s="421" t="s">
        <v>150</v>
      </c>
      <c r="V7" s="421"/>
      <c r="W7" s="421"/>
      <c r="X7" s="84"/>
      <c r="Y7" s="84"/>
      <c r="Z7" s="84"/>
      <c r="AA7" s="84"/>
      <c r="AB7" s="84"/>
      <c r="AD7" s="88"/>
      <c r="AF7" s="89">
        <v>0.2</v>
      </c>
      <c r="AG7" s="89">
        <v>0.4</v>
      </c>
      <c r="AH7" s="89">
        <v>0.6</v>
      </c>
      <c r="AI7" s="89">
        <v>0.8</v>
      </c>
      <c r="AJ7" s="90">
        <v>1</v>
      </c>
      <c r="AK7" s="91"/>
      <c r="AL7" s="91"/>
      <c r="AM7" s="91"/>
      <c r="AN7" s="91"/>
      <c r="AO7" s="91"/>
      <c r="AP7" s="91"/>
      <c r="AQ7" s="91"/>
    </row>
    <row r="8" spans="1:50" ht="51" x14ac:dyDescent="0.2">
      <c r="A8" s="95" t="s">
        <v>0</v>
      </c>
      <c r="B8" s="95" t="s">
        <v>1</v>
      </c>
      <c r="C8" s="95" t="s">
        <v>122</v>
      </c>
      <c r="D8" s="95" t="s">
        <v>123</v>
      </c>
      <c r="E8" s="95" t="s">
        <v>2</v>
      </c>
      <c r="F8" s="95" t="s">
        <v>4</v>
      </c>
      <c r="G8" s="96" t="s">
        <v>124</v>
      </c>
      <c r="H8" s="95" t="s">
        <v>120</v>
      </c>
      <c r="I8" s="95" t="s">
        <v>121</v>
      </c>
      <c r="J8" s="95" t="s">
        <v>2</v>
      </c>
      <c r="K8" s="95" t="s">
        <v>4</v>
      </c>
      <c r="L8" s="95" t="s">
        <v>124</v>
      </c>
      <c r="M8" s="95" t="s">
        <v>178</v>
      </c>
      <c r="N8" s="95" t="s">
        <v>125</v>
      </c>
      <c r="O8" s="95" t="s">
        <v>282</v>
      </c>
      <c r="P8" s="95" t="s">
        <v>277</v>
      </c>
      <c r="Q8" s="95" t="s">
        <v>182</v>
      </c>
      <c r="R8" s="95" t="s">
        <v>181</v>
      </c>
      <c r="S8" s="140" t="s">
        <v>152</v>
      </c>
      <c r="T8" s="140" t="s">
        <v>153</v>
      </c>
      <c r="U8" s="95" t="s">
        <v>148</v>
      </c>
      <c r="V8" s="95" t="s">
        <v>149</v>
      </c>
      <c r="W8" s="95" t="s">
        <v>151</v>
      </c>
      <c r="X8" s="95" t="s">
        <v>154</v>
      </c>
      <c r="Y8" s="95" t="s">
        <v>155</v>
      </c>
      <c r="Z8" s="95" t="s">
        <v>132</v>
      </c>
      <c r="AA8" s="84"/>
      <c r="AB8" s="84"/>
      <c r="AD8" s="88"/>
      <c r="AE8" s="100"/>
      <c r="AF8" s="101" t="s">
        <v>65</v>
      </c>
      <c r="AG8" s="101" t="s">
        <v>7</v>
      </c>
      <c r="AH8" s="101" t="s">
        <v>5</v>
      </c>
      <c r="AI8" s="101" t="s">
        <v>6</v>
      </c>
      <c r="AJ8" s="102" t="s">
        <v>73</v>
      </c>
      <c r="AM8" s="91"/>
      <c r="AN8" s="91"/>
      <c r="AO8" s="103"/>
      <c r="AP8" s="103"/>
      <c r="AQ8" s="103"/>
      <c r="AR8" s="103"/>
      <c r="AS8" s="103"/>
      <c r="AT8" s="103"/>
      <c r="AU8" s="103"/>
      <c r="AV8" s="103"/>
      <c r="AW8" s="103"/>
      <c r="AX8" s="103"/>
    </row>
    <row r="9" spans="1:50" ht="130.5" customHeight="1" x14ac:dyDescent="0.2">
      <c r="A9" s="104" t="str">
        <f>'2 CONTEXTO E IDENTIFICACIÓN'!A9</f>
        <v>R1</v>
      </c>
      <c r="B9" s="105" t="str">
        <f>+'2 CONTEXTO E IDENTIFICACIÓN'!E9</f>
        <v>Posibilidad de pérdida Económica y Reputacional por deficiente oferta de leche humana cruda,  debido a que no hay disponibilidad de vehículo y conductor exclusivo de BLH  para recolección y transporte de leche humana cruda.</v>
      </c>
      <c r="C9" s="141">
        <f>+'3 PROBABIL E IMPACTO INHERENTE'!E9</f>
        <v>0.6</v>
      </c>
      <c r="D9" s="141">
        <f>+'3 PROBABIL E IMPACTO INHERENTE'!M9</f>
        <v>0.6</v>
      </c>
      <c r="E9" s="136" t="str">
        <f>+'4 MAPA CALOR INHERENTE'!C9</f>
        <v>Media</v>
      </c>
      <c r="F9" s="136" t="str">
        <f>+'4 MAPA CALOR INHERENTE'!D9</f>
        <v>Moderado</v>
      </c>
      <c r="G9" s="105" t="str">
        <f>+'4 MAPA CALOR INHERENTE'!E9</f>
        <v>Moderado</v>
      </c>
      <c r="H9" s="135">
        <f>+'6 MAPA CALOR RESIDUAL'!C9</f>
        <v>0.216</v>
      </c>
      <c r="I9" s="106">
        <f>+'6 MAPA CALOR RESIDUAL'!D9</f>
        <v>0.6</v>
      </c>
      <c r="J9" s="136" t="str">
        <f>+'6 MAPA CALOR RESIDUAL'!E9</f>
        <v>Baja</v>
      </c>
      <c r="K9" s="136" t="str">
        <f>+'6 MAPA CALOR RESIDUAL'!F9</f>
        <v>Moderado</v>
      </c>
      <c r="L9" s="105" t="str">
        <f>+'6 MAPA CALOR RESIDUAL'!G9</f>
        <v>Moderado</v>
      </c>
      <c r="M9" s="105" t="str">
        <f t="shared" ref="M9:M28" si="0">+IF($N9="","",IF($N9=$AG$16,$AH$16,IF($N9=$AG$19,$AH$19)))</f>
        <v>Requiere Plan de Acción</v>
      </c>
      <c r="N9" s="105" t="str">
        <f t="shared" ref="N9:N28" si="1">+IF(L9="","",IF(OR(L9=$AF$16,L9=$AF$17,L9=$AF$18),$AG$16,IF(L9=$AF$19,$AG$19)))</f>
        <v>Reducir_mitigar_Transferir_Evitar</v>
      </c>
      <c r="O9" s="233"/>
      <c r="P9" s="105">
        <f t="shared" ref="P9:P28" si="2">+IF($M9="","",IF($M9=$AH$19,$AG$19,$O9))</f>
        <v>0</v>
      </c>
      <c r="Q9" s="339" t="s">
        <v>284</v>
      </c>
      <c r="R9" s="339" t="s">
        <v>324</v>
      </c>
      <c r="S9" s="340">
        <v>44927</v>
      </c>
      <c r="T9" s="340">
        <v>45291</v>
      </c>
      <c r="U9" s="233" t="s">
        <v>328</v>
      </c>
      <c r="V9" s="233" t="s">
        <v>334</v>
      </c>
      <c r="W9" s="233"/>
      <c r="X9" s="233"/>
      <c r="Y9" s="233"/>
      <c r="Z9" s="233" t="s">
        <v>147</v>
      </c>
      <c r="AA9" s="107"/>
      <c r="AB9" s="107"/>
      <c r="AC9" s="468" t="s">
        <v>54</v>
      </c>
      <c r="AD9" s="110">
        <v>1</v>
      </c>
      <c r="AE9" s="101" t="s">
        <v>62</v>
      </c>
      <c r="AF9" s="108" t="s">
        <v>85</v>
      </c>
      <c r="AG9" s="108" t="s">
        <v>85</v>
      </c>
      <c r="AH9" s="108" t="s">
        <v>85</v>
      </c>
      <c r="AI9" s="108" t="s">
        <v>85</v>
      </c>
      <c r="AJ9" s="109" t="s">
        <v>84</v>
      </c>
      <c r="AM9" s="91"/>
      <c r="AN9" s="91"/>
      <c r="AO9" s="103"/>
      <c r="AP9" s="103"/>
      <c r="AQ9" s="103"/>
      <c r="AR9" s="111"/>
      <c r="AS9" s="111"/>
      <c r="AT9" s="111"/>
      <c r="AU9" s="111"/>
      <c r="AV9" s="111"/>
      <c r="AW9" s="103"/>
      <c r="AX9" s="103"/>
    </row>
    <row r="10" spans="1:50" ht="293.25" x14ac:dyDescent="0.2">
      <c r="A10" s="104" t="str">
        <f>'2 CONTEXTO E IDENTIFICACIÓN'!A10</f>
        <v>R2</v>
      </c>
      <c r="B10" s="105" t="str">
        <f>+'2 CONTEXTO E IDENTIFICACIÓN'!E10</f>
        <v>Posibilidad de pérdida Económica y Reputacional por contaminación de la leche humana cruda recolectada extra e intrahospitalaria,  debido a desapego a la norma de bioseguridad por parte de las madres donantes durante el proceso de extracción y almacenamiento de leche humana cruda, y también incumplimiento de las normas de bioseguridad en los nuevos ingresos de usuarias al programa de donación de leche.</v>
      </c>
      <c r="C10" s="141">
        <f>+'3 PROBABIL E IMPACTO INHERENTE'!E10</f>
        <v>0.6</v>
      </c>
      <c r="D10" s="141">
        <f>+'3 PROBABIL E IMPACTO INHERENTE'!M10</f>
        <v>0.6</v>
      </c>
      <c r="E10" s="136" t="str">
        <f>+'4 MAPA CALOR INHERENTE'!C10</f>
        <v>Media</v>
      </c>
      <c r="F10" s="136" t="str">
        <f>+'4 MAPA CALOR INHERENTE'!D10</f>
        <v>Moderado</v>
      </c>
      <c r="G10" s="105" t="str">
        <f>+'4 MAPA CALOR INHERENTE'!E10</f>
        <v>Moderado</v>
      </c>
      <c r="H10" s="135">
        <f>+'5 VALORACIÓN DEL CONTROL'!S15</f>
        <v>0.216</v>
      </c>
      <c r="I10" s="106">
        <f>+'5 VALORACIÓN DEL CONTROL'!T15</f>
        <v>0.6</v>
      </c>
      <c r="J10" s="136" t="str">
        <f t="shared" ref="J10:J28" si="3">+IF(H10=0,"",IF(H10&lt;=$AD$13,$AE$13,IF(H10&lt;=$AD$12,$AE$12,IF(H10&lt;=$AD$11,$AE$11,IF(H10&lt;=$AD$10,$AE$10,IF(H10&lt;=$AD$9,$AE$9,""))))))</f>
        <v>Baja</v>
      </c>
      <c r="K10" s="136" t="str">
        <f t="shared" ref="K10:K28" si="4">+IF(I10=0,"",IF(I10&lt;=$AF$7,$AF$8,IF(I10&lt;=$AG$7,$AG$8,IF(I10&lt;=$AH$7,$AH$8,IF(I10&lt;=$AI$7,$AI$8,IF(I10&lt;=$AJ$7,$AJ$8,""))))))</f>
        <v>Moderado</v>
      </c>
      <c r="L10" s="105" t="str">
        <f t="shared" ref="L10:L28" si="5">+IF(J10=$AE$9,IF(K10=$AF$8,$AF$9,IF(K10=$AG$8,$AG$9,IF(K10=$AH$8,$AH$9,IF(K10=$AI$8,$AI$9,IF(K10=$AJ$8,$AJ$9))))),IF(J10=$AE$10,IF(K10=$AF$8,$AF$10,IF(K10=$AG$8,$AG$10,IF(K10=$AH$8,$AH$10,IF(K10=$AI$8,$AI$10,IF(K10=$AJ$8,$AJ$10))))),IF(J10=$AE$11,IF(K10=$AF$8,$AF$11,IF(K10=$AG$8,$AG$11,IF(K10=$AH$8,$AH$11,IF(K10=$AI$8,$AI$11,IF(K10=$AJ$8,$AJ$11))))),IF(J10=$AE$12,IF(K10=$AF$8,$AF$12,IF(K10=$AG$8,$AG$12,IF(K10=$AH$8,$AH$12,IF(K10=$AI$8,$AI$12,IF(K10=$AJ$8,$AJ$12))))),IF(J10=$AE$13,IF(K10=$AF$8,$AF$13,IF(K10=$AG$8,$AG$13,IF(K10=$AH$8,$AH$13,IF(K10=$AI$8,$AI$13,IF(K10=$AJ$8,$AJ$13))))),"")))))</f>
        <v>Moderado</v>
      </c>
      <c r="M10" s="105" t="str">
        <f t="shared" si="0"/>
        <v>Requiere Plan de Acción</v>
      </c>
      <c r="N10" s="105" t="str">
        <f t="shared" si="1"/>
        <v>Reducir_mitigar_Transferir_Evitar</v>
      </c>
      <c r="O10" s="233"/>
      <c r="P10" s="105">
        <f t="shared" si="2"/>
        <v>0</v>
      </c>
      <c r="Q10" s="339" t="s">
        <v>284</v>
      </c>
      <c r="R10" s="339" t="s">
        <v>324</v>
      </c>
      <c r="S10" s="340">
        <v>44927</v>
      </c>
      <c r="T10" s="340">
        <v>45291</v>
      </c>
      <c r="U10" s="233" t="s">
        <v>329</v>
      </c>
      <c r="V10" s="233" t="s">
        <v>335</v>
      </c>
      <c r="W10" s="233"/>
      <c r="X10" s="233"/>
      <c r="Y10" s="233"/>
      <c r="Z10" s="233" t="s">
        <v>147</v>
      </c>
      <c r="AA10" s="107"/>
      <c r="AB10" s="107"/>
      <c r="AC10" s="469"/>
      <c r="AD10" s="110">
        <v>0.8</v>
      </c>
      <c r="AE10" s="101" t="s">
        <v>61</v>
      </c>
      <c r="AF10" s="112" t="s">
        <v>5</v>
      </c>
      <c r="AG10" s="112" t="s">
        <v>5</v>
      </c>
      <c r="AH10" s="108" t="s">
        <v>85</v>
      </c>
      <c r="AI10" s="108" t="s">
        <v>85</v>
      </c>
      <c r="AJ10" s="109" t="s">
        <v>84</v>
      </c>
      <c r="AM10" s="91"/>
      <c r="AN10" s="91"/>
      <c r="AO10" s="103"/>
      <c r="AP10" s="113"/>
      <c r="AQ10" s="114"/>
      <c r="AR10" s="111"/>
      <c r="AS10" s="111"/>
      <c r="AT10" s="111"/>
      <c r="AU10" s="111"/>
      <c r="AV10" s="111"/>
      <c r="AW10" s="103"/>
      <c r="AX10" s="103"/>
    </row>
    <row r="11" spans="1:50" ht="242.25" x14ac:dyDescent="0.2">
      <c r="A11" s="104" t="str">
        <f>'2 CONTEXTO E IDENTIFICACIÓN'!A11</f>
        <v>R3</v>
      </c>
      <c r="B11" s="105" t="str">
        <f>+'2 CONTEXTO E IDENTIFICACIÓN'!E11</f>
        <v>Posibilidad de pérdida Económica y Reputacional por interrupción o suspensión del proceso de Pasteurización de leche humana, debido a las fallas en el funcionamiento de los equipos del área de procesamiento de LH por des calibración, vida útil o mantenimiento inoportuno y también por las características inapropiadas del agua para el funcionamiento de algunos equipos.</v>
      </c>
      <c r="C11" s="141">
        <f>+'3 PROBABIL E IMPACTO INHERENTE'!E11</f>
        <v>0.4</v>
      </c>
      <c r="D11" s="141">
        <f>+'3 PROBABIL E IMPACTO INHERENTE'!M11</f>
        <v>0.6</v>
      </c>
      <c r="E11" s="136" t="str">
        <f>+'4 MAPA CALOR INHERENTE'!C11</f>
        <v>Baja</v>
      </c>
      <c r="F11" s="136" t="str">
        <f>+'4 MAPA CALOR INHERENTE'!D11</f>
        <v>Moderado</v>
      </c>
      <c r="G11" s="105" t="str">
        <f>+'4 MAPA CALOR INHERENTE'!E11</f>
        <v>Moderado</v>
      </c>
      <c r="H11" s="135">
        <f>+'5 VALORACIÓN DEL CONTROL'!S19</f>
        <v>0.16800000000000001</v>
      </c>
      <c r="I11" s="106">
        <f>+'5 VALORACIÓN DEL CONTROL'!T19</f>
        <v>0.6</v>
      </c>
      <c r="J11" s="136" t="str">
        <f t="shared" si="3"/>
        <v>Muy Baja</v>
      </c>
      <c r="K11" s="136" t="str">
        <f t="shared" si="4"/>
        <v>Moderado</v>
      </c>
      <c r="L11" s="105" t="str">
        <f>+IF(J11=$AE$9,IF(K11=$AF$8,$AF$9,IF(K11=$AG$8,$AG$9,IF(K11=$AH$8,$AH$9,IF(K11=$AI$8,$AI$9,IF(K11=$AJ$8,$AJ$9))))),IF(J11=$AE$10,IF(K11=$AF$8,$AF$10,IF(K11=$AG$8,$AG$10,IF(K11=$AH$8,$AH$10,IF(K11=$AI$8,$AI$10,IF(K11=$AJ$8,$AJ$10))))),IF(J11=$AE$11,IF(K11=$AF$8,$AF$11,IF(K11=$AG$8,$AG$11,IF(K11=$AH$8,$AH$11,IF(K11=$AI$8,$AI$11,IF(K11=$AJ$8,$AJ$11))))),IF(J11=$AE$12,IF(K11=$AF$8,$AF$12,IF(K11=$AG$8,$AG$12,IF(K11=$AH$8,$AH$12,IF(K11=$AI$8,$AI$12,IF(K11=$AJ$8,$AJ$12))))),IF(J11=$AE$13,IF(K11=$AF$8,$AF$13,IF(K11=$AG$8,$AG$13,IF(K11=$AH$8,$AH$13,IF(K11=$AI$8,$AI$13,IF(K11=$AJ$8,$AJ$13))))),"")))))</f>
        <v>Moderado</v>
      </c>
      <c r="M11" s="105" t="str">
        <f t="shared" si="0"/>
        <v>Requiere Plan de Acción</v>
      </c>
      <c r="N11" s="105" t="str">
        <f t="shared" si="1"/>
        <v>Reducir_mitigar_Transferir_Evitar</v>
      </c>
      <c r="O11" s="233"/>
      <c r="P11" s="105">
        <f t="shared" si="2"/>
        <v>0</v>
      </c>
      <c r="Q11" s="339" t="s">
        <v>284</v>
      </c>
      <c r="R11" s="339" t="s">
        <v>324</v>
      </c>
      <c r="S11" s="340">
        <v>44927</v>
      </c>
      <c r="T11" s="340">
        <v>45291</v>
      </c>
      <c r="U11" s="233" t="s">
        <v>330</v>
      </c>
      <c r="V11" s="233" t="s">
        <v>336</v>
      </c>
      <c r="W11" s="233"/>
      <c r="X11" s="233"/>
      <c r="Y11" s="233"/>
      <c r="Z11" s="233" t="s">
        <v>147</v>
      </c>
      <c r="AA11" s="107"/>
      <c r="AB11" s="107"/>
      <c r="AC11" s="469"/>
      <c r="AD11" s="110">
        <v>0.6</v>
      </c>
      <c r="AE11" s="101" t="s">
        <v>59</v>
      </c>
      <c r="AF11" s="112" t="s">
        <v>5</v>
      </c>
      <c r="AG11" s="112" t="s">
        <v>5</v>
      </c>
      <c r="AH11" s="112" t="s">
        <v>5</v>
      </c>
      <c r="AI11" s="108" t="s">
        <v>85</v>
      </c>
      <c r="AJ11" s="109" t="s">
        <v>84</v>
      </c>
      <c r="AM11" s="91"/>
      <c r="AN11" s="91"/>
      <c r="AO11" s="103"/>
      <c r="AP11" s="113"/>
      <c r="AQ11" s="114"/>
      <c r="AR11" s="111"/>
      <c r="AS11" s="111"/>
      <c r="AT11" s="111"/>
      <c r="AU11" s="111"/>
      <c r="AV11" s="115"/>
      <c r="AW11" s="103"/>
      <c r="AX11" s="103"/>
    </row>
    <row r="12" spans="1:50" ht="102" x14ac:dyDescent="0.2">
      <c r="A12" s="104" t="str">
        <f>'2 CONTEXTO E IDENTIFICACIÓN'!A12</f>
        <v>R4</v>
      </c>
      <c r="B12" s="105" t="str">
        <f>+'2 CONTEXTO E IDENTIFICACIÓN'!E12</f>
        <v>Posibilidad de pérdida Económica y Reputacional por deficiencia en procesos de limpieza y desinfección del área física e insumos de vidrio del BLH, debido a Carencia de insumos para la limpieza de frascos de vidrio, Rotación frecuente del personal de limpieza del hospital, Ausencia de protocolo de limpieza y desinfección de áreas físicas actualizado a la normatividad vigente, Déficit de personal auxiliar con capacidad para realizar las tareas de limpieza y desinfección de material de vidrio (por restricciones laborales</v>
      </c>
      <c r="C12" s="141">
        <f>+'3 PROBABIL E IMPACTO INHERENTE'!E12</f>
        <v>0.6</v>
      </c>
      <c r="D12" s="141">
        <f>+'3 PROBABIL E IMPACTO INHERENTE'!M12</f>
        <v>0.6</v>
      </c>
      <c r="E12" s="136" t="str">
        <f>+'4 MAPA CALOR INHERENTE'!C12</f>
        <v>Media</v>
      </c>
      <c r="F12" s="136" t="str">
        <f>+'4 MAPA CALOR INHERENTE'!D12</f>
        <v>Moderado</v>
      </c>
      <c r="G12" s="105" t="str">
        <f>+'4 MAPA CALOR INHERENTE'!E12</f>
        <v>Moderado</v>
      </c>
      <c r="H12" s="135">
        <f>+'5 VALORACIÓN DEL CONTROL'!S23</f>
        <v>0.36</v>
      </c>
      <c r="I12" s="106">
        <f>+'5 VALORACIÓN DEL CONTROL'!T23</f>
        <v>0.6</v>
      </c>
      <c r="J12" s="136" t="str">
        <f t="shared" si="3"/>
        <v>Baja</v>
      </c>
      <c r="K12" s="136" t="str">
        <f t="shared" si="4"/>
        <v>Moderado</v>
      </c>
      <c r="L12" s="105" t="str">
        <f t="shared" si="5"/>
        <v>Moderado</v>
      </c>
      <c r="M12" s="105" t="str">
        <f t="shared" si="0"/>
        <v>Requiere Plan de Acción</v>
      </c>
      <c r="N12" s="105" t="str">
        <f t="shared" si="1"/>
        <v>Reducir_mitigar_Transferir_Evitar</v>
      </c>
      <c r="O12" s="233"/>
      <c r="P12" s="105">
        <f t="shared" si="2"/>
        <v>0</v>
      </c>
      <c r="Q12" s="339" t="s">
        <v>325</v>
      </c>
      <c r="R12" s="339" t="s">
        <v>324</v>
      </c>
      <c r="S12" s="340">
        <v>44927</v>
      </c>
      <c r="T12" s="340">
        <v>45291</v>
      </c>
      <c r="U12" s="233" t="s">
        <v>331</v>
      </c>
      <c r="V12" s="233" t="s">
        <v>337</v>
      </c>
      <c r="W12" s="233"/>
      <c r="X12" s="233"/>
      <c r="Y12" s="233"/>
      <c r="Z12" s="233" t="s">
        <v>147</v>
      </c>
      <c r="AA12" s="107"/>
      <c r="AB12" s="107"/>
      <c r="AC12" s="469"/>
      <c r="AD12" s="110">
        <v>0.4</v>
      </c>
      <c r="AE12" s="101" t="s">
        <v>57</v>
      </c>
      <c r="AF12" s="116" t="s">
        <v>86</v>
      </c>
      <c r="AG12" s="112" t="s">
        <v>5</v>
      </c>
      <c r="AH12" s="112" t="s">
        <v>5</v>
      </c>
      <c r="AI12" s="108" t="s">
        <v>85</v>
      </c>
      <c r="AJ12" s="109" t="s">
        <v>84</v>
      </c>
      <c r="AM12" s="91"/>
      <c r="AN12" s="91"/>
      <c r="AO12" s="103"/>
      <c r="AP12" s="113"/>
      <c r="AQ12" s="114"/>
      <c r="AR12" s="111"/>
      <c r="AS12" s="111"/>
      <c r="AT12" s="111"/>
      <c r="AU12" s="115"/>
      <c r="AV12" s="111"/>
      <c r="AW12" s="103"/>
      <c r="AX12" s="103"/>
    </row>
    <row r="13" spans="1:50" ht="102.75" thickBot="1" x14ac:dyDescent="0.25">
      <c r="A13" s="104" t="str">
        <f>'2 CONTEXTO E IDENTIFICACIÓN'!A13</f>
        <v>R5</v>
      </c>
      <c r="B13" s="105" t="str">
        <f>+'2 CONTEXTO E IDENTIFICACIÓN'!E13</f>
        <v>Posibilidad de pérdida Económica y Reputacional por daños estructurales en áreas criticas de BLH,  debido a la ausencia de intervención definitiva de las causales que dan origen a estos daños estructurales</v>
      </c>
      <c r="C13" s="141">
        <f>+'3 PROBABIL E IMPACTO INHERENTE'!E13</f>
        <v>1</v>
      </c>
      <c r="D13" s="141">
        <f>+'3 PROBABIL E IMPACTO INHERENTE'!M13</f>
        <v>0.6</v>
      </c>
      <c r="E13" s="136" t="str">
        <f>+'4 MAPA CALOR INHERENTE'!C13</f>
        <v>Muy Alta</v>
      </c>
      <c r="F13" s="136" t="str">
        <f>+'4 MAPA CALOR INHERENTE'!D13</f>
        <v>Moderado</v>
      </c>
      <c r="G13" s="105" t="str">
        <f>+'4 MAPA CALOR INHERENTE'!E13</f>
        <v>Alto</v>
      </c>
      <c r="H13" s="135">
        <f>+'5 VALORACIÓN DEL CONTROL'!S27</f>
        <v>0.6</v>
      </c>
      <c r="I13" s="106">
        <f>+'5 VALORACIÓN DEL CONTROL'!T27</f>
        <v>0.6</v>
      </c>
      <c r="J13" s="136" t="str">
        <f t="shared" si="3"/>
        <v>Media</v>
      </c>
      <c r="K13" s="136" t="str">
        <f t="shared" si="4"/>
        <v>Moderado</v>
      </c>
      <c r="L13" s="105" t="str">
        <f t="shared" si="5"/>
        <v>Moderado</v>
      </c>
      <c r="M13" s="105" t="str">
        <f t="shared" si="0"/>
        <v>Requiere Plan de Acción</v>
      </c>
      <c r="N13" s="105" t="str">
        <f t="shared" si="1"/>
        <v>Reducir_mitigar_Transferir_Evitar</v>
      </c>
      <c r="O13" s="233"/>
      <c r="P13" s="105">
        <f t="shared" si="2"/>
        <v>0</v>
      </c>
      <c r="Q13" s="339" t="s">
        <v>326</v>
      </c>
      <c r="R13" s="339" t="s">
        <v>324</v>
      </c>
      <c r="S13" s="340">
        <v>44927</v>
      </c>
      <c r="T13" s="340">
        <v>45291</v>
      </c>
      <c r="U13" s="233" t="s">
        <v>332</v>
      </c>
      <c r="V13" s="233" t="s">
        <v>332</v>
      </c>
      <c r="W13" s="233"/>
      <c r="X13" s="233"/>
      <c r="Y13" s="233"/>
      <c r="Z13" s="233" t="s">
        <v>147</v>
      </c>
      <c r="AA13" s="107"/>
      <c r="AB13" s="107"/>
      <c r="AC13" s="470"/>
      <c r="AD13" s="122">
        <v>0.2</v>
      </c>
      <c r="AE13" s="123" t="s">
        <v>55</v>
      </c>
      <c r="AF13" s="118" t="s">
        <v>86</v>
      </c>
      <c r="AG13" s="118" t="s">
        <v>86</v>
      </c>
      <c r="AH13" s="119" t="s">
        <v>5</v>
      </c>
      <c r="AI13" s="120" t="s">
        <v>85</v>
      </c>
      <c r="AJ13" s="121" t="s">
        <v>84</v>
      </c>
      <c r="AM13" s="91"/>
      <c r="AN13" s="91"/>
      <c r="AO13" s="103"/>
      <c r="AP13" s="113"/>
      <c r="AQ13" s="114"/>
      <c r="AR13" s="111"/>
      <c r="AS13" s="111"/>
      <c r="AT13" s="111"/>
      <c r="AU13" s="124"/>
      <c r="AV13" s="111"/>
      <c r="AW13" s="103"/>
      <c r="AX13" s="103"/>
    </row>
    <row r="14" spans="1:50" ht="191.25" x14ac:dyDescent="0.2">
      <c r="A14" s="104" t="str">
        <f>'2 CONTEXTO E IDENTIFICACIÓN'!A14</f>
        <v>R6</v>
      </c>
      <c r="B14" s="105" t="str">
        <f>+'2 CONTEXTO E IDENTIFICACIÓN'!E14</f>
        <v>Posibilidad de pérdida Económica y Reputacional por ausencia de infraestructura para centro de preparación de fórmulas infantiles y leche materna (Lactario),  debido a la combinación de espacios entre el lactario y área de porcionamiento y distribución de leche humana, generando mayor riesgo de contaminación por cruce de sustancias.</v>
      </c>
      <c r="C14" s="141">
        <f>+'3 PROBABIL E IMPACTO INHERENTE'!E14</f>
        <v>0.6</v>
      </c>
      <c r="D14" s="141">
        <f>+'3 PROBABIL E IMPACTO INHERENTE'!M14</f>
        <v>0.8</v>
      </c>
      <c r="E14" s="136" t="str">
        <f>+'4 MAPA CALOR INHERENTE'!C14</f>
        <v>Media</v>
      </c>
      <c r="F14" s="136" t="str">
        <f>+'4 MAPA CALOR INHERENTE'!D14</f>
        <v>Mayor</v>
      </c>
      <c r="G14" s="105" t="str">
        <f>+'4 MAPA CALOR INHERENTE'!E14</f>
        <v>Alto</v>
      </c>
      <c r="H14" s="135">
        <f>+'5 VALORACIÓN DEL CONTROL'!S31</f>
        <v>0.36</v>
      </c>
      <c r="I14" s="106">
        <f>+'5 VALORACIÓN DEL CONTROL'!T31</f>
        <v>0.8</v>
      </c>
      <c r="J14" s="136" t="str">
        <f t="shared" si="3"/>
        <v>Baja</v>
      </c>
      <c r="K14" s="136" t="str">
        <f t="shared" si="4"/>
        <v>Mayor</v>
      </c>
      <c r="L14" s="105" t="str">
        <f t="shared" si="5"/>
        <v>Alto</v>
      </c>
      <c r="M14" s="105" t="str">
        <f t="shared" si="0"/>
        <v>Requiere Plan de Acción</v>
      </c>
      <c r="N14" s="105" t="str">
        <f t="shared" si="1"/>
        <v>Reducir_mitigar_Transferir_Evitar</v>
      </c>
      <c r="O14" s="233"/>
      <c r="P14" s="105">
        <f t="shared" si="2"/>
        <v>0</v>
      </c>
      <c r="Q14" s="339" t="s">
        <v>327</v>
      </c>
      <c r="R14" s="339" t="s">
        <v>324</v>
      </c>
      <c r="S14" s="340">
        <v>44927</v>
      </c>
      <c r="T14" s="340">
        <v>45291</v>
      </c>
      <c r="U14" s="233" t="s">
        <v>333</v>
      </c>
      <c r="V14" s="233" t="s">
        <v>338</v>
      </c>
      <c r="W14" s="233"/>
      <c r="X14" s="233"/>
      <c r="Y14" s="233"/>
      <c r="Z14" s="233" t="s">
        <v>147</v>
      </c>
      <c r="AA14" s="107"/>
      <c r="AB14" s="107"/>
      <c r="AM14" s="91"/>
      <c r="AN14" s="91"/>
      <c r="AO14" s="103"/>
      <c r="AP14" s="113"/>
      <c r="AQ14" s="114"/>
      <c r="AR14" s="111"/>
      <c r="AS14" s="111"/>
      <c r="AT14" s="111"/>
      <c r="AU14" s="111"/>
      <c r="AV14" s="111"/>
      <c r="AW14" s="103"/>
      <c r="AX14" s="103"/>
    </row>
    <row r="15" spans="1:50" ht="13.5" customHeight="1" x14ac:dyDescent="0.2">
      <c r="A15" s="104" t="str">
        <f>'2 CONTEXTO E IDENTIFICACIÓN'!A15</f>
        <v>R7</v>
      </c>
      <c r="B15" s="105" t="str">
        <f>+'2 CONTEXTO E IDENTIFICACIÓN'!E15</f>
        <v xml:space="preserve">  </v>
      </c>
      <c r="C15" s="141" t="str">
        <f>+'3 PROBABIL E IMPACTO INHERENTE'!E15</f>
        <v/>
      </c>
      <c r="D15" s="141" t="str">
        <f>+'3 PROBABIL E IMPACTO INHERENTE'!M15</f>
        <v/>
      </c>
      <c r="E15" s="136" t="str">
        <f>+'4 MAPA CALOR INHERENTE'!C15</f>
        <v/>
      </c>
      <c r="F15" s="136" t="str">
        <f>+'4 MAPA CALOR INHERENTE'!D15</f>
        <v/>
      </c>
      <c r="G15" s="105" t="str">
        <f>+'4 MAPA CALOR INHERENTE'!E15</f>
        <v/>
      </c>
      <c r="H15" s="135" t="str">
        <f>+'5 VALORACIÓN DEL CONTROL'!S35</f>
        <v/>
      </c>
      <c r="I15" s="106" t="str">
        <f>+'5 VALORACIÓN DEL CONTROL'!T35</f>
        <v/>
      </c>
      <c r="J15" s="136" t="str">
        <f t="shared" si="3"/>
        <v/>
      </c>
      <c r="K15" s="136" t="str">
        <f t="shared" si="4"/>
        <v/>
      </c>
      <c r="L15" s="105" t="str">
        <f t="shared" si="5"/>
        <v/>
      </c>
      <c r="M15" s="105" t="str">
        <f t="shared" si="0"/>
        <v/>
      </c>
      <c r="N15" s="105" t="str">
        <f t="shared" si="1"/>
        <v/>
      </c>
      <c r="O15" s="233"/>
      <c r="P15" s="105" t="str">
        <f t="shared" si="2"/>
        <v/>
      </c>
      <c r="Q15" s="233"/>
      <c r="R15" s="233"/>
      <c r="S15" s="234"/>
      <c r="T15" s="234"/>
      <c r="U15" s="233"/>
      <c r="V15" s="233"/>
      <c r="W15" s="233"/>
      <c r="X15" s="233"/>
      <c r="Y15" s="233"/>
      <c r="Z15" s="233"/>
      <c r="AA15" s="107"/>
      <c r="AB15" s="107"/>
      <c r="AF15" s="95" t="s">
        <v>88</v>
      </c>
      <c r="AG15" s="95" t="s">
        <v>125</v>
      </c>
      <c r="AH15" s="95" t="s">
        <v>178</v>
      </c>
      <c r="AJ15" s="100" t="s">
        <v>280</v>
      </c>
      <c r="AK15" s="91"/>
      <c r="AL15" s="91"/>
      <c r="AM15" s="91"/>
      <c r="AN15" s="91"/>
      <c r="AO15" s="103"/>
      <c r="AP15" s="113"/>
      <c r="AQ15" s="103"/>
      <c r="AR15" s="114"/>
      <c r="AS15" s="114"/>
      <c r="AT15" s="114"/>
      <c r="AU15" s="114"/>
      <c r="AV15" s="114"/>
      <c r="AW15" s="103"/>
      <c r="AX15" s="103"/>
    </row>
    <row r="16" spans="1:50" ht="15.75" customHeight="1" x14ac:dyDescent="0.2">
      <c r="A16" s="104" t="str">
        <f>'2 CONTEXTO E IDENTIFICACIÓN'!A16</f>
        <v>R8</v>
      </c>
      <c r="B16" s="105" t="str">
        <f>+'2 CONTEXTO E IDENTIFICACIÓN'!E16</f>
        <v xml:space="preserve">  </v>
      </c>
      <c r="C16" s="141" t="str">
        <f>+'3 PROBABIL E IMPACTO INHERENTE'!E16</f>
        <v/>
      </c>
      <c r="D16" s="141" t="str">
        <f>+'3 PROBABIL E IMPACTO INHERENTE'!M16</f>
        <v/>
      </c>
      <c r="E16" s="136" t="str">
        <f>+'4 MAPA CALOR INHERENTE'!C16</f>
        <v/>
      </c>
      <c r="F16" s="136" t="str">
        <f>+'4 MAPA CALOR INHERENTE'!D16</f>
        <v/>
      </c>
      <c r="G16" s="105" t="str">
        <f>+'4 MAPA CALOR INHERENTE'!E16</f>
        <v/>
      </c>
      <c r="H16" s="135" t="str">
        <f>+'5 VALORACIÓN DEL CONTROL'!S39</f>
        <v/>
      </c>
      <c r="I16" s="106" t="str">
        <f>+'5 VALORACIÓN DEL CONTROL'!T39</f>
        <v/>
      </c>
      <c r="J16" s="136" t="str">
        <f t="shared" si="3"/>
        <v/>
      </c>
      <c r="K16" s="136" t="str">
        <f t="shared" si="4"/>
        <v/>
      </c>
      <c r="L16" s="105" t="str">
        <f t="shared" si="5"/>
        <v/>
      </c>
      <c r="M16" s="105" t="str">
        <f t="shared" si="0"/>
        <v/>
      </c>
      <c r="N16" s="105" t="str">
        <f t="shared" si="1"/>
        <v/>
      </c>
      <c r="O16" s="233"/>
      <c r="P16" s="105" t="str">
        <f t="shared" si="2"/>
        <v/>
      </c>
      <c r="Q16" s="233"/>
      <c r="R16" s="233"/>
      <c r="S16" s="234"/>
      <c r="T16" s="234"/>
      <c r="U16" s="233"/>
      <c r="V16" s="233"/>
      <c r="W16" s="233"/>
      <c r="X16" s="233"/>
      <c r="Y16" s="233"/>
      <c r="Z16" s="233"/>
      <c r="AA16" s="107"/>
      <c r="AB16" s="107"/>
      <c r="AF16" s="125" t="s">
        <v>84</v>
      </c>
      <c r="AG16" s="100" t="s">
        <v>280</v>
      </c>
      <c r="AH16" s="100" t="s">
        <v>179</v>
      </c>
      <c r="AI16" s="91"/>
      <c r="AJ16" s="338" t="s">
        <v>278</v>
      </c>
      <c r="AM16" s="91"/>
      <c r="AN16" s="91"/>
      <c r="AO16" s="103"/>
      <c r="AP16" s="103"/>
      <c r="AQ16" s="103"/>
      <c r="AR16" s="111"/>
      <c r="AS16" s="111"/>
      <c r="AT16" s="111"/>
      <c r="AU16" s="111"/>
      <c r="AV16" s="111"/>
      <c r="AW16" s="103"/>
      <c r="AX16" s="103"/>
    </row>
    <row r="17" spans="1:50" ht="14.25" customHeight="1" x14ac:dyDescent="0.2">
      <c r="A17" s="104" t="str">
        <f>'2 CONTEXTO E IDENTIFICACIÓN'!A17</f>
        <v>R9</v>
      </c>
      <c r="B17" s="105" t="str">
        <f>+'2 CONTEXTO E IDENTIFICACIÓN'!E17</f>
        <v xml:space="preserve">  </v>
      </c>
      <c r="C17" s="141" t="str">
        <f>+'3 PROBABIL E IMPACTO INHERENTE'!E17</f>
        <v/>
      </c>
      <c r="D17" s="141" t="str">
        <f>+'3 PROBABIL E IMPACTO INHERENTE'!M17</f>
        <v/>
      </c>
      <c r="E17" s="136" t="str">
        <f>+'4 MAPA CALOR INHERENTE'!C17</f>
        <v/>
      </c>
      <c r="F17" s="136" t="str">
        <f>+'4 MAPA CALOR INHERENTE'!D17</f>
        <v/>
      </c>
      <c r="G17" s="105" t="str">
        <f>+'4 MAPA CALOR INHERENTE'!E17</f>
        <v/>
      </c>
      <c r="H17" s="135" t="str">
        <f>+'5 VALORACIÓN DEL CONTROL'!S43</f>
        <v/>
      </c>
      <c r="I17" s="106" t="str">
        <f>+'5 VALORACIÓN DEL CONTROL'!T43</f>
        <v/>
      </c>
      <c r="J17" s="136" t="str">
        <f t="shared" si="3"/>
        <v/>
      </c>
      <c r="K17" s="136" t="str">
        <f t="shared" si="4"/>
        <v/>
      </c>
      <c r="L17" s="105" t="str">
        <f t="shared" si="5"/>
        <v/>
      </c>
      <c r="M17" s="105" t="str">
        <f t="shared" si="0"/>
        <v/>
      </c>
      <c r="N17" s="105" t="str">
        <f t="shared" si="1"/>
        <v/>
      </c>
      <c r="O17" s="233"/>
      <c r="P17" s="105" t="str">
        <f t="shared" si="2"/>
        <v/>
      </c>
      <c r="Q17" s="233"/>
      <c r="R17" s="233"/>
      <c r="S17" s="234"/>
      <c r="T17" s="234"/>
      <c r="U17" s="233"/>
      <c r="V17" s="233"/>
      <c r="W17" s="233"/>
      <c r="X17" s="233"/>
      <c r="Y17" s="233"/>
      <c r="Z17" s="233"/>
      <c r="AA17" s="107"/>
      <c r="AB17" s="107"/>
      <c r="AF17" s="108" t="s">
        <v>85</v>
      </c>
      <c r="AG17" s="100" t="s">
        <v>280</v>
      </c>
      <c r="AH17" s="100" t="s">
        <v>179</v>
      </c>
      <c r="AI17" s="91"/>
      <c r="AJ17" s="338" t="s">
        <v>279</v>
      </c>
      <c r="AK17" s="91"/>
      <c r="AL17" s="91"/>
      <c r="AM17" s="91"/>
      <c r="AN17" s="91"/>
      <c r="AO17" s="103"/>
      <c r="AP17" s="103"/>
      <c r="AQ17" s="103"/>
      <c r="AR17" s="111"/>
      <c r="AS17" s="111"/>
      <c r="AT17" s="111"/>
      <c r="AU17" s="111"/>
      <c r="AV17" s="111"/>
      <c r="AW17" s="103"/>
      <c r="AX17" s="103"/>
    </row>
    <row r="18" spans="1:50" ht="15.75" customHeight="1" x14ac:dyDescent="0.2">
      <c r="A18" s="104" t="str">
        <f>'2 CONTEXTO E IDENTIFICACIÓN'!A18</f>
        <v>R10</v>
      </c>
      <c r="B18" s="105" t="str">
        <f>+'2 CONTEXTO E IDENTIFICACIÓN'!E18</f>
        <v xml:space="preserve">  </v>
      </c>
      <c r="C18" s="141" t="str">
        <f>+'3 PROBABIL E IMPACTO INHERENTE'!E18</f>
        <v/>
      </c>
      <c r="D18" s="141" t="str">
        <f>+'3 PROBABIL E IMPACTO INHERENTE'!M18</f>
        <v/>
      </c>
      <c r="E18" s="136" t="str">
        <f>+'4 MAPA CALOR INHERENTE'!C18</f>
        <v/>
      </c>
      <c r="F18" s="136" t="str">
        <f>+'4 MAPA CALOR INHERENTE'!D18</f>
        <v/>
      </c>
      <c r="G18" s="105" t="str">
        <f>+'4 MAPA CALOR INHERENTE'!E18</f>
        <v/>
      </c>
      <c r="H18" s="135" t="str">
        <f>+'5 VALORACIÓN DEL CONTROL'!S47</f>
        <v/>
      </c>
      <c r="I18" s="106" t="str">
        <f>+'5 VALORACIÓN DEL CONTROL'!T47</f>
        <v/>
      </c>
      <c r="J18" s="136" t="str">
        <f t="shared" si="3"/>
        <v/>
      </c>
      <c r="K18" s="136" t="str">
        <f t="shared" si="4"/>
        <v/>
      </c>
      <c r="L18" s="105" t="str">
        <f t="shared" si="5"/>
        <v/>
      </c>
      <c r="M18" s="105" t="str">
        <f t="shared" si="0"/>
        <v/>
      </c>
      <c r="N18" s="105" t="str">
        <f t="shared" si="1"/>
        <v/>
      </c>
      <c r="O18" s="233"/>
      <c r="P18" s="105" t="str">
        <f t="shared" si="2"/>
        <v/>
      </c>
      <c r="Q18" s="233"/>
      <c r="R18" s="233"/>
      <c r="S18" s="234"/>
      <c r="T18" s="234"/>
      <c r="U18" s="233"/>
      <c r="V18" s="233"/>
      <c r="W18" s="233"/>
      <c r="X18" s="233"/>
      <c r="Y18" s="233"/>
      <c r="Z18" s="233"/>
      <c r="AA18" s="107"/>
      <c r="AB18" s="107"/>
      <c r="AE18" s="126"/>
      <c r="AF18" s="112" t="s">
        <v>5</v>
      </c>
      <c r="AG18" s="100" t="s">
        <v>280</v>
      </c>
      <c r="AH18" s="100" t="s">
        <v>179</v>
      </c>
      <c r="AI18" s="126"/>
      <c r="AJ18" s="338" t="s">
        <v>130</v>
      </c>
      <c r="AK18" s="126"/>
      <c r="AL18" s="126"/>
      <c r="AM18" s="126"/>
      <c r="AN18" s="126"/>
      <c r="AO18" s="103"/>
      <c r="AP18" s="103"/>
      <c r="AQ18" s="127"/>
      <c r="AR18" s="127"/>
      <c r="AS18" s="127"/>
      <c r="AT18" s="127"/>
      <c r="AU18" s="127"/>
      <c r="AV18" s="127"/>
      <c r="AW18" s="103"/>
      <c r="AX18" s="103"/>
    </row>
    <row r="19" spans="1:50" ht="20.25" customHeight="1" x14ac:dyDescent="0.2">
      <c r="A19" s="104" t="str">
        <f>'2 CONTEXTO E IDENTIFICACIÓN'!A19</f>
        <v>R11</v>
      </c>
      <c r="B19" s="105" t="str">
        <f>+'2 CONTEXTO E IDENTIFICACIÓN'!E19</f>
        <v xml:space="preserve">  </v>
      </c>
      <c r="C19" s="141" t="str">
        <f>+'3 PROBABIL E IMPACTO INHERENTE'!E19</f>
        <v/>
      </c>
      <c r="D19" s="141" t="str">
        <f>+'3 PROBABIL E IMPACTO INHERENTE'!M19</f>
        <v/>
      </c>
      <c r="E19" s="136" t="str">
        <f>+'4 MAPA CALOR INHERENTE'!C19</f>
        <v/>
      </c>
      <c r="F19" s="136" t="str">
        <f>+'4 MAPA CALOR INHERENTE'!D19</f>
        <v/>
      </c>
      <c r="G19" s="105" t="str">
        <f>+'4 MAPA CALOR INHERENTE'!E19</f>
        <v/>
      </c>
      <c r="H19" s="135" t="str">
        <f>+'5 VALORACIÓN DEL CONTROL'!S51</f>
        <v/>
      </c>
      <c r="I19" s="106" t="str">
        <f>+'5 VALORACIÓN DEL CONTROL'!T51</f>
        <v/>
      </c>
      <c r="J19" s="136" t="str">
        <f t="shared" si="3"/>
        <v/>
      </c>
      <c r="K19" s="136" t="str">
        <f t="shared" si="4"/>
        <v/>
      </c>
      <c r="L19" s="105" t="str">
        <f t="shared" si="5"/>
        <v/>
      </c>
      <c r="M19" s="105" t="str">
        <f t="shared" si="0"/>
        <v/>
      </c>
      <c r="N19" s="105" t="str">
        <f t="shared" si="1"/>
        <v/>
      </c>
      <c r="O19" s="233"/>
      <c r="P19" s="105" t="str">
        <f t="shared" si="2"/>
        <v/>
      </c>
      <c r="Q19" s="233"/>
      <c r="R19" s="233"/>
      <c r="S19" s="234"/>
      <c r="T19" s="234"/>
      <c r="U19" s="233"/>
      <c r="V19" s="233"/>
      <c r="W19" s="233"/>
      <c r="X19" s="233"/>
      <c r="Y19" s="233"/>
      <c r="Z19" s="233"/>
      <c r="AA19" s="107"/>
      <c r="AB19" s="107"/>
      <c r="AE19" s="126"/>
      <c r="AF19" s="116" t="s">
        <v>86</v>
      </c>
      <c r="AG19" s="100" t="s">
        <v>129</v>
      </c>
      <c r="AH19" s="100" t="s">
        <v>180</v>
      </c>
      <c r="AM19" s="126"/>
      <c r="AN19" s="126"/>
      <c r="AO19" s="103"/>
      <c r="AP19" s="103"/>
      <c r="AQ19" s="103"/>
      <c r="AR19" s="111"/>
      <c r="AS19" s="111"/>
      <c r="AT19" s="111"/>
      <c r="AU19" s="111"/>
      <c r="AV19" s="111"/>
      <c r="AW19" s="103"/>
      <c r="AX19" s="103"/>
    </row>
    <row r="20" spans="1:50" x14ac:dyDescent="0.2">
      <c r="A20" s="104" t="str">
        <f>'2 CONTEXTO E IDENTIFICACIÓN'!A20</f>
        <v>R12</v>
      </c>
      <c r="B20" s="105" t="str">
        <f>+'2 CONTEXTO E IDENTIFICACIÓN'!E20</f>
        <v xml:space="preserve">  </v>
      </c>
      <c r="C20" s="141" t="str">
        <f>+'3 PROBABIL E IMPACTO INHERENTE'!E20</f>
        <v/>
      </c>
      <c r="D20" s="141" t="str">
        <f>+'3 PROBABIL E IMPACTO INHERENTE'!M20</f>
        <v/>
      </c>
      <c r="E20" s="136" t="str">
        <f>+'4 MAPA CALOR INHERENTE'!C20</f>
        <v/>
      </c>
      <c r="F20" s="136" t="str">
        <f>+'4 MAPA CALOR INHERENTE'!D20</f>
        <v/>
      </c>
      <c r="G20" s="105" t="str">
        <f>+'4 MAPA CALOR INHERENTE'!E20</f>
        <v/>
      </c>
      <c r="H20" s="135" t="str">
        <f>+'5 VALORACIÓN DEL CONTROL'!S55</f>
        <v/>
      </c>
      <c r="I20" s="106" t="str">
        <f>+'5 VALORACIÓN DEL CONTROL'!T55</f>
        <v/>
      </c>
      <c r="J20" s="136" t="str">
        <f t="shared" si="3"/>
        <v/>
      </c>
      <c r="K20" s="136" t="str">
        <f t="shared" si="4"/>
        <v/>
      </c>
      <c r="L20" s="105" t="str">
        <f t="shared" si="5"/>
        <v/>
      </c>
      <c r="M20" s="105" t="str">
        <f t="shared" si="0"/>
        <v/>
      </c>
      <c r="N20" s="105" t="str">
        <f t="shared" si="1"/>
        <v/>
      </c>
      <c r="O20" s="233"/>
      <c r="P20" s="105" t="str">
        <f t="shared" si="2"/>
        <v/>
      </c>
      <c r="Q20" s="233"/>
      <c r="R20" s="233"/>
      <c r="S20" s="234"/>
      <c r="T20" s="234"/>
      <c r="U20" s="233"/>
      <c r="V20" s="233"/>
      <c r="W20" s="233"/>
      <c r="X20" s="233"/>
      <c r="Y20" s="233"/>
      <c r="Z20" s="233"/>
      <c r="AA20" s="107"/>
      <c r="AB20" s="107"/>
      <c r="AC20" s="128"/>
      <c r="AD20" s="128"/>
      <c r="AE20" s="126"/>
      <c r="AF20" s="209"/>
      <c r="AM20" s="126"/>
      <c r="AN20" s="126"/>
      <c r="AO20" s="103"/>
      <c r="AP20" s="103"/>
      <c r="AQ20" s="103"/>
      <c r="AR20" s="111"/>
      <c r="AS20" s="111"/>
      <c r="AT20" s="111"/>
      <c r="AU20" s="111"/>
      <c r="AV20" s="111"/>
      <c r="AW20" s="103"/>
      <c r="AX20" s="103"/>
    </row>
    <row r="21" spans="1:50" x14ac:dyDescent="0.2">
      <c r="A21" s="104" t="str">
        <f>'2 CONTEXTO E IDENTIFICACIÓN'!A21</f>
        <v>R13</v>
      </c>
      <c r="B21" s="105" t="str">
        <f>+'2 CONTEXTO E IDENTIFICACIÓN'!E21</f>
        <v xml:space="preserve">  </v>
      </c>
      <c r="C21" s="141" t="str">
        <f>+'3 PROBABIL E IMPACTO INHERENTE'!E21</f>
        <v/>
      </c>
      <c r="D21" s="141" t="str">
        <f>+'3 PROBABIL E IMPACTO INHERENTE'!M21</f>
        <v/>
      </c>
      <c r="E21" s="136" t="str">
        <f>+'4 MAPA CALOR INHERENTE'!C21</f>
        <v/>
      </c>
      <c r="F21" s="136" t="str">
        <f>+'4 MAPA CALOR INHERENTE'!D21</f>
        <v/>
      </c>
      <c r="G21" s="105" t="str">
        <f>+'4 MAPA CALOR INHERENTE'!E21</f>
        <v/>
      </c>
      <c r="H21" s="135" t="str">
        <f>+'5 VALORACIÓN DEL CONTROL'!S59</f>
        <v/>
      </c>
      <c r="I21" s="106" t="str">
        <f>+'5 VALORACIÓN DEL CONTROL'!T59</f>
        <v/>
      </c>
      <c r="J21" s="136" t="str">
        <f t="shared" si="3"/>
        <v/>
      </c>
      <c r="K21" s="136" t="str">
        <f t="shared" si="4"/>
        <v/>
      </c>
      <c r="L21" s="105" t="str">
        <f t="shared" si="5"/>
        <v/>
      </c>
      <c r="M21" s="105" t="str">
        <f t="shared" si="0"/>
        <v/>
      </c>
      <c r="N21" s="105" t="str">
        <f t="shared" si="1"/>
        <v/>
      </c>
      <c r="O21" s="233"/>
      <c r="P21" s="105" t="str">
        <f t="shared" si="2"/>
        <v/>
      </c>
      <c r="Q21" s="233"/>
      <c r="R21" s="233"/>
      <c r="S21" s="234"/>
      <c r="T21" s="234"/>
      <c r="U21" s="233"/>
      <c r="V21" s="233"/>
      <c r="W21" s="233"/>
      <c r="X21" s="233"/>
      <c r="Y21" s="233"/>
      <c r="Z21" s="233"/>
      <c r="AA21" s="107"/>
      <c r="AB21" s="107"/>
      <c r="AC21" s="128"/>
      <c r="AD21" s="128"/>
      <c r="AE21" s="129"/>
      <c r="AM21" s="126"/>
      <c r="AN21" s="126"/>
      <c r="AO21" s="103"/>
      <c r="AP21" s="124"/>
      <c r="AQ21" s="124"/>
      <c r="AR21" s="124"/>
      <c r="AS21" s="124"/>
      <c r="AT21" s="124"/>
      <c r="AU21" s="124"/>
      <c r="AV21" s="111"/>
      <c r="AW21" s="103"/>
      <c r="AX21" s="103"/>
    </row>
    <row r="22" spans="1:50" x14ac:dyDescent="0.2">
      <c r="A22" s="104" t="str">
        <f>'2 CONTEXTO E IDENTIFICACIÓN'!A22</f>
        <v>R14</v>
      </c>
      <c r="B22" s="105" t="str">
        <f>+'2 CONTEXTO E IDENTIFICACIÓN'!E22</f>
        <v xml:space="preserve">  </v>
      </c>
      <c r="C22" s="141" t="str">
        <f>+'3 PROBABIL E IMPACTO INHERENTE'!E22</f>
        <v/>
      </c>
      <c r="D22" s="141" t="str">
        <f>+'3 PROBABIL E IMPACTO INHERENTE'!M22</f>
        <v/>
      </c>
      <c r="E22" s="136" t="str">
        <f>+'4 MAPA CALOR INHERENTE'!C22</f>
        <v/>
      </c>
      <c r="F22" s="136" t="str">
        <f>+'4 MAPA CALOR INHERENTE'!D22</f>
        <v/>
      </c>
      <c r="G22" s="105" t="str">
        <f>+'4 MAPA CALOR INHERENTE'!E22</f>
        <v/>
      </c>
      <c r="H22" s="135" t="str">
        <f>+'5 VALORACIÓN DEL CONTROL'!S63</f>
        <v/>
      </c>
      <c r="I22" s="106" t="str">
        <f>+'5 VALORACIÓN DEL CONTROL'!T63</f>
        <v/>
      </c>
      <c r="J22" s="136" t="str">
        <f t="shared" si="3"/>
        <v/>
      </c>
      <c r="K22" s="136" t="str">
        <f t="shared" si="4"/>
        <v/>
      </c>
      <c r="L22" s="105" t="str">
        <f t="shared" si="5"/>
        <v/>
      </c>
      <c r="M22" s="105" t="str">
        <f t="shared" si="0"/>
        <v/>
      </c>
      <c r="N22" s="105" t="str">
        <f t="shared" si="1"/>
        <v/>
      </c>
      <c r="O22" s="233"/>
      <c r="P22" s="105" t="str">
        <f t="shared" si="2"/>
        <v/>
      </c>
      <c r="Q22" s="233"/>
      <c r="R22" s="233"/>
      <c r="S22" s="234"/>
      <c r="T22" s="234"/>
      <c r="U22" s="233"/>
      <c r="V22" s="233"/>
      <c r="W22" s="233"/>
      <c r="X22" s="233"/>
      <c r="Y22" s="233"/>
      <c r="Z22" s="233"/>
      <c r="AA22" s="107"/>
      <c r="AB22" s="107"/>
      <c r="AC22" s="128"/>
      <c r="AD22" s="128"/>
      <c r="AO22" s="103"/>
      <c r="AP22" s="130"/>
      <c r="AQ22" s="130"/>
      <c r="AR22" s="130"/>
      <c r="AS22" s="130"/>
      <c r="AT22" s="130"/>
      <c r="AU22" s="130"/>
      <c r="AV22" s="111"/>
      <c r="AW22" s="103"/>
      <c r="AX22" s="103"/>
    </row>
    <row r="23" spans="1:50" x14ac:dyDescent="0.2">
      <c r="A23" s="104" t="str">
        <f>'2 CONTEXTO E IDENTIFICACIÓN'!A23</f>
        <v>R15</v>
      </c>
      <c r="B23" s="105" t="str">
        <f>+'2 CONTEXTO E IDENTIFICACIÓN'!E23</f>
        <v xml:space="preserve">  </v>
      </c>
      <c r="C23" s="141" t="str">
        <f>+'3 PROBABIL E IMPACTO INHERENTE'!E23</f>
        <v/>
      </c>
      <c r="D23" s="141" t="str">
        <f>+'3 PROBABIL E IMPACTO INHERENTE'!M23</f>
        <v/>
      </c>
      <c r="E23" s="136" t="str">
        <f>+'4 MAPA CALOR INHERENTE'!C23</f>
        <v/>
      </c>
      <c r="F23" s="136" t="str">
        <f>+'4 MAPA CALOR INHERENTE'!D23</f>
        <v/>
      </c>
      <c r="G23" s="105" t="str">
        <f>+'4 MAPA CALOR INHERENTE'!E23</f>
        <v/>
      </c>
      <c r="H23" s="135" t="str">
        <f>+'5 VALORACIÓN DEL CONTROL'!S67</f>
        <v/>
      </c>
      <c r="I23" s="106" t="str">
        <f>+'5 VALORACIÓN DEL CONTROL'!T67</f>
        <v/>
      </c>
      <c r="J23" s="136" t="str">
        <f t="shared" si="3"/>
        <v/>
      </c>
      <c r="K23" s="136" t="str">
        <f t="shared" si="4"/>
        <v/>
      </c>
      <c r="L23" s="105" t="str">
        <f t="shared" si="5"/>
        <v/>
      </c>
      <c r="M23" s="105" t="str">
        <f t="shared" si="0"/>
        <v/>
      </c>
      <c r="N23" s="105" t="str">
        <f t="shared" si="1"/>
        <v/>
      </c>
      <c r="O23" s="233"/>
      <c r="P23" s="105" t="str">
        <f t="shared" si="2"/>
        <v/>
      </c>
      <c r="Q23" s="233"/>
      <c r="R23" s="233"/>
      <c r="S23" s="234"/>
      <c r="T23" s="234"/>
      <c r="U23" s="233"/>
      <c r="V23" s="233"/>
      <c r="W23" s="233"/>
      <c r="X23" s="233"/>
      <c r="Y23" s="233"/>
      <c r="Z23" s="233"/>
      <c r="AA23" s="107"/>
      <c r="AB23" s="107"/>
      <c r="AC23" s="128"/>
      <c r="AD23" s="128"/>
      <c r="AO23" s="103"/>
      <c r="AP23" s="124"/>
      <c r="AQ23" s="124"/>
      <c r="AR23" s="124"/>
      <c r="AS23" s="124"/>
      <c r="AT23" s="124"/>
      <c r="AU23" s="124"/>
      <c r="AV23" s="111"/>
      <c r="AW23" s="103"/>
      <c r="AX23" s="103"/>
    </row>
    <row r="24" spans="1:50" x14ac:dyDescent="0.2">
      <c r="A24" s="104" t="str">
        <f>'2 CONTEXTO E IDENTIFICACIÓN'!A24</f>
        <v>R16</v>
      </c>
      <c r="B24" s="105" t="str">
        <f>+'2 CONTEXTO E IDENTIFICACIÓN'!E24</f>
        <v xml:space="preserve">  </v>
      </c>
      <c r="C24" s="141" t="str">
        <f>+'3 PROBABIL E IMPACTO INHERENTE'!E24</f>
        <v/>
      </c>
      <c r="D24" s="141" t="str">
        <f>+'3 PROBABIL E IMPACTO INHERENTE'!M24</f>
        <v/>
      </c>
      <c r="E24" s="136" t="str">
        <f>+'4 MAPA CALOR INHERENTE'!C24</f>
        <v/>
      </c>
      <c r="F24" s="136" t="str">
        <f>+'4 MAPA CALOR INHERENTE'!D24</f>
        <v/>
      </c>
      <c r="G24" s="105" t="str">
        <f>+'4 MAPA CALOR INHERENTE'!E24</f>
        <v/>
      </c>
      <c r="H24" s="135" t="str">
        <f>+'5 VALORACIÓN DEL CONTROL'!S71</f>
        <v/>
      </c>
      <c r="I24" s="106" t="str">
        <f>+'5 VALORACIÓN DEL CONTROL'!T71</f>
        <v/>
      </c>
      <c r="J24" s="136" t="str">
        <f t="shared" si="3"/>
        <v/>
      </c>
      <c r="K24" s="136" t="str">
        <f t="shared" si="4"/>
        <v/>
      </c>
      <c r="L24" s="105" t="str">
        <f t="shared" si="5"/>
        <v/>
      </c>
      <c r="M24" s="105" t="str">
        <f t="shared" si="0"/>
        <v/>
      </c>
      <c r="N24" s="105" t="str">
        <f t="shared" si="1"/>
        <v/>
      </c>
      <c r="O24" s="233"/>
      <c r="P24" s="105" t="str">
        <f t="shared" si="2"/>
        <v/>
      </c>
      <c r="Q24" s="233"/>
      <c r="R24" s="233"/>
      <c r="S24" s="234"/>
      <c r="T24" s="234"/>
      <c r="U24" s="233"/>
      <c r="V24" s="233"/>
      <c r="W24" s="233"/>
      <c r="X24" s="233"/>
      <c r="Y24" s="233"/>
      <c r="Z24" s="233"/>
      <c r="AA24" s="107"/>
      <c r="AB24" s="107"/>
      <c r="AO24" s="103"/>
      <c r="AP24" s="124"/>
      <c r="AQ24" s="124"/>
      <c r="AR24" s="124"/>
      <c r="AS24" s="124"/>
      <c r="AT24" s="124"/>
      <c r="AU24" s="124"/>
      <c r="AV24" s="111"/>
      <c r="AW24" s="103"/>
      <c r="AX24" s="103"/>
    </row>
    <row r="25" spans="1:50" x14ac:dyDescent="0.25">
      <c r="A25" s="104" t="str">
        <f>'2 CONTEXTO E IDENTIFICACIÓN'!A25</f>
        <v>R17</v>
      </c>
      <c r="B25" s="105" t="str">
        <f>+'2 CONTEXTO E IDENTIFICACIÓN'!E25</f>
        <v xml:space="preserve">  </v>
      </c>
      <c r="C25" s="141" t="str">
        <f>+'3 PROBABIL E IMPACTO INHERENTE'!E25</f>
        <v/>
      </c>
      <c r="D25" s="141" t="str">
        <f>+'3 PROBABIL E IMPACTO INHERENTE'!M25</f>
        <v/>
      </c>
      <c r="E25" s="136" t="str">
        <f>+'4 MAPA CALOR INHERENTE'!C25</f>
        <v/>
      </c>
      <c r="F25" s="136" t="str">
        <f>+'4 MAPA CALOR INHERENTE'!D25</f>
        <v/>
      </c>
      <c r="G25" s="105" t="str">
        <f>+'4 MAPA CALOR INHERENTE'!E25</f>
        <v/>
      </c>
      <c r="H25" s="135" t="str">
        <f>+'5 VALORACIÓN DEL CONTROL'!S75</f>
        <v/>
      </c>
      <c r="I25" s="106" t="str">
        <f>+'5 VALORACIÓN DEL CONTROL'!T75</f>
        <v/>
      </c>
      <c r="J25" s="136" t="str">
        <f t="shared" si="3"/>
        <v/>
      </c>
      <c r="K25" s="136" t="str">
        <f t="shared" si="4"/>
        <v/>
      </c>
      <c r="L25" s="105" t="str">
        <f t="shared" si="5"/>
        <v/>
      </c>
      <c r="M25" s="105" t="str">
        <f t="shared" si="0"/>
        <v/>
      </c>
      <c r="N25" s="105" t="str">
        <f t="shared" si="1"/>
        <v/>
      </c>
      <c r="O25" s="233"/>
      <c r="P25" s="105" t="str">
        <f t="shared" si="2"/>
        <v/>
      </c>
      <c r="Q25" s="233"/>
      <c r="R25" s="233"/>
      <c r="S25" s="234"/>
      <c r="T25" s="234"/>
      <c r="U25" s="233"/>
      <c r="V25" s="233"/>
      <c r="W25" s="233"/>
      <c r="X25" s="233"/>
      <c r="Y25" s="233"/>
      <c r="Z25" s="233"/>
      <c r="AA25" s="107"/>
      <c r="AB25" s="107"/>
    </row>
    <row r="26" spans="1:50" x14ac:dyDescent="0.25">
      <c r="A26" s="104" t="str">
        <f>'2 CONTEXTO E IDENTIFICACIÓN'!A26</f>
        <v>R18</v>
      </c>
      <c r="B26" s="105" t="str">
        <f>+'2 CONTEXTO E IDENTIFICACIÓN'!E26</f>
        <v xml:space="preserve">  </v>
      </c>
      <c r="C26" s="141" t="str">
        <f>+'3 PROBABIL E IMPACTO INHERENTE'!E26</f>
        <v/>
      </c>
      <c r="D26" s="141" t="str">
        <f>+'3 PROBABIL E IMPACTO INHERENTE'!M26</f>
        <v/>
      </c>
      <c r="E26" s="136" t="str">
        <f>+'4 MAPA CALOR INHERENTE'!C26</f>
        <v/>
      </c>
      <c r="F26" s="136" t="str">
        <f>+'4 MAPA CALOR INHERENTE'!D26</f>
        <v/>
      </c>
      <c r="G26" s="105" t="str">
        <f>+'4 MAPA CALOR INHERENTE'!E26</f>
        <v/>
      </c>
      <c r="H26" s="135" t="str">
        <f>+'5 VALORACIÓN DEL CONTROL'!S79</f>
        <v/>
      </c>
      <c r="I26" s="106" t="str">
        <f>+'5 VALORACIÓN DEL CONTROL'!T79</f>
        <v/>
      </c>
      <c r="J26" s="136" t="str">
        <f t="shared" si="3"/>
        <v/>
      </c>
      <c r="K26" s="136" t="str">
        <f t="shared" si="4"/>
        <v/>
      </c>
      <c r="L26" s="105" t="str">
        <f t="shared" si="5"/>
        <v/>
      </c>
      <c r="M26" s="105" t="str">
        <f t="shared" si="0"/>
        <v/>
      </c>
      <c r="N26" s="105" t="str">
        <f t="shared" si="1"/>
        <v/>
      </c>
      <c r="O26" s="233"/>
      <c r="P26" s="105" t="str">
        <f t="shared" si="2"/>
        <v/>
      </c>
      <c r="Q26" s="233"/>
      <c r="R26" s="233"/>
      <c r="S26" s="234"/>
      <c r="T26" s="234"/>
      <c r="U26" s="233"/>
      <c r="V26" s="233"/>
      <c r="W26" s="233"/>
      <c r="X26" s="233"/>
      <c r="Y26" s="233"/>
      <c r="Z26" s="233"/>
      <c r="AA26" s="107"/>
      <c r="AB26" s="107"/>
    </row>
    <row r="27" spans="1:50" x14ac:dyDescent="0.25">
      <c r="A27" s="104" t="str">
        <f>'2 CONTEXTO E IDENTIFICACIÓN'!A27</f>
        <v>R19</v>
      </c>
      <c r="B27" s="105" t="str">
        <f>+'2 CONTEXTO E IDENTIFICACIÓN'!E27</f>
        <v xml:space="preserve">  </v>
      </c>
      <c r="C27" s="141" t="str">
        <f>+'3 PROBABIL E IMPACTO INHERENTE'!E27</f>
        <v/>
      </c>
      <c r="D27" s="141" t="str">
        <f>+'3 PROBABIL E IMPACTO INHERENTE'!M27</f>
        <v/>
      </c>
      <c r="E27" s="136" t="str">
        <f>+'4 MAPA CALOR INHERENTE'!C27</f>
        <v/>
      </c>
      <c r="F27" s="136" t="str">
        <f>+'4 MAPA CALOR INHERENTE'!D27</f>
        <v/>
      </c>
      <c r="G27" s="105" t="str">
        <f>+'4 MAPA CALOR INHERENTE'!E27</f>
        <v/>
      </c>
      <c r="H27" s="135" t="str">
        <f>+'5 VALORACIÓN DEL CONTROL'!S83</f>
        <v/>
      </c>
      <c r="I27" s="106" t="str">
        <f>+'5 VALORACIÓN DEL CONTROL'!T83</f>
        <v/>
      </c>
      <c r="J27" s="136" t="str">
        <f t="shared" si="3"/>
        <v/>
      </c>
      <c r="K27" s="136" t="str">
        <f t="shared" si="4"/>
        <v/>
      </c>
      <c r="L27" s="105" t="str">
        <f t="shared" si="5"/>
        <v/>
      </c>
      <c r="M27" s="105" t="str">
        <f t="shared" si="0"/>
        <v/>
      </c>
      <c r="N27" s="105" t="str">
        <f t="shared" si="1"/>
        <v/>
      </c>
      <c r="O27" s="233"/>
      <c r="P27" s="105" t="str">
        <f t="shared" si="2"/>
        <v/>
      </c>
      <c r="Q27" s="233"/>
      <c r="R27" s="233"/>
      <c r="S27" s="234"/>
      <c r="T27" s="234"/>
      <c r="U27" s="233"/>
      <c r="V27" s="233"/>
      <c r="W27" s="233"/>
      <c r="X27" s="233"/>
      <c r="Y27" s="233"/>
      <c r="Z27" s="233"/>
      <c r="AA27" s="107"/>
      <c r="AB27" s="107"/>
    </row>
    <row r="28" spans="1:50" x14ac:dyDescent="0.25">
      <c r="A28" s="104" t="str">
        <f>'2 CONTEXTO E IDENTIFICACIÓN'!A28</f>
        <v>R20</v>
      </c>
      <c r="B28" s="105" t="str">
        <f>+'2 CONTEXTO E IDENTIFICACIÓN'!E28</f>
        <v xml:space="preserve">  </v>
      </c>
      <c r="C28" s="141" t="str">
        <f>+'3 PROBABIL E IMPACTO INHERENTE'!E28</f>
        <v/>
      </c>
      <c r="D28" s="141" t="str">
        <f>+'3 PROBABIL E IMPACTO INHERENTE'!M28</f>
        <v/>
      </c>
      <c r="E28" s="136" t="str">
        <f>+'4 MAPA CALOR INHERENTE'!C28</f>
        <v/>
      </c>
      <c r="F28" s="136" t="str">
        <f>+'4 MAPA CALOR INHERENTE'!D28</f>
        <v/>
      </c>
      <c r="G28" s="105" t="str">
        <f>+'4 MAPA CALOR INHERENTE'!E28</f>
        <v/>
      </c>
      <c r="H28" s="135" t="str">
        <f>+'5 VALORACIÓN DEL CONTROL'!S87</f>
        <v/>
      </c>
      <c r="I28" s="106" t="str">
        <f>+'5 VALORACIÓN DEL CONTROL'!T87</f>
        <v/>
      </c>
      <c r="J28" s="136" t="str">
        <f t="shared" si="3"/>
        <v/>
      </c>
      <c r="K28" s="136" t="str">
        <f t="shared" si="4"/>
        <v/>
      </c>
      <c r="L28" s="105" t="str">
        <f t="shared" si="5"/>
        <v/>
      </c>
      <c r="M28" s="105" t="str">
        <f t="shared" si="0"/>
        <v/>
      </c>
      <c r="N28" s="105" t="str">
        <f t="shared" si="1"/>
        <v/>
      </c>
      <c r="O28" s="233"/>
      <c r="P28" s="105" t="str">
        <f t="shared" si="2"/>
        <v/>
      </c>
      <c r="Q28" s="233"/>
      <c r="R28" s="233"/>
      <c r="S28" s="234"/>
      <c r="T28" s="234"/>
      <c r="U28" s="233"/>
      <c r="V28" s="233"/>
      <c r="W28" s="233"/>
      <c r="X28" s="233"/>
      <c r="Y28" s="233"/>
      <c r="Z28" s="233"/>
      <c r="AA28" s="107"/>
      <c r="AB28" s="107"/>
    </row>
    <row r="29" spans="1:50" ht="14.45" customHeight="1" x14ac:dyDescent="0.25">
      <c r="B29" s="87"/>
      <c r="C29" s="87"/>
      <c r="D29" s="87"/>
      <c r="G29" s="87"/>
      <c r="I29" s="87"/>
      <c r="L29" s="87"/>
      <c r="M29" s="87"/>
      <c r="N29" s="87"/>
      <c r="O29" s="87"/>
      <c r="P29" s="87"/>
      <c r="Q29" s="87"/>
      <c r="R29" s="87"/>
      <c r="S29" s="142"/>
      <c r="T29" s="142"/>
      <c r="U29" s="87"/>
      <c r="V29" s="87"/>
      <c r="W29" s="87"/>
      <c r="X29" s="87"/>
      <c r="Y29" s="87"/>
      <c r="Z29" s="87"/>
      <c r="AA29" s="87"/>
      <c r="AB29" s="87"/>
      <c r="AM29" s="92"/>
      <c r="AN29" s="92"/>
      <c r="AO29" s="92"/>
      <c r="AP29" s="92"/>
      <c r="AQ29" s="92"/>
      <c r="AR29" s="87"/>
      <c r="AS29" s="87"/>
      <c r="AT29" s="87"/>
      <c r="AU29" s="87"/>
      <c r="AV29" s="87"/>
    </row>
    <row r="30" spans="1:50" ht="39" customHeight="1" x14ac:dyDescent="0.25">
      <c r="B30" s="87"/>
      <c r="C30" s="87"/>
      <c r="D30" s="87"/>
      <c r="G30" s="87"/>
      <c r="I30" s="87"/>
      <c r="L30" s="87"/>
      <c r="M30" s="87"/>
      <c r="N30" s="87"/>
      <c r="O30" s="87"/>
      <c r="P30" s="87"/>
      <c r="Q30" s="87"/>
      <c r="R30" s="87"/>
      <c r="S30" s="142"/>
      <c r="T30" s="142"/>
      <c r="U30" s="87"/>
      <c r="V30" s="87"/>
      <c r="W30" s="87"/>
      <c r="X30" s="87"/>
      <c r="Y30" s="87"/>
      <c r="Z30" s="87"/>
      <c r="AA30" s="87"/>
      <c r="AB30" s="87"/>
      <c r="AM30" s="92"/>
      <c r="AN30" s="92"/>
      <c r="AO30" s="92"/>
      <c r="AP30" s="92"/>
      <c r="AQ30" s="92"/>
      <c r="AR30" s="87"/>
      <c r="AS30" s="87"/>
      <c r="AT30" s="87"/>
      <c r="AU30" s="87"/>
      <c r="AV30" s="87"/>
    </row>
    <row r="31" spans="1:50" ht="19.5" customHeight="1" x14ac:dyDescent="0.25">
      <c r="B31" s="87"/>
      <c r="C31" s="87"/>
      <c r="D31" s="87"/>
      <c r="G31" s="87"/>
      <c r="I31" s="87"/>
      <c r="L31" s="87"/>
      <c r="M31" s="87"/>
      <c r="N31" s="87"/>
      <c r="O31" s="87"/>
      <c r="P31" s="87"/>
      <c r="Q31" s="87"/>
      <c r="R31" s="87"/>
      <c r="S31" s="142"/>
      <c r="T31" s="142"/>
      <c r="U31" s="87"/>
      <c r="V31" s="87"/>
      <c r="W31" s="87"/>
      <c r="X31" s="87"/>
      <c r="Y31" s="87"/>
      <c r="Z31" s="87"/>
      <c r="AA31" s="87"/>
      <c r="AB31" s="87"/>
      <c r="AM31" s="92"/>
      <c r="AN31" s="92"/>
      <c r="AO31" s="92"/>
      <c r="AP31" s="92"/>
      <c r="AQ31" s="92"/>
      <c r="AR31" s="87"/>
      <c r="AS31" s="87"/>
      <c r="AT31" s="87"/>
      <c r="AU31" s="87"/>
      <c r="AV31" s="87"/>
    </row>
    <row r="32" spans="1:50" ht="19.5" customHeight="1" x14ac:dyDescent="0.25">
      <c r="B32" s="87"/>
      <c r="C32" s="87"/>
      <c r="D32" s="87"/>
      <c r="G32" s="87"/>
      <c r="I32" s="87"/>
      <c r="L32" s="87"/>
      <c r="M32" s="87"/>
      <c r="N32" s="87"/>
      <c r="O32" s="87"/>
      <c r="P32" s="87"/>
      <c r="Q32" s="87"/>
      <c r="R32" s="87"/>
      <c r="S32" s="142"/>
      <c r="T32" s="142"/>
      <c r="U32" s="87"/>
      <c r="V32" s="87"/>
      <c r="W32" s="87"/>
      <c r="X32" s="87"/>
      <c r="Y32" s="87"/>
      <c r="Z32" s="87"/>
      <c r="AA32" s="87"/>
      <c r="AB32" s="87"/>
      <c r="AM32" s="92"/>
      <c r="AN32" s="92"/>
      <c r="AO32" s="92"/>
      <c r="AP32" s="92"/>
      <c r="AQ32" s="92"/>
      <c r="AR32" s="87"/>
      <c r="AS32" s="87"/>
      <c r="AT32" s="87"/>
      <c r="AU32" s="87"/>
      <c r="AV32" s="87"/>
    </row>
    <row r="33" spans="5:43" s="87" customFormat="1" ht="19.5" customHeight="1" x14ac:dyDescent="0.25">
      <c r="E33" s="137"/>
      <c r="F33" s="137"/>
      <c r="H33" s="92"/>
      <c r="J33" s="137"/>
      <c r="K33" s="137"/>
      <c r="S33" s="142"/>
      <c r="T33" s="142"/>
      <c r="AM33" s="92"/>
      <c r="AN33" s="92"/>
      <c r="AO33" s="92"/>
      <c r="AP33" s="92"/>
      <c r="AQ33" s="92"/>
    </row>
    <row r="34" spans="5:43" s="87" customFormat="1" ht="19.5" customHeight="1" x14ac:dyDescent="0.25">
      <c r="E34" s="137"/>
      <c r="F34" s="137"/>
      <c r="H34" s="92"/>
      <c r="J34" s="137"/>
      <c r="K34" s="137"/>
      <c r="S34" s="142"/>
      <c r="T34" s="142"/>
      <c r="AM34" s="92"/>
      <c r="AN34" s="92"/>
      <c r="AO34" s="92"/>
      <c r="AP34" s="92"/>
      <c r="AQ34" s="92"/>
    </row>
    <row r="35" spans="5:43" s="87" customFormat="1" ht="19.5" customHeight="1" x14ac:dyDescent="0.25">
      <c r="E35" s="137"/>
      <c r="F35" s="137"/>
      <c r="H35" s="92"/>
      <c r="J35" s="137"/>
      <c r="K35" s="137"/>
      <c r="S35" s="142"/>
      <c r="T35" s="142"/>
      <c r="AM35" s="92"/>
      <c r="AN35" s="92"/>
      <c r="AO35" s="92"/>
      <c r="AP35" s="92"/>
      <c r="AQ35" s="92"/>
    </row>
  </sheetData>
  <sheetProtection sheet="1" formatCells="0" formatColumns="0" formatRows="0" sort="0" autoFilter="0" pivotTables="0"/>
  <autoFilter ref="A8:AX8" xr:uid="{00000000-0009-0000-0000-000007000000}">
    <filterColumn colId="41" showButton="0"/>
    <filterColumn colId="42" showButton="0"/>
    <filterColumn colId="43" showButton="0"/>
    <filterColumn colId="44" showButton="0"/>
    <filterColumn colId="45" showButton="0"/>
    <filterColumn colId="46" showButton="0"/>
  </autoFilter>
  <dataConsolidate/>
  <mergeCells count="10">
    <mergeCell ref="AC9:AC13"/>
    <mergeCell ref="E7:G7"/>
    <mergeCell ref="AF5:AJ5"/>
    <mergeCell ref="A1:A2"/>
    <mergeCell ref="B1:B2"/>
    <mergeCell ref="J7:L7"/>
    <mergeCell ref="U7:W7"/>
    <mergeCell ref="Q7:T7"/>
    <mergeCell ref="B4:D4"/>
    <mergeCell ref="B5:D5"/>
  </mergeCells>
  <conditionalFormatting sqref="E9:E28">
    <cfRule type="cellIs" dxfId="31" priority="6" operator="equal">
      <formula>$AE$13</formula>
    </cfRule>
    <cfRule type="cellIs" dxfId="30" priority="7" operator="equal">
      <formula>$AE$12</formula>
    </cfRule>
    <cfRule type="cellIs" dxfId="29" priority="8" operator="equal">
      <formula>$AE$11</formula>
    </cfRule>
    <cfRule type="cellIs" dxfId="28" priority="9" operator="equal">
      <formula>$AE$10</formula>
    </cfRule>
    <cfRule type="cellIs" dxfId="27" priority="10" operator="equal">
      <formula>$AE$9</formula>
    </cfRule>
  </conditionalFormatting>
  <conditionalFormatting sqref="F9:F28">
    <cfRule type="cellIs" dxfId="26" priority="1" operator="equal">
      <formula>$AF$8</formula>
    </cfRule>
    <cfRule type="cellIs" dxfId="25" priority="2" operator="equal">
      <formula>$AG$8</formula>
    </cfRule>
    <cfRule type="cellIs" dxfId="24" priority="3" operator="equal">
      <formula>$AH$8</formula>
    </cfRule>
    <cfRule type="cellIs" dxfId="23" priority="4" operator="equal">
      <formula>$AI$8</formula>
    </cfRule>
    <cfRule type="cellIs" dxfId="22" priority="5" operator="equal">
      <formula>$AJ$8</formula>
    </cfRule>
  </conditionalFormatting>
  <conditionalFormatting sqref="G9:G28">
    <cfRule type="cellIs" dxfId="21" priority="11" operator="equal">
      <formula>$AF$16</formula>
    </cfRule>
    <cfRule type="cellIs" dxfId="20" priority="12" operator="equal">
      <formula>$AF$17</formula>
    </cfRule>
    <cfRule type="cellIs" dxfId="19" priority="13" operator="equal">
      <formula>$AF$18</formula>
    </cfRule>
    <cfRule type="cellIs" dxfId="18" priority="14" operator="equal">
      <formula>$AF$19</formula>
    </cfRule>
  </conditionalFormatting>
  <conditionalFormatting sqref="I9:J28">
    <cfRule type="cellIs" dxfId="17" priority="15" operator="equal">
      <formula>$AE$13</formula>
    </cfRule>
    <cfRule type="cellIs" dxfId="16" priority="16" operator="equal">
      <formula>$AE$12</formula>
    </cfRule>
    <cfRule type="cellIs" dxfId="15" priority="17" operator="equal">
      <formula>$AE$11</formula>
    </cfRule>
    <cfRule type="cellIs" dxfId="14" priority="18" operator="equal">
      <formula>$AE$10</formula>
    </cfRule>
    <cfRule type="cellIs" dxfId="13" priority="19" operator="equal">
      <formula>$AE$9</formula>
    </cfRule>
  </conditionalFormatting>
  <conditionalFormatting sqref="K9:K28">
    <cfRule type="cellIs" dxfId="12" priority="20" operator="equal">
      <formula>$AF$8</formula>
    </cfRule>
    <cfRule type="cellIs" dxfId="11" priority="21" operator="equal">
      <formula>$AG$8</formula>
    </cfRule>
    <cfRule type="cellIs" dxfId="10" priority="22" operator="equal">
      <formula>$AH$8</formula>
    </cfRule>
    <cfRule type="cellIs" dxfId="9" priority="23" operator="equal">
      <formula>$AI$8</formula>
    </cfRule>
    <cfRule type="cellIs" dxfId="8" priority="24" operator="equal">
      <formula>$AJ$8</formula>
    </cfRule>
  </conditionalFormatting>
  <conditionalFormatting sqref="L9:L28">
    <cfRule type="cellIs" dxfId="7" priority="30" operator="equal">
      <formula>$AF$16</formula>
    </cfRule>
    <cfRule type="cellIs" dxfId="6" priority="31" operator="equal">
      <formula>$AF$17</formula>
    </cfRule>
    <cfRule type="cellIs" dxfId="5" priority="32" operator="equal">
      <formula>$AF$18</formula>
    </cfRule>
    <cfRule type="cellIs" dxfId="4" priority="33" operator="equal">
      <formula>$AF$19</formula>
    </cfRule>
  </conditionalFormatting>
  <dataValidations count="4">
    <dataValidation type="list" allowBlank="1" showInputMessage="1" showErrorMessage="1" sqref="JP9:JV16" xr:uid="{00000000-0002-0000-0700-000000000000}">
      <formula1>#REF!</formula1>
    </dataValidation>
    <dataValidation allowBlank="1" showInputMessage="1" showErrorMessage="1" prompt="La probabilidad se encuentra determinada por una escala de 1 a 3, siendo 1 la menor probabilidad de ocurrencia del riesgo y 3 la mayor probabilidad de  ocurrencia." sqref="JO8" xr:uid="{00000000-0002-0000-0700-000001000000}"/>
    <dataValidation allowBlank="1" showInputMessage="1" showErrorMessage="1" prompt="Es la materialización del riesgo y las consecuencias de su aparición. Su escala es: 5 bajo impacto, 10 medio, 20 alto impacto._x000a_" sqref="JP8:JV8" xr:uid="{00000000-0002-0000-0700-000002000000}"/>
    <dataValidation type="list" allowBlank="1" showInputMessage="1" showErrorMessage="1" sqref="O9:O28" xr:uid="{00000000-0002-0000-0700-000003000000}">
      <formula1>INDIRECT($N9)</formula1>
    </dataValidation>
  </dataValidations>
  <printOptions horizontalCentered="1" verticalCentered="1"/>
  <pageMargins left="0.31496062992125984" right="0.27559055118110237" top="0.23622047244094491" bottom="0.15748031496062992" header="0" footer="0"/>
  <pageSetup paperSize="5" scale="65" orientation="landscape" r:id="rId1"/>
  <headerFooter alignWithMargins="0">
    <oddFooter>&amp;LMatriz de propiedad y autoría de: Olga Yaneth Aragón Sánchez</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700-000004000000}">
          <x14:formula1>
            <xm:f>'11 FORMULAS'!$V$3:$V$6</xm:f>
          </x14:formula1>
          <xm:sqref>Z9:Z28</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V26"/>
  <sheetViews>
    <sheetView zoomScale="70" zoomScaleNormal="70" workbookViewId="0">
      <selection activeCell="E10" sqref="E10"/>
    </sheetView>
  </sheetViews>
  <sheetFormatPr baseColWidth="10" defaultColWidth="10.85546875" defaultRowHeight="12.75" x14ac:dyDescent="0.2"/>
  <cols>
    <col min="1" max="1" width="32.140625" style="155" customWidth="1"/>
    <col min="2" max="2" width="38.42578125" style="155" bestFit="1" customWidth="1"/>
    <col min="3" max="3" width="21.7109375" style="155" customWidth="1"/>
    <col min="4" max="4" width="10.85546875" style="155"/>
    <col min="5" max="5" width="20.42578125" style="155" customWidth="1"/>
    <col min="6" max="6" width="16.5703125" style="155" customWidth="1"/>
    <col min="7" max="7" width="10.85546875" style="155"/>
    <col min="8" max="8" width="16" style="155" customWidth="1"/>
    <col min="9" max="9" width="21" style="155" customWidth="1"/>
    <col min="10" max="10" width="10.85546875" style="155"/>
    <col min="11" max="11" width="20.85546875" style="155" customWidth="1"/>
    <col min="12" max="12" width="10.85546875" style="155"/>
    <col min="13" max="13" width="21" style="155" customWidth="1"/>
    <col min="14" max="15" width="10.85546875" style="155"/>
    <col min="16" max="16" width="14.85546875" style="155" customWidth="1"/>
    <col min="17" max="17" width="10.85546875" style="155"/>
    <col min="18" max="18" width="16.42578125" style="155" customWidth="1"/>
    <col min="19" max="19" width="10.85546875" style="155"/>
    <col min="20" max="20" width="30.140625" style="155" customWidth="1"/>
    <col min="21" max="16384" width="10.85546875" style="155"/>
  </cols>
  <sheetData>
    <row r="1" spans="1:22" ht="25.5" customHeight="1" x14ac:dyDescent="0.2">
      <c r="A1" s="476" t="s">
        <v>281</v>
      </c>
      <c r="B1" s="476"/>
      <c r="E1" s="475" t="s">
        <v>135</v>
      </c>
      <c r="F1" s="475"/>
      <c r="G1" s="475"/>
      <c r="H1" s="475"/>
    </row>
    <row r="2" spans="1:22" ht="48.95" customHeight="1" x14ac:dyDescent="0.2">
      <c r="B2" s="170" t="s">
        <v>51</v>
      </c>
      <c r="C2" s="170"/>
      <c r="E2" s="474" t="s">
        <v>105</v>
      </c>
      <c r="F2" s="474"/>
      <c r="G2" s="474"/>
      <c r="H2" s="474"/>
      <c r="I2" s="474"/>
      <c r="K2" s="474" t="s">
        <v>96</v>
      </c>
      <c r="L2" s="474"/>
      <c r="M2" s="474"/>
      <c r="O2" s="474" t="s">
        <v>114</v>
      </c>
      <c r="P2" s="474"/>
      <c r="R2" s="156" t="s">
        <v>125</v>
      </c>
      <c r="T2" s="156" t="s">
        <v>156</v>
      </c>
      <c r="V2" s="95" t="s">
        <v>132</v>
      </c>
    </row>
    <row r="3" spans="1:22" ht="29.25" thickBot="1" x14ac:dyDescent="0.25">
      <c r="A3" s="157" t="s">
        <v>8</v>
      </c>
      <c r="B3" s="170" t="s">
        <v>8</v>
      </c>
      <c r="C3" s="170" t="s">
        <v>51</v>
      </c>
      <c r="E3" s="158" t="s">
        <v>90</v>
      </c>
      <c r="F3" s="158" t="s">
        <v>91</v>
      </c>
      <c r="H3" s="158" t="s">
        <v>92</v>
      </c>
      <c r="I3" s="158" t="s">
        <v>93</v>
      </c>
      <c r="K3" s="156" t="s">
        <v>97</v>
      </c>
      <c r="L3" s="156" t="s">
        <v>3</v>
      </c>
      <c r="M3" s="156" t="s">
        <v>102</v>
      </c>
      <c r="O3" s="162" t="s">
        <v>90</v>
      </c>
      <c r="P3" s="162" t="s">
        <v>204</v>
      </c>
      <c r="R3" s="157" t="s">
        <v>126</v>
      </c>
      <c r="T3" s="18" t="s">
        <v>140</v>
      </c>
      <c r="V3" s="72" t="s">
        <v>145</v>
      </c>
    </row>
    <row r="4" spans="1:22" ht="28.5" x14ac:dyDescent="0.2">
      <c r="A4" s="169" t="s">
        <v>160</v>
      </c>
      <c r="B4" s="172" t="s">
        <v>160</v>
      </c>
      <c r="C4" s="184" t="s">
        <v>136</v>
      </c>
      <c r="E4" s="157" t="s">
        <v>106</v>
      </c>
      <c r="F4" s="159">
        <v>0.25</v>
      </c>
      <c r="H4" s="157" t="s">
        <v>94</v>
      </c>
      <c r="I4" s="159">
        <v>0.25</v>
      </c>
      <c r="K4" s="157" t="s">
        <v>98</v>
      </c>
      <c r="L4" s="157" t="s">
        <v>100</v>
      </c>
      <c r="M4" s="157" t="s">
        <v>103</v>
      </c>
      <c r="O4" s="157" t="s">
        <v>106</v>
      </c>
      <c r="P4" s="208" t="s">
        <v>54</v>
      </c>
      <c r="R4" s="157" t="s">
        <v>127</v>
      </c>
      <c r="T4" s="18" t="s">
        <v>141</v>
      </c>
      <c r="V4" s="72" t="s">
        <v>147</v>
      </c>
    </row>
    <row r="5" spans="1:22" ht="29.25" thickBot="1" x14ac:dyDescent="0.25">
      <c r="A5" s="169" t="s">
        <v>161</v>
      </c>
      <c r="B5" s="176"/>
      <c r="C5" s="185"/>
      <c r="E5" s="157" t="s">
        <v>107</v>
      </c>
      <c r="F5" s="159">
        <v>0.15</v>
      </c>
      <c r="H5" s="157" t="s">
        <v>95</v>
      </c>
      <c r="I5" s="159">
        <v>0.15</v>
      </c>
      <c r="K5" s="157" t="s">
        <v>99</v>
      </c>
      <c r="L5" s="157" t="s">
        <v>101</v>
      </c>
      <c r="M5" s="157" t="s">
        <v>104</v>
      </c>
      <c r="O5" s="157" t="s">
        <v>107</v>
      </c>
      <c r="P5" s="208" t="s">
        <v>54</v>
      </c>
      <c r="R5" s="157" t="s">
        <v>128</v>
      </c>
      <c r="T5" s="18" t="s">
        <v>142</v>
      </c>
      <c r="V5" s="72" t="s">
        <v>146</v>
      </c>
    </row>
    <row r="6" spans="1:22" ht="28.5" x14ac:dyDescent="0.2">
      <c r="A6" s="169" t="s">
        <v>162</v>
      </c>
      <c r="B6" s="178" t="s">
        <v>161</v>
      </c>
      <c r="C6" s="186" t="s">
        <v>143</v>
      </c>
      <c r="E6" s="157" t="s">
        <v>108</v>
      </c>
      <c r="F6" s="159">
        <v>0.1</v>
      </c>
      <c r="H6" s="157"/>
      <c r="I6" s="157"/>
      <c r="K6" s="157"/>
      <c r="L6" s="157"/>
      <c r="M6" s="157"/>
      <c r="O6" s="157" t="s">
        <v>108</v>
      </c>
      <c r="P6" s="208" t="s">
        <v>87</v>
      </c>
      <c r="R6" s="157" t="s">
        <v>129</v>
      </c>
      <c r="T6" s="18" t="s">
        <v>267</v>
      </c>
      <c r="V6" s="157"/>
    </row>
    <row r="7" spans="1:22" ht="13.5" thickBot="1" x14ac:dyDescent="0.25">
      <c r="A7" s="169" t="s">
        <v>163</v>
      </c>
      <c r="B7" s="176"/>
      <c r="C7" s="185"/>
      <c r="E7" s="157"/>
      <c r="F7" s="159"/>
      <c r="O7" s="160"/>
      <c r="R7" s="157" t="s">
        <v>130</v>
      </c>
    </row>
    <row r="8" spans="1:22" x14ac:dyDescent="0.2">
      <c r="A8" s="169" t="s">
        <v>164</v>
      </c>
      <c r="B8" s="178" t="s">
        <v>162</v>
      </c>
      <c r="C8" s="186" t="s">
        <v>77</v>
      </c>
      <c r="R8" s="157"/>
    </row>
    <row r="9" spans="1:22" ht="26.25" thickBot="1" x14ac:dyDescent="0.25">
      <c r="A9" s="169" t="s">
        <v>165</v>
      </c>
      <c r="B9" s="180"/>
      <c r="C9" s="185"/>
    </row>
    <row r="10" spans="1:22" x14ac:dyDescent="0.2">
      <c r="A10" s="169" t="s">
        <v>166</v>
      </c>
      <c r="B10" s="178" t="s">
        <v>163</v>
      </c>
      <c r="C10" s="186" t="s">
        <v>137</v>
      </c>
    </row>
    <row r="11" spans="1:22" ht="14.1" customHeight="1" thickBot="1" x14ac:dyDescent="0.25">
      <c r="A11" s="171"/>
      <c r="B11" s="176"/>
      <c r="C11" s="185"/>
    </row>
    <row r="12" spans="1:22" ht="14.1" customHeight="1" x14ac:dyDescent="0.2">
      <c r="B12" s="178" t="s">
        <v>164</v>
      </c>
      <c r="C12" s="179" t="s">
        <v>136</v>
      </c>
    </row>
    <row r="13" spans="1:22" ht="14.1" customHeight="1" x14ac:dyDescent="0.2">
      <c r="B13" s="175"/>
      <c r="C13" s="174" t="s">
        <v>143</v>
      </c>
    </row>
    <row r="14" spans="1:22" ht="14.1" customHeight="1" x14ac:dyDescent="0.2">
      <c r="B14" s="173"/>
      <c r="C14" s="174" t="s">
        <v>77</v>
      </c>
    </row>
    <row r="15" spans="1:22" ht="14.1" customHeight="1" x14ac:dyDescent="0.2">
      <c r="B15" s="173"/>
      <c r="C15" s="174" t="s">
        <v>137</v>
      </c>
    </row>
    <row r="16" spans="1:22" ht="14.1" customHeight="1" x14ac:dyDescent="0.2">
      <c r="B16" s="173"/>
      <c r="C16" s="174" t="s">
        <v>49</v>
      </c>
    </row>
    <row r="17" spans="2:3" ht="14.1" customHeight="1" thickBot="1" x14ac:dyDescent="0.25">
      <c r="B17" s="176"/>
      <c r="C17" s="177"/>
    </row>
    <row r="18" spans="2:3" ht="25.5" x14ac:dyDescent="0.2">
      <c r="B18" s="178" t="s">
        <v>165</v>
      </c>
      <c r="C18" s="179" t="s">
        <v>136</v>
      </c>
    </row>
    <row r="19" spans="2:3" ht="14.1" customHeight="1" x14ac:dyDescent="0.2">
      <c r="B19" s="173"/>
      <c r="C19" s="174" t="s">
        <v>143</v>
      </c>
    </row>
    <row r="20" spans="2:3" ht="14.1" customHeight="1" x14ac:dyDescent="0.2">
      <c r="B20" s="173"/>
      <c r="C20" s="174" t="s">
        <v>77</v>
      </c>
    </row>
    <row r="21" spans="2:3" ht="14.1" customHeight="1" x14ac:dyDescent="0.2">
      <c r="B21" s="173"/>
      <c r="C21" s="174" t="s">
        <v>137</v>
      </c>
    </row>
    <row r="22" spans="2:3" ht="14.1" customHeight="1" x14ac:dyDescent="0.2">
      <c r="B22" s="173"/>
      <c r="C22" s="174" t="s">
        <v>49</v>
      </c>
    </row>
    <row r="23" spans="2:3" ht="14.1" customHeight="1" thickBot="1" x14ac:dyDescent="0.25">
      <c r="B23" s="180"/>
      <c r="C23" s="181"/>
    </row>
    <row r="24" spans="2:3" ht="14.1" customHeight="1" x14ac:dyDescent="0.2">
      <c r="B24" s="178" t="s">
        <v>166</v>
      </c>
      <c r="C24" s="179" t="s">
        <v>49</v>
      </c>
    </row>
    <row r="25" spans="2:3" ht="14.1" customHeight="1" x14ac:dyDescent="0.2">
      <c r="B25" s="173"/>
      <c r="C25" s="174" t="s">
        <v>143</v>
      </c>
    </row>
    <row r="26" spans="2:3" ht="14.1" customHeight="1" thickBot="1" x14ac:dyDescent="0.25">
      <c r="B26" s="176"/>
      <c r="C26" s="177"/>
    </row>
  </sheetData>
  <sheetProtection sheet="1" formatCells="0" formatColumns="0" formatRows="0"/>
  <mergeCells count="5">
    <mergeCell ref="E2:I2"/>
    <mergeCell ref="K2:M2"/>
    <mergeCell ref="O2:P2"/>
    <mergeCell ref="E1:H1"/>
    <mergeCell ref="A1:B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13</vt:i4>
      </vt:variant>
    </vt:vector>
  </HeadingPairs>
  <TitlesOfParts>
    <vt:vector size="24" baseType="lpstr">
      <vt:lpstr>1 INSTRUCTIVO</vt:lpstr>
      <vt:lpstr>2 CONTEXTO E IDENTIFICACIÓN</vt:lpstr>
      <vt:lpstr>3 PROBABIL E IMPACTO INHERENTE</vt:lpstr>
      <vt:lpstr>4 MAPA CALOR INHERENTE</vt:lpstr>
      <vt:lpstr>5 VALORACIÓN DEL CONTROL</vt:lpstr>
      <vt:lpstr>6 MAPA CALOR RESIDUAL</vt:lpstr>
      <vt:lpstr>7 MAPA CALOR INHEREN Y RESIDUAL</vt:lpstr>
      <vt:lpstr>8 MAPA RIESGOS</vt:lpstr>
      <vt:lpstr>11 FORMULAS</vt:lpstr>
      <vt:lpstr>9 RIESGO DEL PROCESO</vt:lpstr>
      <vt:lpstr>10 CONTROL DE CAMBIOS</vt:lpstr>
      <vt:lpstr>Afectación_Económica</vt:lpstr>
      <vt:lpstr>'10 CONTROL DE CAMBIOS'!Área_de_impresión</vt:lpstr>
      <vt:lpstr>'3 PROBABIL E IMPACTO INHERENTE'!Área_de_impresión</vt:lpstr>
      <vt:lpstr>E_Relaciones_Laborales</vt:lpstr>
      <vt:lpstr>F_Usuarios_Productos_y_Prácticas_Organizacionales</vt:lpstr>
      <vt:lpstr>G_Daños_Activos_Físicos</vt:lpstr>
      <vt:lpstr>Reducir_mitigar_Transferir_Evitar</vt:lpstr>
      <vt:lpstr>Reputacional</vt:lpstr>
      <vt:lpstr>Requiere_Plan_de_Acción</vt:lpstr>
      <vt:lpstr>Tipo</vt:lpstr>
      <vt:lpstr>'2 CONTEXTO E IDENTIFICACIÓN'!Títulos_a_imprimir</vt:lpstr>
      <vt:lpstr>'3 PROBABIL E IMPACTO INHERENTE'!Títulos_a_imprimir</vt:lpstr>
      <vt:lpstr>'5 VALORACIÓN DEL CONTROL'!Títulos_a_imprimir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BENAVIDES SALAS</dc:creator>
  <cp:lastModifiedBy>USUARIO</cp:lastModifiedBy>
  <cp:lastPrinted>2021-05-20T21:19:24Z</cp:lastPrinted>
  <dcterms:created xsi:type="dcterms:W3CDTF">2006-09-16T00:00:00Z</dcterms:created>
  <dcterms:modified xsi:type="dcterms:W3CDTF">2023-09-19T17:47:09Z</dcterms:modified>
</cp:coreProperties>
</file>