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showInkAnnotation="0" codeName="ThisWorkbook" defaultThemeVersion="124226"/>
  <mc:AlternateContent xmlns:mc="http://schemas.openxmlformats.org/markup-compatibility/2006">
    <mc:Choice Requires="x15">
      <x15ac:absPath xmlns:x15ac="http://schemas.microsoft.com/office/spreadsheetml/2010/11/ac" url="C:\Users\USUARIO\Desktop\RIESGOS\1. RIESGOS DE PROCESO\CONSOLIDADOS MATRIZ - MAPA DE RIESGOS POR PROCESO\"/>
    </mc:Choice>
  </mc:AlternateContent>
  <xr:revisionPtr revIDLastSave="0" documentId="13_ncr:1_{8B08BB5D-F58A-468C-9D3C-69BA6BBB699E}" xr6:coauthVersionLast="47" xr6:coauthVersionMax="47" xr10:uidLastSave="{00000000-0000-0000-0000-000000000000}"/>
  <bookViews>
    <workbookView xWindow="-120" yWindow="-120" windowWidth="20730" windowHeight="11160" firstSheet="7" activeTab="7" xr2:uid="{00000000-000D-0000-FFFF-FFFF00000000}"/>
  </bookViews>
  <sheets>
    <sheet name="1 INSTRUCTIVO" sheetId="38" r:id="rId1"/>
    <sheet name="2 CONTEXTO E IDENTIFICACIÓN" sheetId="30" r:id="rId2"/>
    <sheet name="3 PROBABIL E IMPACTO INHERENTE" sheetId="15" r:id="rId3"/>
    <sheet name="4 MAPA CALOR INHERENTE" sheetId="31" r:id="rId4"/>
    <sheet name="5 VALORACIÓN DEL CONTROL" sheetId="9" r:id="rId5"/>
    <sheet name="6 MAPA CALOR RESIDUAL" sheetId="35" r:id="rId6"/>
    <sheet name="7 MAPA CALOR INHEREN Y RESIDUAL" sheetId="37" r:id="rId7"/>
    <sheet name="8 MAPA RIESGOS" sheetId="36" r:id="rId8"/>
    <sheet name="11 FORMULAS" sheetId="34" r:id="rId9"/>
    <sheet name="9 RIESGO DEL PROCESO" sheetId="33" r:id="rId10"/>
    <sheet name="10 CONTROL DE CAMBIOS" sheetId="20" r:id="rId11"/>
  </sheets>
  <externalReferences>
    <externalReference r:id="rId12"/>
    <externalReference r:id="rId13"/>
  </externalReferences>
  <definedNames>
    <definedName name="_xlnm._FilterDatabase" localSheetId="0" hidden="1">'1 INSTRUCTIVO'!$B$85:$H$119</definedName>
    <definedName name="_xlnm._FilterDatabase" localSheetId="1" hidden="1">'2 CONTEXTO E IDENTIFICACIÓN'!$A$7:$I$8</definedName>
    <definedName name="_xlnm._FilterDatabase" localSheetId="2" hidden="1">'3 PROBABIL E IMPACTO INHERENTE'!$A$8:$N$8</definedName>
    <definedName name="_xlnm._FilterDatabase" localSheetId="3" hidden="1">'4 MAPA CALOR INHERENTE'!$A$8:$AJ$8</definedName>
    <definedName name="_xlnm._FilterDatabase" localSheetId="4" hidden="1">'5 VALORACIÓN DEL CONTROL'!$A$7:$W$87</definedName>
    <definedName name="_xlnm._FilterDatabase" localSheetId="5" hidden="1">'6 MAPA CALOR RESIDUAL'!$A$8:$AL$8</definedName>
    <definedName name="_xlnm._FilterDatabase" localSheetId="6" hidden="1">'7 MAPA CALOR INHEREN Y RESIDUAL'!$A$9:$AL$9</definedName>
    <definedName name="_xlnm._FilterDatabase" localSheetId="7" hidden="1">'8 MAPA RIESGOS'!$A$8:$AX$8</definedName>
    <definedName name="Afectación_Económica">'3 PROBABIL E IMPACTO INHERENTE'!$X$9:$X$14</definedName>
    <definedName name="_xlnm.Print_Area" localSheetId="10">'10 CONTROL DE CAMBIOS'!$A$1:$D$9</definedName>
    <definedName name="_xlnm.Print_Area" localSheetId="2">'3 PROBABIL E IMPACTO INHERENTE'!$A$1:$Y$28</definedName>
    <definedName name="Definicion_tratamiento">'11 FORMULAS'!#REF!</definedName>
    <definedName name="E_Relaciones_Laborales">'11 FORMULAS'!$C$12:$C$17</definedName>
    <definedName name="F_Usuarios_Productos_y_Prácticas_Organizacionales">'11 FORMULAS'!$C$18:$C$23</definedName>
    <definedName name="G_Daños_Activos_Físicos">'11 FORMULAS'!$C$24:$C$26</definedName>
    <definedName name="IMPACTO_PROCESOS" localSheetId="1">'[1]LISTAS FORMULAS'!$C$3:$C$7</definedName>
    <definedName name="IMPACTO_PROCESOS" localSheetId="3">'[1]LISTAS FORMULAS'!$C$3:$C$7</definedName>
    <definedName name="IMPACTO_PROCESOS" localSheetId="5">'[1]LISTAS FORMULAS'!$C$3:$C$7</definedName>
    <definedName name="IMPACTO_PROCESOS" localSheetId="6">'[1]LISTAS FORMULAS'!$C$3:$C$7</definedName>
    <definedName name="IMPACTO_PROCESOS" localSheetId="7">'[1]LISTAS FORMULAS'!$C$3:$C$7</definedName>
    <definedName name="IMPACTO_PROCESOS" localSheetId="9">'[1]LISTAS FORMULAS'!$C$3:$C$7</definedName>
    <definedName name="opciones" localSheetId="1">'[1]LISTAS FORMULAS'!$F$3:$F$4</definedName>
    <definedName name="opciones" localSheetId="3">'[1]LISTAS FORMULAS'!$F$3:$F$4</definedName>
    <definedName name="opciones" localSheetId="5">'[1]LISTAS FORMULAS'!$F$3:$F$4</definedName>
    <definedName name="opciones" localSheetId="6">'[1]LISTAS FORMULAS'!$F$3:$F$4</definedName>
    <definedName name="opciones" localSheetId="7">'[1]LISTAS FORMULAS'!$F$3:$F$4</definedName>
    <definedName name="opciones" localSheetId="9">'[1]LISTAS FORMULAS'!$F$3:$F$4</definedName>
    <definedName name="opciones2" localSheetId="1">'[1]LISTAS FORMULAS'!$G$3:$G$5</definedName>
    <definedName name="opciones2" localSheetId="3">'[1]LISTAS FORMULAS'!$G$3:$G$5</definedName>
    <definedName name="opciones2" localSheetId="5">'[1]LISTAS FORMULAS'!$G$3:$G$5</definedName>
    <definedName name="opciones2" localSheetId="6">'[1]LISTAS FORMULAS'!$G$3:$G$5</definedName>
    <definedName name="opciones2" localSheetId="7">'[1]LISTAS FORMULAS'!$G$3:$G$5</definedName>
    <definedName name="opciones2" localSheetId="9">'[1]LISTAS FORMULAS'!$G$3:$G$5</definedName>
    <definedName name="Plan_accion">'11 FORMULAS'!#REF!</definedName>
    <definedName name="Plan_acción">'11 FORMULAS'!#REF!</definedName>
    <definedName name="Plan_de_acción">'11 FORMULAS'!#REF!</definedName>
    <definedName name="Quince_Cero" localSheetId="1">'[1]LISTAS FORMULAS'!$F$14:$F$15</definedName>
    <definedName name="Quince_Cero" localSheetId="3">'[1]LISTAS FORMULAS'!$F$14:$F$15</definedName>
    <definedName name="Quince_Cero" localSheetId="5">'[1]LISTAS FORMULAS'!$F$14:$F$15</definedName>
    <definedName name="Quince_Cero" localSheetId="6">'[1]LISTAS FORMULAS'!$F$14:$F$15</definedName>
    <definedName name="Quince_Cero" localSheetId="7">'[1]LISTAS FORMULAS'!$F$14:$F$15</definedName>
    <definedName name="Quince_Cero" localSheetId="9">'[1]LISTAS FORMULAS'!$F$14:$F$15</definedName>
    <definedName name="Rango_Calificacion_Ejecucion" localSheetId="1">'[1]LISTAS FORMULAS'!$H$3:$H$5</definedName>
    <definedName name="Rango_Calificacion_Ejecucion" localSheetId="3">'[1]LISTAS FORMULAS'!$H$3:$H$5</definedName>
    <definedName name="Rango_Calificacion_Ejecucion" localSheetId="5">'[1]LISTAS FORMULAS'!$H$3:$H$5</definedName>
    <definedName name="Rango_Calificacion_Ejecucion" localSheetId="6">'[1]LISTAS FORMULAS'!$H$3:$H$5</definedName>
    <definedName name="Rango_Calificacion_Ejecucion" localSheetId="7">'[1]LISTAS FORMULAS'!$H$3:$H$5</definedName>
    <definedName name="Rango_Calificacion_Ejecucion" localSheetId="9">'[1]LISTAS FORMULAS'!$H$3:$H$5</definedName>
    <definedName name="Reducir_mitigar_Transferir_Evitar">'8 MAPA RIESGOS'!$AJ$16:$AJ$18</definedName>
    <definedName name="Reputacional">'3 PROBABIL E IMPACTO INHERENTE'!$Y$9:$Y$14</definedName>
    <definedName name="Requiere_Plan_de_Acción">'8 MAPA RIESGOS'!$AJ$16:$AJ$18</definedName>
    <definedName name="Tipo" localSheetId="10">'[2]CONTEXTO E IDENTIFICACIÓN'!$C$21:$C$24</definedName>
    <definedName name="TIPO" localSheetId="3">'[1]CONTEXTO E IDENTIFICACIÓN'!$E$29:$E$32</definedName>
    <definedName name="TIPO" localSheetId="5">'[1]CONTEXTO E IDENTIFICACIÓN'!$E$29:$E$32</definedName>
    <definedName name="TIPO" localSheetId="6">'[1]CONTEXTO E IDENTIFICACIÓN'!$E$29:$E$32</definedName>
    <definedName name="TIPO" localSheetId="7">'[1]CONTEXTO E IDENTIFICACIÓN'!$E$29:$E$32</definedName>
    <definedName name="TIPO" localSheetId="9">'[1]CONTEXTO E IDENTIFICACIÓN'!$E$29:$E$32</definedName>
    <definedName name="Tipo">'11 FORMULAS'!$A$4:$A$11</definedName>
    <definedName name="_xlnm.Print_Titles" localSheetId="1">'2 CONTEXTO E IDENTIFICACIÓN'!$7:$8</definedName>
    <definedName name="_xlnm.Print_Titles" localSheetId="2">'3 PROBABIL E IMPACTO INHERENTE'!$5:$8</definedName>
    <definedName name="_xlnm.Print_Titles" localSheetId="4">'5 VALORACIÓN DEL CONTROL'!$3:$7</definedName>
  </definedNames>
  <calcPr calcId="191029"/>
  <fileRecoveryPr autoRecover="0"/>
</workbook>
</file>

<file path=xl/calcChain.xml><?xml version="1.0" encoding="utf-8"?>
<calcChain xmlns="http://schemas.openxmlformats.org/spreadsheetml/2006/main">
  <c r="E2" i="37" l="1"/>
  <c r="E1" i="37"/>
  <c r="C2" i="20"/>
  <c r="C1" i="20"/>
  <c r="C2" i="33"/>
  <c r="C1" i="33"/>
  <c r="C2" i="36"/>
  <c r="C1" i="36"/>
  <c r="C2" i="35"/>
  <c r="C1" i="35"/>
  <c r="C2" i="9"/>
  <c r="C1" i="9"/>
  <c r="C2" i="31"/>
  <c r="C1" i="31"/>
  <c r="C2" i="15"/>
  <c r="C1" i="15"/>
  <c r="B1" i="20"/>
  <c r="B1" i="33"/>
  <c r="B1" i="36"/>
  <c r="B1" i="37"/>
  <c r="B1" i="35"/>
  <c r="B1" i="9"/>
  <c r="B1" i="31"/>
  <c r="B1" i="15"/>
  <c r="H2" i="15"/>
  <c r="D1" i="15"/>
  <c r="H9" i="30"/>
  <c r="I9" i="30"/>
  <c r="B5" i="33"/>
  <c r="B4" i="33"/>
  <c r="B5" i="37"/>
  <c r="B4" i="37"/>
  <c r="B5" i="36"/>
  <c r="B4" i="36"/>
  <c r="B5" i="35"/>
  <c r="B4" i="35"/>
  <c r="I2" i="33"/>
  <c r="G2" i="33"/>
  <c r="F2" i="33"/>
  <c r="G1" i="33"/>
  <c r="F1" i="33"/>
  <c r="M2" i="37"/>
  <c r="K2" i="37"/>
  <c r="J2" i="37"/>
  <c r="K1" i="37"/>
  <c r="J1" i="37"/>
  <c r="I2" i="36"/>
  <c r="G2" i="36"/>
  <c r="F2" i="36"/>
  <c r="G1" i="36"/>
  <c r="F1" i="36"/>
  <c r="J2" i="35"/>
  <c r="H2" i="35"/>
  <c r="G2" i="35"/>
  <c r="H1" i="35"/>
  <c r="G1" i="35"/>
  <c r="J2" i="9"/>
  <c r="H2" i="9"/>
  <c r="G2" i="9"/>
  <c r="H1" i="9"/>
  <c r="G1" i="9"/>
  <c r="B4" i="9"/>
  <c r="B3" i="9"/>
  <c r="L3" i="31"/>
  <c r="J3" i="31"/>
  <c r="J2" i="31"/>
  <c r="B5" i="31"/>
  <c r="B4" i="31"/>
  <c r="J4" i="15"/>
  <c r="H4" i="15"/>
  <c r="B5" i="15"/>
  <c r="B4" i="15"/>
  <c r="A84" i="9"/>
  <c r="A80" i="9"/>
  <c r="A76" i="9"/>
  <c r="A72" i="9"/>
  <c r="A68" i="9"/>
  <c r="A64" i="9"/>
  <c r="A60" i="9"/>
  <c r="A56" i="9"/>
  <c r="A52" i="9"/>
  <c r="A48" i="9"/>
  <c r="A44" i="9"/>
  <c r="A40" i="9"/>
  <c r="A36" i="9"/>
  <c r="A32" i="9"/>
  <c r="A28" i="9"/>
  <c r="A24" i="9"/>
  <c r="A20" i="9"/>
  <c r="A16" i="9"/>
  <c r="N87" i="9"/>
  <c r="L87" i="9"/>
  <c r="K87" i="9"/>
  <c r="I87" i="9"/>
  <c r="N86" i="9"/>
  <c r="L86" i="9"/>
  <c r="K86" i="9"/>
  <c r="I86" i="9"/>
  <c r="N85" i="9"/>
  <c r="L85" i="9"/>
  <c r="K85" i="9"/>
  <c r="I85" i="9"/>
  <c r="N84" i="9"/>
  <c r="L84" i="9"/>
  <c r="K84" i="9"/>
  <c r="I84" i="9"/>
  <c r="N83" i="9"/>
  <c r="L83" i="9"/>
  <c r="K83" i="9"/>
  <c r="I83" i="9"/>
  <c r="N82" i="9"/>
  <c r="L82" i="9"/>
  <c r="K82" i="9"/>
  <c r="I82" i="9"/>
  <c r="N81" i="9"/>
  <c r="L81" i="9"/>
  <c r="K81" i="9"/>
  <c r="I81" i="9"/>
  <c r="N80" i="9"/>
  <c r="L80" i="9"/>
  <c r="K80" i="9"/>
  <c r="I80" i="9"/>
  <c r="N79" i="9"/>
  <c r="L79" i="9"/>
  <c r="K79" i="9"/>
  <c r="I79" i="9"/>
  <c r="N78" i="9"/>
  <c r="L78" i="9"/>
  <c r="K78" i="9"/>
  <c r="I78" i="9"/>
  <c r="N77" i="9"/>
  <c r="L77" i="9"/>
  <c r="K77" i="9"/>
  <c r="I77" i="9"/>
  <c r="N76" i="9"/>
  <c r="L76" i="9"/>
  <c r="K76" i="9"/>
  <c r="I76" i="9"/>
  <c r="N75" i="9"/>
  <c r="L75" i="9"/>
  <c r="K75" i="9"/>
  <c r="I75" i="9"/>
  <c r="N74" i="9"/>
  <c r="L74" i="9"/>
  <c r="K74" i="9"/>
  <c r="I74" i="9"/>
  <c r="N73" i="9"/>
  <c r="L73" i="9"/>
  <c r="K73" i="9"/>
  <c r="R73" i="9"/>
  <c r="I73" i="9"/>
  <c r="N72" i="9"/>
  <c r="L72" i="9"/>
  <c r="K72" i="9"/>
  <c r="I72" i="9"/>
  <c r="N71" i="9"/>
  <c r="L71" i="9"/>
  <c r="K71" i="9"/>
  <c r="R71" i="9"/>
  <c r="I71" i="9"/>
  <c r="N70" i="9"/>
  <c r="L70" i="9"/>
  <c r="K70" i="9"/>
  <c r="R70" i="9" s="1"/>
  <c r="I70" i="9"/>
  <c r="N69" i="9"/>
  <c r="L69" i="9"/>
  <c r="K69" i="9"/>
  <c r="R69" i="9"/>
  <c r="I69" i="9"/>
  <c r="N68" i="9"/>
  <c r="L68" i="9"/>
  <c r="K68" i="9"/>
  <c r="R68" i="9" s="1"/>
  <c r="I68" i="9"/>
  <c r="N67" i="9"/>
  <c r="L67" i="9"/>
  <c r="K67" i="9"/>
  <c r="R67" i="9"/>
  <c r="I67" i="9"/>
  <c r="N66" i="9"/>
  <c r="L66" i="9"/>
  <c r="K66" i="9"/>
  <c r="R66" i="9" s="1"/>
  <c r="I66" i="9"/>
  <c r="N65" i="9"/>
  <c r="L65" i="9"/>
  <c r="K65" i="9"/>
  <c r="R65" i="9"/>
  <c r="I65" i="9"/>
  <c r="N64" i="9"/>
  <c r="L64" i="9"/>
  <c r="K64" i="9"/>
  <c r="I64" i="9"/>
  <c r="N63" i="9"/>
  <c r="L63" i="9"/>
  <c r="K63" i="9"/>
  <c r="R63" i="9"/>
  <c r="I63" i="9"/>
  <c r="N62" i="9"/>
  <c r="L62" i="9"/>
  <c r="K62" i="9"/>
  <c r="R62" i="9" s="1"/>
  <c r="I62" i="9"/>
  <c r="N61" i="9"/>
  <c r="L61" i="9"/>
  <c r="K61" i="9"/>
  <c r="R61" i="9"/>
  <c r="I61" i="9"/>
  <c r="N60" i="9"/>
  <c r="L60" i="9"/>
  <c r="K60" i="9"/>
  <c r="R60" i="9" s="1"/>
  <c r="I60" i="9"/>
  <c r="N59" i="9"/>
  <c r="L59" i="9"/>
  <c r="K59" i="9"/>
  <c r="R59" i="9"/>
  <c r="I59" i="9"/>
  <c r="N58" i="9"/>
  <c r="L58" i="9"/>
  <c r="K58" i="9"/>
  <c r="R58" i="9" s="1"/>
  <c r="I58" i="9"/>
  <c r="N57" i="9"/>
  <c r="L57" i="9"/>
  <c r="K57" i="9"/>
  <c r="R57" i="9"/>
  <c r="I57" i="9"/>
  <c r="N56" i="9"/>
  <c r="L56" i="9"/>
  <c r="K56" i="9"/>
  <c r="I56" i="9"/>
  <c r="N55" i="9"/>
  <c r="L55" i="9"/>
  <c r="K55" i="9"/>
  <c r="R55" i="9"/>
  <c r="I55" i="9"/>
  <c r="N54" i="9"/>
  <c r="L54" i="9"/>
  <c r="K54" i="9"/>
  <c r="R54" i="9" s="1"/>
  <c r="I54" i="9"/>
  <c r="N53" i="9"/>
  <c r="L53" i="9"/>
  <c r="K53" i="9"/>
  <c r="R53" i="9"/>
  <c r="I53" i="9"/>
  <c r="N52" i="9"/>
  <c r="L52" i="9"/>
  <c r="K52" i="9"/>
  <c r="R52" i="9" s="1"/>
  <c r="I52" i="9"/>
  <c r="N51" i="9"/>
  <c r="L51" i="9"/>
  <c r="K51" i="9"/>
  <c r="R51" i="9"/>
  <c r="I51" i="9"/>
  <c r="N50" i="9"/>
  <c r="L50" i="9"/>
  <c r="K50" i="9"/>
  <c r="R50" i="9" s="1"/>
  <c r="I50" i="9"/>
  <c r="N49" i="9"/>
  <c r="L49" i="9"/>
  <c r="K49" i="9"/>
  <c r="R49" i="9"/>
  <c r="I49" i="9"/>
  <c r="N48" i="9"/>
  <c r="L48" i="9"/>
  <c r="K48" i="9"/>
  <c r="I48" i="9"/>
  <c r="N47" i="9"/>
  <c r="L47" i="9"/>
  <c r="K47" i="9"/>
  <c r="R47" i="9"/>
  <c r="I47" i="9"/>
  <c r="N46" i="9"/>
  <c r="L46" i="9"/>
  <c r="K46" i="9"/>
  <c r="R46" i="9" s="1"/>
  <c r="I46" i="9"/>
  <c r="N45" i="9"/>
  <c r="L45" i="9"/>
  <c r="K45" i="9"/>
  <c r="R45" i="9"/>
  <c r="I45" i="9"/>
  <c r="N44" i="9"/>
  <c r="L44" i="9"/>
  <c r="K44" i="9"/>
  <c r="R44" i="9" s="1"/>
  <c r="I44" i="9"/>
  <c r="N43" i="9"/>
  <c r="L43" i="9"/>
  <c r="K43" i="9"/>
  <c r="R43" i="9"/>
  <c r="I43" i="9"/>
  <c r="N42" i="9"/>
  <c r="L42" i="9"/>
  <c r="K42" i="9"/>
  <c r="R42" i="9" s="1"/>
  <c r="I42" i="9"/>
  <c r="N41" i="9"/>
  <c r="L41" i="9"/>
  <c r="S41" i="9" s="1"/>
  <c r="S42" i="9" s="1"/>
  <c r="S43" i="9" s="1"/>
  <c r="K41" i="9"/>
  <c r="R41" i="9"/>
  <c r="I41" i="9"/>
  <c r="N40" i="9"/>
  <c r="L40" i="9"/>
  <c r="K40" i="9"/>
  <c r="I40" i="9"/>
  <c r="N39" i="9"/>
  <c r="L39" i="9"/>
  <c r="K39" i="9"/>
  <c r="R39" i="9"/>
  <c r="I39" i="9"/>
  <c r="N38" i="9"/>
  <c r="L38" i="9"/>
  <c r="K38" i="9"/>
  <c r="R38" i="9" s="1"/>
  <c r="I38" i="9"/>
  <c r="N37" i="9"/>
  <c r="L37" i="9"/>
  <c r="K37" i="9"/>
  <c r="R37" i="9"/>
  <c r="I37" i="9"/>
  <c r="N36" i="9"/>
  <c r="L36" i="9"/>
  <c r="K36" i="9"/>
  <c r="R36" i="9" s="1"/>
  <c r="I36" i="9"/>
  <c r="N35" i="9"/>
  <c r="L35" i="9"/>
  <c r="K35" i="9"/>
  <c r="R35" i="9"/>
  <c r="I35" i="9"/>
  <c r="N34" i="9"/>
  <c r="L34" i="9"/>
  <c r="K34" i="9"/>
  <c r="R34" i="9" s="1"/>
  <c r="I34" i="9"/>
  <c r="N33" i="9"/>
  <c r="L33" i="9"/>
  <c r="K33" i="9"/>
  <c r="R33" i="9"/>
  <c r="I33" i="9"/>
  <c r="N32" i="9"/>
  <c r="L32" i="9"/>
  <c r="K32" i="9"/>
  <c r="I32" i="9"/>
  <c r="N31" i="9"/>
  <c r="L31" i="9"/>
  <c r="K31" i="9"/>
  <c r="R31" i="9"/>
  <c r="I31" i="9"/>
  <c r="N30" i="9"/>
  <c r="L30" i="9"/>
  <c r="K30" i="9"/>
  <c r="R30" i="9" s="1"/>
  <c r="I30" i="9"/>
  <c r="N29" i="9"/>
  <c r="L29" i="9"/>
  <c r="K29" i="9"/>
  <c r="R29" i="9"/>
  <c r="I29" i="9"/>
  <c r="N28" i="9"/>
  <c r="L28" i="9"/>
  <c r="K28" i="9"/>
  <c r="R28" i="9" s="1"/>
  <c r="I28" i="9"/>
  <c r="N27" i="9"/>
  <c r="L27" i="9"/>
  <c r="K27" i="9"/>
  <c r="R27" i="9"/>
  <c r="I27" i="9"/>
  <c r="N26" i="9"/>
  <c r="L26" i="9"/>
  <c r="K26" i="9"/>
  <c r="R26" i="9" s="1"/>
  <c r="I26" i="9"/>
  <c r="N25" i="9"/>
  <c r="L25" i="9"/>
  <c r="K25" i="9"/>
  <c r="R25" i="9"/>
  <c r="I25" i="9"/>
  <c r="N24" i="9"/>
  <c r="L24" i="9"/>
  <c r="K24" i="9"/>
  <c r="I24" i="9"/>
  <c r="N23" i="9"/>
  <c r="L23" i="9"/>
  <c r="K23" i="9"/>
  <c r="R23" i="9"/>
  <c r="I23" i="9"/>
  <c r="N22" i="9"/>
  <c r="L22" i="9"/>
  <c r="K22" i="9"/>
  <c r="R22" i="9" s="1"/>
  <c r="I22" i="9"/>
  <c r="N21" i="9"/>
  <c r="L21" i="9"/>
  <c r="K21" i="9"/>
  <c r="I21" i="9"/>
  <c r="N20" i="9"/>
  <c r="L20" i="9"/>
  <c r="K20" i="9"/>
  <c r="R20" i="9"/>
  <c r="I20" i="9"/>
  <c r="N19" i="9"/>
  <c r="L19" i="9"/>
  <c r="K19" i="9"/>
  <c r="R19" i="9" s="1"/>
  <c r="I19" i="9"/>
  <c r="N18" i="9"/>
  <c r="L18" i="9"/>
  <c r="K18" i="9"/>
  <c r="I18" i="9"/>
  <c r="N17" i="9"/>
  <c r="L17" i="9"/>
  <c r="K17" i="9"/>
  <c r="I17" i="9"/>
  <c r="N16" i="9"/>
  <c r="L16" i="9"/>
  <c r="K16" i="9"/>
  <c r="R16" i="9"/>
  <c r="I16" i="9"/>
  <c r="A12" i="9"/>
  <c r="N15" i="9"/>
  <c r="L15" i="9"/>
  <c r="K15" i="9"/>
  <c r="I15" i="9"/>
  <c r="N14" i="9"/>
  <c r="L14" i="9"/>
  <c r="K14" i="9"/>
  <c r="I14" i="9"/>
  <c r="N13" i="9"/>
  <c r="L13" i="9"/>
  <c r="K13" i="9"/>
  <c r="I13" i="9"/>
  <c r="N12" i="9"/>
  <c r="L12" i="9"/>
  <c r="K12" i="9"/>
  <c r="I12" i="9"/>
  <c r="N10" i="9"/>
  <c r="L10" i="9"/>
  <c r="K10" i="9"/>
  <c r="I10" i="9"/>
  <c r="I11" i="9"/>
  <c r="I9" i="9"/>
  <c r="I8" i="9"/>
  <c r="R74" i="9"/>
  <c r="R75" i="9"/>
  <c r="R76" i="9"/>
  <c r="R77" i="9"/>
  <c r="R78" i="9"/>
  <c r="R79" i="9"/>
  <c r="R80" i="9"/>
  <c r="R81" i="9"/>
  <c r="R82" i="9"/>
  <c r="R83" i="9"/>
  <c r="R85" i="9"/>
  <c r="R86" i="9"/>
  <c r="R87" i="9"/>
  <c r="R17" i="9"/>
  <c r="R18" i="9"/>
  <c r="R84" i="9"/>
  <c r="R21" i="9"/>
  <c r="R13" i="9"/>
  <c r="R15" i="9"/>
  <c r="R12" i="9"/>
  <c r="R14" i="9"/>
  <c r="R10" i="9"/>
  <c r="I3" i="31"/>
  <c r="I2" i="31"/>
  <c r="G4" i="15"/>
  <c r="G2" i="15"/>
  <c r="L9" i="9"/>
  <c r="L11" i="9"/>
  <c r="L8" i="9"/>
  <c r="H10" i="30"/>
  <c r="I10" i="30"/>
  <c r="H11" i="30"/>
  <c r="I11" i="30" s="1"/>
  <c r="H12" i="30"/>
  <c r="I12" i="30" s="1"/>
  <c r="H13" i="30"/>
  <c r="I13" i="30" s="1"/>
  <c r="H14" i="30"/>
  <c r="I14" i="30" s="1"/>
  <c r="H15" i="30"/>
  <c r="I15" i="30" s="1"/>
  <c r="H16" i="30"/>
  <c r="I16" i="30" s="1"/>
  <c r="H17" i="30"/>
  <c r="I17" i="30" s="1"/>
  <c r="H18" i="30"/>
  <c r="I18" i="30" s="1"/>
  <c r="H19" i="30"/>
  <c r="I19" i="30" s="1"/>
  <c r="H20" i="30"/>
  <c r="I20" i="30" s="1"/>
  <c r="H21" i="30"/>
  <c r="I21" i="30" s="1"/>
  <c r="H22" i="30"/>
  <c r="I22" i="30" s="1"/>
  <c r="H23" i="30"/>
  <c r="I23" i="30" s="1"/>
  <c r="H24" i="30"/>
  <c r="I24" i="30" s="1"/>
  <c r="H25" i="30"/>
  <c r="I25" i="30" s="1"/>
  <c r="H26" i="30"/>
  <c r="I26" i="30" s="1"/>
  <c r="H27" i="30"/>
  <c r="I27" i="30" s="1"/>
  <c r="H28" i="30"/>
  <c r="I28" i="30" s="1"/>
  <c r="F2" i="37"/>
  <c r="F1" i="37"/>
  <c r="H9" i="15"/>
  <c r="H10" i="15"/>
  <c r="H11" i="15"/>
  <c r="H12" i="15"/>
  <c r="H13" i="15"/>
  <c r="H14" i="15"/>
  <c r="H15" i="15"/>
  <c r="M15" i="15" s="1"/>
  <c r="N15" i="15" s="1"/>
  <c r="D15" i="31" s="1"/>
  <c r="F15" i="36" s="1"/>
  <c r="H16" i="15"/>
  <c r="H17" i="15"/>
  <c r="H18" i="15"/>
  <c r="H19" i="15"/>
  <c r="M19" i="15" s="1"/>
  <c r="H20" i="15"/>
  <c r="H21" i="15"/>
  <c r="H22" i="15"/>
  <c r="H23" i="15"/>
  <c r="M23" i="15" s="1"/>
  <c r="H24" i="15"/>
  <c r="H25" i="15"/>
  <c r="H26" i="15"/>
  <c r="H27" i="15"/>
  <c r="M27" i="15" s="1"/>
  <c r="H28" i="15"/>
  <c r="L9" i="15"/>
  <c r="K10" i="15"/>
  <c r="L10" i="15"/>
  <c r="K11" i="15"/>
  <c r="L11" i="15"/>
  <c r="K12" i="15"/>
  <c r="L12" i="15"/>
  <c r="K13" i="15"/>
  <c r="L13" i="15"/>
  <c r="K14" i="15"/>
  <c r="M14" i="15"/>
  <c r="L14" i="15"/>
  <c r="K15" i="15"/>
  <c r="L15" i="15"/>
  <c r="K16" i="15"/>
  <c r="L16" i="15"/>
  <c r="K17" i="15"/>
  <c r="L17" i="15"/>
  <c r="K18" i="15"/>
  <c r="M18" i="15" s="1"/>
  <c r="D18" i="36" s="1"/>
  <c r="L18" i="15"/>
  <c r="K19" i="15"/>
  <c r="L19" i="15"/>
  <c r="K20" i="15"/>
  <c r="L20" i="15"/>
  <c r="K21" i="15"/>
  <c r="M21" i="15" s="1"/>
  <c r="D21" i="36" s="1"/>
  <c r="L21" i="15"/>
  <c r="K22" i="15"/>
  <c r="L22" i="15"/>
  <c r="K23" i="15"/>
  <c r="L23" i="15"/>
  <c r="K24" i="15"/>
  <c r="M24" i="15" s="1"/>
  <c r="D24" i="36" s="1"/>
  <c r="L24" i="15"/>
  <c r="K25" i="15"/>
  <c r="L25" i="15"/>
  <c r="K26" i="15"/>
  <c r="L26" i="15"/>
  <c r="K27" i="15"/>
  <c r="L27" i="15"/>
  <c r="K28" i="15"/>
  <c r="L28" i="15"/>
  <c r="K9" i="15"/>
  <c r="M9" i="15" s="1"/>
  <c r="D9" i="36" s="1"/>
  <c r="I10" i="15"/>
  <c r="I11" i="15"/>
  <c r="I12" i="15"/>
  <c r="I13" i="15"/>
  <c r="I14" i="15"/>
  <c r="I15" i="15"/>
  <c r="I16" i="15"/>
  <c r="I17" i="15"/>
  <c r="I18" i="15"/>
  <c r="I19" i="15"/>
  <c r="I20" i="15"/>
  <c r="I21" i="15"/>
  <c r="I22" i="15"/>
  <c r="I23" i="15"/>
  <c r="I24" i="15"/>
  <c r="I25" i="15"/>
  <c r="I26" i="15"/>
  <c r="I27" i="15"/>
  <c r="I28" i="15"/>
  <c r="I9" i="15"/>
  <c r="D9" i="15"/>
  <c r="E9" i="15" s="1"/>
  <c r="C9" i="36" s="1"/>
  <c r="D10" i="15"/>
  <c r="D11" i="15"/>
  <c r="E11" i="15" s="1"/>
  <c r="D12" i="15"/>
  <c r="E12" i="15" s="1"/>
  <c r="D13" i="15"/>
  <c r="D14" i="15"/>
  <c r="E14" i="15" s="1"/>
  <c r="D15" i="15"/>
  <c r="D16" i="15"/>
  <c r="D17" i="15"/>
  <c r="D18" i="15"/>
  <c r="D19" i="15"/>
  <c r="D20" i="15"/>
  <c r="E20" i="15" s="1"/>
  <c r="C52" i="9" s="1"/>
  <c r="S52" i="9" s="1"/>
  <c r="S53" i="9" s="1"/>
  <c r="D21" i="15"/>
  <c r="D22" i="15"/>
  <c r="E22" i="15" s="1"/>
  <c r="C22" i="36" s="1"/>
  <c r="D23" i="15"/>
  <c r="D24" i="15"/>
  <c r="D25" i="15"/>
  <c r="E25" i="15" s="1"/>
  <c r="D26" i="15"/>
  <c r="D27" i="15"/>
  <c r="D28" i="15"/>
  <c r="E28" i="15" s="1"/>
  <c r="C28" i="36" s="1"/>
  <c r="E21" i="15"/>
  <c r="C56" i="9"/>
  <c r="S56" i="9" s="1"/>
  <c r="E13" i="15"/>
  <c r="E17" i="15"/>
  <c r="C40" i="9" s="1"/>
  <c r="S40" i="9"/>
  <c r="E24" i="15"/>
  <c r="C68" i="9" s="1"/>
  <c r="S68" i="9" s="1"/>
  <c r="S69" i="9" s="1"/>
  <c r="E16" i="15"/>
  <c r="E26" i="15"/>
  <c r="C60" i="9"/>
  <c r="S60" i="9" s="1"/>
  <c r="S61" i="9" s="1"/>
  <c r="S62" i="9" s="1"/>
  <c r="S63" i="9" s="1"/>
  <c r="E18" i="15"/>
  <c r="C44" i="9" s="1"/>
  <c r="S44" i="9"/>
  <c r="E27" i="15"/>
  <c r="C80" i="9" s="1"/>
  <c r="E23" i="15"/>
  <c r="C64" i="9"/>
  <c r="S64" i="9" s="1"/>
  <c r="E19" i="15"/>
  <c r="C48" i="9" s="1"/>
  <c r="E15" i="15"/>
  <c r="C17" i="36"/>
  <c r="M12" i="15"/>
  <c r="E10" i="15"/>
  <c r="C12" i="9" s="1"/>
  <c r="M17" i="15"/>
  <c r="D40" i="9" s="1"/>
  <c r="M25" i="15"/>
  <c r="M13" i="15"/>
  <c r="M28" i="15"/>
  <c r="D28" i="36" s="1"/>
  <c r="M20" i="15"/>
  <c r="D20" i="36" s="1"/>
  <c r="M16" i="15"/>
  <c r="M26" i="15"/>
  <c r="D26" i="36" s="1"/>
  <c r="M22" i="15"/>
  <c r="E10" i="30"/>
  <c r="B12" i="9" s="1"/>
  <c r="E11" i="30"/>
  <c r="B16" i="9" s="1"/>
  <c r="E12" i="30"/>
  <c r="B20" i="9"/>
  <c r="E13" i="30"/>
  <c r="B24" i="9"/>
  <c r="E14" i="30"/>
  <c r="B28" i="9"/>
  <c r="E15" i="30"/>
  <c r="B32" i="9"/>
  <c r="E16" i="30"/>
  <c r="B36" i="9"/>
  <c r="E17" i="30"/>
  <c r="B40" i="9" s="1"/>
  <c r="E18" i="30"/>
  <c r="B44" i="9"/>
  <c r="E19" i="30"/>
  <c r="B48" i="9" s="1"/>
  <c r="E20" i="30"/>
  <c r="B52" i="9"/>
  <c r="E21" i="30"/>
  <c r="B56" i="9" s="1"/>
  <c r="E22" i="30"/>
  <c r="B60" i="9"/>
  <c r="E23" i="30"/>
  <c r="B64" i="9" s="1"/>
  <c r="E24" i="30"/>
  <c r="B68" i="9"/>
  <c r="E25" i="30"/>
  <c r="B72" i="9" s="1"/>
  <c r="E26" i="30"/>
  <c r="B76" i="9"/>
  <c r="E27" i="30"/>
  <c r="B80" i="9" s="1"/>
  <c r="E28" i="30"/>
  <c r="E9" i="30"/>
  <c r="B9" i="15" s="1"/>
  <c r="D44" i="9"/>
  <c r="T44" i="9"/>
  <c r="D68" i="9"/>
  <c r="T68" i="9" s="1"/>
  <c r="T69" i="9" s="1"/>
  <c r="T70" i="9" s="1"/>
  <c r="T71" i="9" s="1"/>
  <c r="V68" i="9" s="1"/>
  <c r="C24" i="36"/>
  <c r="S70" i="9"/>
  <c r="S71" i="9" s="1"/>
  <c r="U68" i="9" s="1"/>
  <c r="D76" i="9"/>
  <c r="T40" i="9"/>
  <c r="C15" i="36"/>
  <c r="C32" i="9"/>
  <c r="S32" i="9" s="1"/>
  <c r="C14" i="36"/>
  <c r="C28" i="9"/>
  <c r="S28" i="9" s="1"/>
  <c r="D16" i="36"/>
  <c r="D36" i="9"/>
  <c r="T36" i="9" s="1"/>
  <c r="T37" i="9" s="1"/>
  <c r="T38" i="9" s="1"/>
  <c r="T39" i="9"/>
  <c r="D13" i="36"/>
  <c r="D24" i="9"/>
  <c r="T24" i="9"/>
  <c r="D56" i="9"/>
  <c r="T56" i="9"/>
  <c r="C19" i="36"/>
  <c r="S48" i="9"/>
  <c r="D52" i="9"/>
  <c r="T52" i="9"/>
  <c r="D72" i="9"/>
  <c r="T72" i="9" s="1"/>
  <c r="C20" i="36"/>
  <c r="S54" i="9"/>
  <c r="S55" i="9" s="1"/>
  <c r="D12" i="36"/>
  <c r="D20" i="9"/>
  <c r="C12" i="36"/>
  <c r="C20" i="9"/>
  <c r="S20" i="9"/>
  <c r="D84" i="9"/>
  <c r="C84" i="9"/>
  <c r="B28" i="15"/>
  <c r="B84" i="9"/>
  <c r="C21" i="36"/>
  <c r="C18" i="36"/>
  <c r="C27" i="36"/>
  <c r="C23" i="36"/>
  <c r="N28" i="15"/>
  <c r="D28" i="31"/>
  <c r="N16" i="15"/>
  <c r="D16" i="31"/>
  <c r="N13" i="15"/>
  <c r="D13" i="31"/>
  <c r="F13" i="36" s="1"/>
  <c r="N21" i="15"/>
  <c r="D21" i="31"/>
  <c r="N26" i="15"/>
  <c r="D26" i="31"/>
  <c r="F26" i="36" s="1"/>
  <c r="N18" i="15"/>
  <c r="D18" i="31"/>
  <c r="N24" i="15"/>
  <c r="D24" i="31" s="1"/>
  <c r="F24" i="36" s="1"/>
  <c r="N12" i="15"/>
  <c r="D12" i="31"/>
  <c r="D2" i="33"/>
  <c r="D1" i="33"/>
  <c r="D2" i="36"/>
  <c r="D1" i="36"/>
  <c r="D2" i="35"/>
  <c r="D1" i="35"/>
  <c r="D2" i="9"/>
  <c r="D1" i="9"/>
  <c r="D2" i="31"/>
  <c r="D1" i="31"/>
  <c r="D2" i="15"/>
  <c r="D2" i="20"/>
  <c r="D1" i="20"/>
  <c r="B28" i="36"/>
  <c r="A28" i="36"/>
  <c r="B27" i="36"/>
  <c r="A27" i="36"/>
  <c r="B26" i="36"/>
  <c r="A26" i="36"/>
  <c r="B25" i="36"/>
  <c r="A25" i="36"/>
  <c r="B24" i="36"/>
  <c r="A24" i="36"/>
  <c r="B23" i="36"/>
  <c r="A23" i="36"/>
  <c r="B22" i="36"/>
  <c r="A22" i="36"/>
  <c r="B21" i="36"/>
  <c r="A21" i="36"/>
  <c r="B20" i="36"/>
  <c r="A20" i="36"/>
  <c r="B19" i="36"/>
  <c r="A19" i="36"/>
  <c r="B18" i="36"/>
  <c r="A18" i="36"/>
  <c r="B17" i="36"/>
  <c r="A17" i="36"/>
  <c r="B16" i="36"/>
  <c r="A16" i="36"/>
  <c r="B15" i="36"/>
  <c r="A15" i="36"/>
  <c r="B14" i="36"/>
  <c r="A14" i="36"/>
  <c r="B13" i="36"/>
  <c r="A13" i="36"/>
  <c r="B12" i="36"/>
  <c r="A12" i="36"/>
  <c r="A11" i="36"/>
  <c r="A10" i="36"/>
  <c r="A9" i="36"/>
  <c r="B28" i="35"/>
  <c r="A28" i="35"/>
  <c r="B27" i="35"/>
  <c r="A27" i="35"/>
  <c r="B26" i="35"/>
  <c r="A26" i="35"/>
  <c r="B25" i="35"/>
  <c r="A25" i="35"/>
  <c r="B24" i="35"/>
  <c r="A24" i="35"/>
  <c r="B23" i="35"/>
  <c r="A23" i="35"/>
  <c r="B22" i="35"/>
  <c r="A22" i="35"/>
  <c r="B21" i="35"/>
  <c r="A21" i="35"/>
  <c r="B20" i="35"/>
  <c r="A20" i="35"/>
  <c r="B19" i="35"/>
  <c r="A19" i="35"/>
  <c r="B18" i="35"/>
  <c r="A18" i="35"/>
  <c r="B17" i="35"/>
  <c r="A17" i="35"/>
  <c r="B16" i="35"/>
  <c r="A16" i="35"/>
  <c r="B15" i="35"/>
  <c r="A15" i="35"/>
  <c r="B14" i="35"/>
  <c r="A14" i="35"/>
  <c r="B13" i="35"/>
  <c r="A13" i="35"/>
  <c r="B12" i="35"/>
  <c r="A12" i="35"/>
  <c r="A11" i="35"/>
  <c r="A10" i="35"/>
  <c r="A9" i="35"/>
  <c r="N8" i="9"/>
  <c r="N9" i="9"/>
  <c r="N11" i="9"/>
  <c r="A8" i="9"/>
  <c r="K9" i="9"/>
  <c r="K11" i="9"/>
  <c r="R11" i="9" s="1"/>
  <c r="K8" i="9"/>
  <c r="F12" i="36"/>
  <c r="F16" i="36"/>
  <c r="F18" i="36"/>
  <c r="F21" i="36"/>
  <c r="F28" i="36"/>
  <c r="F10" i="15"/>
  <c r="C10" i="31" s="1"/>
  <c r="F11" i="15"/>
  <c r="C11" i="31" s="1"/>
  <c r="F12" i="15"/>
  <c r="F13" i="15"/>
  <c r="C13" i="31"/>
  <c r="E13" i="31" s="1"/>
  <c r="G13" i="36" s="1"/>
  <c r="E13" i="36"/>
  <c r="F14" i="15"/>
  <c r="C14" i="31"/>
  <c r="E14" i="36" s="1"/>
  <c r="F15" i="15"/>
  <c r="C15" i="31"/>
  <c r="E15" i="31" s="1"/>
  <c r="G15" i="36" s="1"/>
  <c r="F16" i="15"/>
  <c r="C16" i="31"/>
  <c r="F17" i="15"/>
  <c r="C17" i="31"/>
  <c r="F18" i="15"/>
  <c r="C18" i="31"/>
  <c r="E18" i="36" s="1"/>
  <c r="F19" i="15"/>
  <c r="C19" i="31"/>
  <c r="E19" i="36" s="1"/>
  <c r="F20" i="15"/>
  <c r="F21" i="15"/>
  <c r="C21" i="31"/>
  <c r="E21" i="31" s="1"/>
  <c r="F22" i="15"/>
  <c r="C22" i="31" s="1"/>
  <c r="F23" i="15"/>
  <c r="C23" i="31" s="1"/>
  <c r="F24" i="15"/>
  <c r="C24" i="31" s="1"/>
  <c r="E24" i="36" s="1"/>
  <c r="F25" i="15"/>
  <c r="C25" i="31" s="1"/>
  <c r="F26" i="15"/>
  <c r="C26" i="31" s="1"/>
  <c r="E26" i="31" s="1"/>
  <c r="F27" i="15"/>
  <c r="C27" i="31"/>
  <c r="E27" i="36" s="1"/>
  <c r="F28" i="15"/>
  <c r="C28" i="31" s="1"/>
  <c r="E28" i="31" s="1"/>
  <c r="C20" i="31"/>
  <c r="E20" i="36"/>
  <c r="E27" i="31"/>
  <c r="G27" i="36" s="1"/>
  <c r="G26" i="36"/>
  <c r="E26" i="36"/>
  <c r="E18" i="31"/>
  <c r="G18" i="36"/>
  <c r="G21" i="36"/>
  <c r="E24" i="31"/>
  <c r="G24" i="36" s="1"/>
  <c r="E16" i="31"/>
  <c r="G16" i="36"/>
  <c r="E16" i="36"/>
  <c r="G28" i="36"/>
  <c r="E28" i="36"/>
  <c r="E14" i="31"/>
  <c r="G14" i="36"/>
  <c r="C12" i="31"/>
  <c r="E12" i="36"/>
  <c r="A10" i="31"/>
  <c r="I16" i="36"/>
  <c r="K16" i="36"/>
  <c r="I24" i="36"/>
  <c r="K24" i="36"/>
  <c r="D24" i="35"/>
  <c r="F24" i="35" s="1"/>
  <c r="H22" i="36"/>
  <c r="J22" i="36" s="1"/>
  <c r="L22" i="36" s="1"/>
  <c r="N22" i="36" s="1"/>
  <c r="M22" i="36"/>
  <c r="P22" i="36" s="1"/>
  <c r="E20" i="31"/>
  <c r="G20" i="36"/>
  <c r="H24" i="36"/>
  <c r="J24" i="36"/>
  <c r="L24" i="36" s="1"/>
  <c r="N24" i="36" s="1"/>
  <c r="M24" i="36" s="1"/>
  <c r="P24" i="36" s="1"/>
  <c r="C24" i="35"/>
  <c r="E24" i="35" s="1"/>
  <c r="G24" i="35" s="1"/>
  <c r="E12" i="31"/>
  <c r="G12" i="36" s="1"/>
  <c r="B13" i="15"/>
  <c r="A11" i="31"/>
  <c r="A9" i="31"/>
  <c r="B11" i="31"/>
  <c r="A12" i="31"/>
  <c r="B12" i="31"/>
  <c r="A13" i="31"/>
  <c r="B13" i="31"/>
  <c r="A14" i="31"/>
  <c r="B14" i="31"/>
  <c r="A15" i="31"/>
  <c r="B15" i="31"/>
  <c r="A16" i="31"/>
  <c r="B16" i="31"/>
  <c r="A17" i="31"/>
  <c r="B17" i="31"/>
  <c r="A18" i="31"/>
  <c r="B18" i="31"/>
  <c r="A19" i="31"/>
  <c r="B19" i="31"/>
  <c r="A20" i="31"/>
  <c r="B20" i="31"/>
  <c r="A21" i="31"/>
  <c r="B21" i="31"/>
  <c r="A22" i="31"/>
  <c r="B22" i="31"/>
  <c r="A23" i="31"/>
  <c r="B23" i="31"/>
  <c r="A24" i="31"/>
  <c r="B24" i="31"/>
  <c r="A25" i="31"/>
  <c r="B25" i="31"/>
  <c r="A26" i="31"/>
  <c r="B26" i="31"/>
  <c r="A27" i="31"/>
  <c r="B27" i="31"/>
  <c r="A28" i="31"/>
  <c r="B28" i="31"/>
  <c r="A17" i="15"/>
  <c r="B17" i="15"/>
  <c r="A18" i="15"/>
  <c r="B18" i="15"/>
  <c r="A19" i="15"/>
  <c r="B19" i="15"/>
  <c r="A20" i="15"/>
  <c r="B20" i="15"/>
  <c r="A21" i="15"/>
  <c r="B21" i="15"/>
  <c r="A22" i="15"/>
  <c r="B22" i="15"/>
  <c r="A23" i="15"/>
  <c r="B23" i="15"/>
  <c r="A24" i="15"/>
  <c r="B24" i="15"/>
  <c r="A25" i="15"/>
  <c r="B25" i="15"/>
  <c r="A26" i="15"/>
  <c r="B26" i="15"/>
  <c r="A27" i="15"/>
  <c r="B27" i="15"/>
  <c r="A28" i="15"/>
  <c r="B16" i="15"/>
  <c r="A16" i="15"/>
  <c r="B15" i="15"/>
  <c r="A15" i="15"/>
  <c r="B14" i="15"/>
  <c r="A14" i="15"/>
  <c r="A13" i="15"/>
  <c r="B12" i="15"/>
  <c r="A12" i="15"/>
  <c r="A11" i="15"/>
  <c r="A10" i="15"/>
  <c r="A9" i="15"/>
  <c r="E22" i="31" l="1"/>
  <c r="G22" i="36" s="1"/>
  <c r="E22" i="36"/>
  <c r="E17" i="31"/>
  <c r="G17" i="36" s="1"/>
  <c r="E17" i="36"/>
  <c r="D28" i="9"/>
  <c r="T28" i="9" s="1"/>
  <c r="N14" i="15"/>
  <c r="D14" i="31" s="1"/>
  <c r="F14" i="36" s="1"/>
  <c r="D14" i="36"/>
  <c r="D64" i="9"/>
  <c r="T64" i="9" s="1"/>
  <c r="D23" i="36"/>
  <c r="N23" i="15"/>
  <c r="D23" i="31" s="1"/>
  <c r="F23" i="36" s="1"/>
  <c r="T25" i="9"/>
  <c r="T26" i="9" s="1"/>
  <c r="T27" i="9" s="1"/>
  <c r="T76" i="9"/>
  <c r="T77" i="9" s="1"/>
  <c r="T78" i="9" s="1"/>
  <c r="T79" i="9" s="1"/>
  <c r="S85" i="9"/>
  <c r="E15" i="36"/>
  <c r="E19" i="31"/>
  <c r="G19" i="36" s="1"/>
  <c r="E25" i="31"/>
  <c r="G25" i="36" s="1"/>
  <c r="E25" i="36"/>
  <c r="S80" i="9"/>
  <c r="U60" i="9"/>
  <c r="C22" i="35"/>
  <c r="E22" i="35" s="1"/>
  <c r="G22" i="35" s="1"/>
  <c r="D80" i="9"/>
  <c r="T80" i="9" s="1"/>
  <c r="T81" i="9" s="1"/>
  <c r="T82" i="9" s="1"/>
  <c r="T83" i="9" s="1"/>
  <c r="N27" i="15"/>
  <c r="D27" i="31" s="1"/>
  <c r="F27" i="36" s="1"/>
  <c r="D27" i="36"/>
  <c r="D15" i="36"/>
  <c r="D32" i="9"/>
  <c r="T32" i="9" s="1"/>
  <c r="U40" i="9"/>
  <c r="C17" i="35"/>
  <c r="E17" i="35" s="1"/>
  <c r="G17" i="35" s="1"/>
  <c r="S49" i="9"/>
  <c r="S50" i="9" s="1"/>
  <c r="S51" i="9" s="1"/>
  <c r="S65" i="9"/>
  <c r="S66" i="9" s="1"/>
  <c r="S67" i="9" s="1"/>
  <c r="T65" i="9"/>
  <c r="T66" i="9" s="1"/>
  <c r="T67" i="9" s="1"/>
  <c r="T73" i="9"/>
  <c r="T74" i="9" s="1"/>
  <c r="T75" i="9" s="1"/>
  <c r="S81" i="9"/>
  <c r="S82" i="9" s="1"/>
  <c r="S83" i="9" s="1"/>
  <c r="T84" i="9"/>
  <c r="T85" i="9" s="1"/>
  <c r="T86" i="9" s="1"/>
  <c r="T87" i="9" s="1"/>
  <c r="S84" i="9"/>
  <c r="S86" i="9"/>
  <c r="S87" i="9" s="1"/>
  <c r="H17" i="36"/>
  <c r="J17" i="36" s="1"/>
  <c r="L17" i="36" s="1"/>
  <c r="N17" i="36" s="1"/>
  <c r="M17" i="36" s="1"/>
  <c r="P17" i="36" s="1"/>
  <c r="D22" i="36"/>
  <c r="D60" i="9"/>
  <c r="T60" i="9" s="1"/>
  <c r="T61" i="9" s="1"/>
  <c r="T62" i="9" s="1"/>
  <c r="T63" i="9" s="1"/>
  <c r="N22" i="15"/>
  <c r="D22" i="31" s="1"/>
  <c r="F22" i="36" s="1"/>
  <c r="D19" i="36"/>
  <c r="N19" i="15"/>
  <c r="D19" i="31" s="1"/>
  <c r="F19" i="36" s="1"/>
  <c r="D48" i="9"/>
  <c r="T48" i="9" s="1"/>
  <c r="T49" i="9" s="1"/>
  <c r="T50" i="9" s="1"/>
  <c r="T51" i="9" s="1"/>
  <c r="S33" i="9"/>
  <c r="S34" i="9" s="1"/>
  <c r="S35" i="9" s="1"/>
  <c r="T33" i="9"/>
  <c r="T34" i="9" s="1"/>
  <c r="T35" i="9" s="1"/>
  <c r="S57" i="9"/>
  <c r="S58" i="9" s="1"/>
  <c r="S59" i="9" s="1"/>
  <c r="T57" i="9"/>
  <c r="T58" i="9" s="1"/>
  <c r="T59" i="9" s="1"/>
  <c r="E23" i="36"/>
  <c r="E23" i="31"/>
  <c r="G23" i="36" s="1"/>
  <c r="U52" i="9"/>
  <c r="H20" i="36"/>
  <c r="J20" i="36" s="1"/>
  <c r="L20" i="36" s="1"/>
  <c r="N20" i="36" s="1"/>
  <c r="M20" i="36" s="1"/>
  <c r="P20" i="36" s="1"/>
  <c r="C20" i="35"/>
  <c r="E20" i="35" s="1"/>
  <c r="G20" i="35" s="1"/>
  <c r="T41" i="9"/>
  <c r="T42" i="9" s="1"/>
  <c r="T43" i="9" s="1"/>
  <c r="R9" i="9"/>
  <c r="C76" i="9"/>
  <c r="S76" i="9" s="1"/>
  <c r="S77" i="9" s="1"/>
  <c r="S78" i="9" s="1"/>
  <c r="S79" i="9" s="1"/>
  <c r="C26" i="36"/>
  <c r="C25" i="36"/>
  <c r="C72" i="9"/>
  <c r="S72" i="9" s="1"/>
  <c r="S73" i="9" s="1"/>
  <c r="S74" i="9" s="1"/>
  <c r="S75" i="9" s="1"/>
  <c r="V36" i="9"/>
  <c r="D16" i="35"/>
  <c r="F16" i="35" s="1"/>
  <c r="D25" i="36"/>
  <c r="N25" i="15"/>
  <c r="D25" i="31" s="1"/>
  <c r="F25" i="36" s="1"/>
  <c r="C36" i="9"/>
  <c r="S36" i="9" s="1"/>
  <c r="C16" i="36"/>
  <c r="E21" i="36"/>
  <c r="R8" i="9"/>
  <c r="C24" i="9"/>
  <c r="S24" i="9" s="1"/>
  <c r="S25" i="9" s="1"/>
  <c r="S26" i="9" s="1"/>
  <c r="S27" i="9" s="1"/>
  <c r="C13" i="36"/>
  <c r="N17" i="15"/>
  <c r="D17" i="31" s="1"/>
  <c r="F17" i="36" s="1"/>
  <c r="N20" i="15"/>
  <c r="D20" i="31" s="1"/>
  <c r="F20" i="36" s="1"/>
  <c r="D17" i="36"/>
  <c r="T20" i="9"/>
  <c r="T21" i="9" s="1"/>
  <c r="T22" i="9" s="1"/>
  <c r="T23" i="9" s="1"/>
  <c r="S21" i="9"/>
  <c r="S22" i="9" s="1"/>
  <c r="S23" i="9" s="1"/>
  <c r="R24" i="9"/>
  <c r="T29" i="9"/>
  <c r="T30" i="9" s="1"/>
  <c r="T31" i="9" s="1"/>
  <c r="S29" i="9"/>
  <c r="S30" i="9" s="1"/>
  <c r="S31" i="9" s="1"/>
  <c r="R32" i="9"/>
  <c r="S37" i="9"/>
  <c r="S38" i="9" s="1"/>
  <c r="S39" i="9" s="1"/>
  <c r="R40" i="9"/>
  <c r="S45" i="9"/>
  <c r="S46" i="9" s="1"/>
  <c r="S47" i="9" s="1"/>
  <c r="T45" i="9"/>
  <c r="T46" i="9" s="1"/>
  <c r="T47" i="9" s="1"/>
  <c r="R48" i="9"/>
  <c r="T53" i="9"/>
  <c r="T54" i="9" s="1"/>
  <c r="T55" i="9" s="1"/>
  <c r="R56" i="9"/>
  <c r="R64" i="9"/>
  <c r="R72" i="9"/>
  <c r="F9" i="15"/>
  <c r="C9" i="31" s="1"/>
  <c r="E9" i="36" s="1"/>
  <c r="M11" i="15"/>
  <c r="S12" i="9"/>
  <c r="S13" i="9" s="1"/>
  <c r="S14" i="9" s="1"/>
  <c r="S15" i="9" s="1"/>
  <c r="U12" i="9" s="1"/>
  <c r="M10" i="15"/>
  <c r="D10" i="36" s="1"/>
  <c r="B10" i="31"/>
  <c r="B10" i="35"/>
  <c r="B10" i="36"/>
  <c r="D16" i="9"/>
  <c r="T16" i="9" s="1"/>
  <c r="T17" i="9" s="1"/>
  <c r="T18" i="9" s="1"/>
  <c r="T19" i="9" s="1"/>
  <c r="D11" i="36"/>
  <c r="C10" i="36"/>
  <c r="B10" i="15"/>
  <c r="B11" i="15"/>
  <c r="B9" i="31"/>
  <c r="B8" i="9"/>
  <c r="N11" i="15"/>
  <c r="D11" i="31" s="1"/>
  <c r="F11" i="36" s="1"/>
  <c r="E11" i="36"/>
  <c r="E11" i="31"/>
  <c r="G11" i="36" s="1"/>
  <c r="C11" i="36"/>
  <c r="C16" i="9"/>
  <c r="S16" i="9" s="1"/>
  <c r="S17" i="9" s="1"/>
  <c r="S18" i="9" s="1"/>
  <c r="S19" i="9" s="1"/>
  <c r="D12" i="9"/>
  <c r="T12" i="9" s="1"/>
  <c r="T13" i="9" s="1"/>
  <c r="T14" i="9" s="1"/>
  <c r="T15" i="9" s="1"/>
  <c r="V12" i="9" s="1"/>
  <c r="E10" i="36"/>
  <c r="D8" i="9"/>
  <c r="T8" i="9" s="1"/>
  <c r="T9" i="9" s="1"/>
  <c r="T10" i="9" s="1"/>
  <c r="T11" i="9" s="1"/>
  <c r="N9" i="15"/>
  <c r="D9" i="31" s="1"/>
  <c r="C8" i="9"/>
  <c r="S8" i="9" s="1"/>
  <c r="S9" i="9" s="1"/>
  <c r="S10" i="9" s="1"/>
  <c r="S11" i="9" s="1"/>
  <c r="B9" i="35"/>
  <c r="B9" i="36"/>
  <c r="B11" i="35"/>
  <c r="B11" i="36"/>
  <c r="U80" i="9" l="1"/>
  <c r="H27" i="36"/>
  <c r="J27" i="36" s="1"/>
  <c r="L27" i="36" s="1"/>
  <c r="N27" i="36" s="1"/>
  <c r="M27" i="36" s="1"/>
  <c r="P27" i="36" s="1"/>
  <c r="C27" i="35"/>
  <c r="E27" i="35" s="1"/>
  <c r="G27" i="35" s="1"/>
  <c r="V76" i="9"/>
  <c r="D26" i="35"/>
  <c r="F26" i="35" s="1"/>
  <c r="I26" i="36"/>
  <c r="K26" i="36" s="1"/>
  <c r="C28" i="35"/>
  <c r="E28" i="35" s="1"/>
  <c r="G28" i="35" s="1"/>
  <c r="U84" i="9"/>
  <c r="H28" i="36"/>
  <c r="J28" i="36" s="1"/>
  <c r="L28" i="36" s="1"/>
  <c r="N28" i="36" s="1"/>
  <c r="M28" i="36" s="1"/>
  <c r="P28" i="36" s="1"/>
  <c r="I25" i="36"/>
  <c r="K25" i="36" s="1"/>
  <c r="V72" i="9"/>
  <c r="D25" i="35"/>
  <c r="F25" i="35" s="1"/>
  <c r="U24" i="9"/>
  <c r="C13" i="35"/>
  <c r="E13" i="35" s="1"/>
  <c r="G13" i="35" s="1"/>
  <c r="H13" i="36"/>
  <c r="J13" i="36" s="1"/>
  <c r="L13" i="36" s="1"/>
  <c r="N13" i="36" s="1"/>
  <c r="M13" i="36" s="1"/>
  <c r="P13" i="36" s="1"/>
  <c r="U76" i="9"/>
  <c r="C26" i="35"/>
  <c r="E26" i="35" s="1"/>
  <c r="G26" i="35" s="1"/>
  <c r="H26" i="36"/>
  <c r="J26" i="36" s="1"/>
  <c r="L26" i="36" s="1"/>
  <c r="N26" i="36" s="1"/>
  <c r="M26" i="36" s="1"/>
  <c r="P26" i="36" s="1"/>
  <c r="D19" i="35"/>
  <c r="F19" i="35" s="1"/>
  <c r="V48" i="9"/>
  <c r="I19" i="36"/>
  <c r="K19" i="36" s="1"/>
  <c r="U72" i="9"/>
  <c r="H25" i="36"/>
  <c r="J25" i="36" s="1"/>
  <c r="L25" i="36" s="1"/>
  <c r="N25" i="36" s="1"/>
  <c r="M25" i="36" s="1"/>
  <c r="P25" i="36" s="1"/>
  <c r="C25" i="35"/>
  <c r="E25" i="35" s="1"/>
  <c r="G25" i="35" s="1"/>
  <c r="I28" i="36"/>
  <c r="K28" i="36" s="1"/>
  <c r="V84" i="9"/>
  <c r="D28" i="35"/>
  <c r="F28" i="35" s="1"/>
  <c r="V80" i="9"/>
  <c r="D27" i="35"/>
  <c r="F27" i="35" s="1"/>
  <c r="I27" i="36"/>
  <c r="K27" i="36" s="1"/>
  <c r="U32" i="9"/>
  <c r="C15" i="35"/>
  <c r="E15" i="35" s="1"/>
  <c r="G15" i="35" s="1"/>
  <c r="H15" i="36"/>
  <c r="J15" i="36" s="1"/>
  <c r="L15" i="36" s="1"/>
  <c r="N15" i="36" s="1"/>
  <c r="M15" i="36" s="1"/>
  <c r="P15" i="36" s="1"/>
  <c r="V64" i="9"/>
  <c r="D23" i="35"/>
  <c r="F23" i="35" s="1"/>
  <c r="I23" i="36"/>
  <c r="K23" i="36" s="1"/>
  <c r="V24" i="9"/>
  <c r="D13" i="35"/>
  <c r="F13" i="35" s="1"/>
  <c r="I13" i="36"/>
  <c r="K13" i="36" s="1"/>
  <c r="V44" i="9"/>
  <c r="D18" i="35"/>
  <c r="F18" i="35" s="1"/>
  <c r="I18" i="36"/>
  <c r="K18" i="36" s="1"/>
  <c r="U20" i="9"/>
  <c r="C12" i="35"/>
  <c r="E12" i="35" s="1"/>
  <c r="G12" i="35" s="1"/>
  <c r="H12" i="36"/>
  <c r="J12" i="36" s="1"/>
  <c r="L12" i="36" s="1"/>
  <c r="N12" i="36" s="1"/>
  <c r="M12" i="36" s="1"/>
  <c r="P12" i="36" s="1"/>
  <c r="V40" i="9"/>
  <c r="I17" i="36"/>
  <c r="K17" i="36" s="1"/>
  <c r="D17" i="35"/>
  <c r="F17" i="35" s="1"/>
  <c r="V56" i="9"/>
  <c r="I21" i="36"/>
  <c r="K21" i="36" s="1"/>
  <c r="D21" i="35"/>
  <c r="F21" i="35" s="1"/>
  <c r="V60" i="9"/>
  <c r="D22" i="35"/>
  <c r="F22" i="35" s="1"/>
  <c r="I22" i="36"/>
  <c r="K22" i="36" s="1"/>
  <c r="U64" i="9"/>
  <c r="C23" i="35"/>
  <c r="E23" i="35" s="1"/>
  <c r="G23" i="35" s="1"/>
  <c r="H23" i="36"/>
  <c r="J23" i="36" s="1"/>
  <c r="L23" i="36" s="1"/>
  <c r="N23" i="36" s="1"/>
  <c r="M23" i="36" s="1"/>
  <c r="P23" i="36" s="1"/>
  <c r="U44" i="9"/>
  <c r="H18" i="36"/>
  <c r="J18" i="36" s="1"/>
  <c r="L18" i="36" s="1"/>
  <c r="N18" i="36" s="1"/>
  <c r="M18" i="36" s="1"/>
  <c r="P18" i="36" s="1"/>
  <c r="C18" i="35"/>
  <c r="E18" i="35" s="1"/>
  <c r="G18" i="35" s="1"/>
  <c r="U28" i="9"/>
  <c r="H14" i="36"/>
  <c r="J14" i="36" s="1"/>
  <c r="L14" i="36" s="1"/>
  <c r="N14" i="36" s="1"/>
  <c r="M14" i="36" s="1"/>
  <c r="P14" i="36" s="1"/>
  <c r="C14" i="35"/>
  <c r="E14" i="35" s="1"/>
  <c r="G14" i="35" s="1"/>
  <c r="V20" i="9"/>
  <c r="D12" i="35"/>
  <c r="F12" i="35" s="1"/>
  <c r="I12" i="36"/>
  <c r="K12" i="36" s="1"/>
  <c r="U56" i="9"/>
  <c r="H21" i="36"/>
  <c r="J21" i="36" s="1"/>
  <c r="L21" i="36" s="1"/>
  <c r="N21" i="36" s="1"/>
  <c r="M21" i="36" s="1"/>
  <c r="P21" i="36" s="1"/>
  <c r="C21" i="35"/>
  <c r="E21" i="35" s="1"/>
  <c r="G21" i="35" s="1"/>
  <c r="U48" i="9"/>
  <c r="H19" i="36"/>
  <c r="J19" i="36" s="1"/>
  <c r="L19" i="36" s="1"/>
  <c r="N19" i="36" s="1"/>
  <c r="M19" i="36" s="1"/>
  <c r="P19" i="36" s="1"/>
  <c r="C19" i="35"/>
  <c r="E19" i="35" s="1"/>
  <c r="G19" i="35" s="1"/>
  <c r="U36" i="9"/>
  <c r="H16" i="36"/>
  <c r="J16" i="36" s="1"/>
  <c r="L16" i="36" s="1"/>
  <c r="N16" i="36" s="1"/>
  <c r="M16" i="36" s="1"/>
  <c r="P16" i="36" s="1"/>
  <c r="C16" i="35"/>
  <c r="E16" i="35" s="1"/>
  <c r="G16" i="35" s="1"/>
  <c r="V52" i="9"/>
  <c r="I20" i="36"/>
  <c r="K20" i="36" s="1"/>
  <c r="D20" i="35"/>
  <c r="F20" i="35" s="1"/>
  <c r="V28" i="9"/>
  <c r="I14" i="36"/>
  <c r="K14" i="36" s="1"/>
  <c r="D14" i="35"/>
  <c r="F14" i="35" s="1"/>
  <c r="V32" i="9"/>
  <c r="I15" i="36"/>
  <c r="K15" i="36" s="1"/>
  <c r="D15" i="35"/>
  <c r="F15" i="35" s="1"/>
  <c r="N10" i="15"/>
  <c r="D10" i="31" s="1"/>
  <c r="K12" i="31" s="1"/>
  <c r="E13" i="37" s="1"/>
  <c r="V16" i="9"/>
  <c r="D11" i="35"/>
  <c r="F11" i="35" s="1"/>
  <c r="H10" i="36"/>
  <c r="J10" i="36" s="1"/>
  <c r="C10" i="35"/>
  <c r="E10" i="35" s="1"/>
  <c r="I10" i="36"/>
  <c r="K10" i="36" s="1"/>
  <c r="D10" i="35"/>
  <c r="F10" i="35" s="1"/>
  <c r="I11" i="31"/>
  <c r="C12" i="37" s="1"/>
  <c r="I11" i="36"/>
  <c r="K11" i="36" s="1"/>
  <c r="U16" i="9"/>
  <c r="H11" i="36"/>
  <c r="J11" i="36" s="1"/>
  <c r="L11" i="36" s="1"/>
  <c r="N11" i="36" s="1"/>
  <c r="M11" i="36" s="1"/>
  <c r="P11" i="36" s="1"/>
  <c r="C11" i="35"/>
  <c r="E11" i="35" s="1"/>
  <c r="G11" i="35" s="1"/>
  <c r="L12" i="31"/>
  <c r="F13" i="37" s="1"/>
  <c r="L13" i="31"/>
  <c r="F14" i="37" s="1"/>
  <c r="F9" i="36"/>
  <c r="M12" i="31"/>
  <c r="G13" i="37" s="1"/>
  <c r="E9" i="31"/>
  <c r="G9" i="36" s="1"/>
  <c r="L10" i="31"/>
  <c r="F11" i="37" s="1"/>
  <c r="I10" i="31"/>
  <c r="C11" i="37" s="1"/>
  <c r="I9" i="31"/>
  <c r="C10" i="37" s="1"/>
  <c r="M11" i="31"/>
  <c r="G12" i="37" s="1"/>
  <c r="V8" i="9"/>
  <c r="D9" i="35"/>
  <c r="C9" i="35"/>
  <c r="U8" i="9"/>
  <c r="J13" i="31" l="1"/>
  <c r="D14" i="37" s="1"/>
  <c r="M10" i="31"/>
  <c r="G11" i="37" s="1"/>
  <c r="K11" i="31"/>
  <c r="E12" i="37" s="1"/>
  <c r="K13" i="31"/>
  <c r="E14" i="37" s="1"/>
  <c r="L9" i="31"/>
  <c r="F10" i="37" s="1"/>
  <c r="J10" i="31"/>
  <c r="D11" i="37" s="1"/>
  <c r="J11" i="31"/>
  <c r="D12" i="37" s="1"/>
  <c r="J12" i="31"/>
  <c r="D13" i="37" s="1"/>
  <c r="I13" i="31"/>
  <c r="C14" i="37" s="1"/>
  <c r="K10" i="31"/>
  <c r="E11" i="37" s="1"/>
  <c r="J9" i="31"/>
  <c r="D10" i="37" s="1"/>
  <c r="M13" i="31"/>
  <c r="G14" i="37" s="1"/>
  <c r="K9" i="31"/>
  <c r="E10" i="37" s="1"/>
  <c r="L11" i="31"/>
  <c r="F12" i="37" s="1"/>
  <c r="I12" i="31"/>
  <c r="C13" i="37" s="1"/>
  <c r="M9" i="31"/>
  <c r="G10" i="37" s="1"/>
  <c r="F10" i="36"/>
  <c r="E10" i="31"/>
  <c r="G10" i="36" s="1"/>
  <c r="B17" i="33" s="1"/>
  <c r="L10" i="36"/>
  <c r="N10" i="36" s="1"/>
  <c r="M10" i="36" s="1"/>
  <c r="P10" i="36" s="1"/>
  <c r="G10" i="35"/>
  <c r="B15" i="33"/>
  <c r="B16" i="33"/>
  <c r="B14" i="33"/>
  <c r="F9" i="35"/>
  <c r="K9" i="36" s="1"/>
  <c r="I9" i="36"/>
  <c r="E9" i="35"/>
  <c r="H9" i="36"/>
  <c r="B18" i="33" l="1"/>
  <c r="C18" i="33" s="1"/>
  <c r="J9" i="36"/>
  <c r="G9" i="35"/>
  <c r="L9" i="36" s="1"/>
  <c r="K10" i="35"/>
  <c r="K11" i="37" s="1"/>
  <c r="M12" i="35"/>
  <c r="M13" i="37" s="1"/>
  <c r="N12" i="35"/>
  <c r="N13" i="37" s="1"/>
  <c r="O9" i="35"/>
  <c r="O10" i="37" s="1"/>
  <c r="M9" i="35"/>
  <c r="M10" i="37" s="1"/>
  <c r="N10" i="35"/>
  <c r="N11" i="37" s="1"/>
  <c r="K13" i="35"/>
  <c r="K14" i="37" s="1"/>
  <c r="L9" i="35"/>
  <c r="L10" i="37" s="1"/>
  <c r="O11" i="35"/>
  <c r="O12" i="37" s="1"/>
  <c r="L10" i="35"/>
  <c r="L11" i="37" s="1"/>
  <c r="O10" i="35"/>
  <c r="O11" i="37" s="1"/>
  <c r="N13" i="35"/>
  <c r="N14" i="37" s="1"/>
  <c r="K9" i="35"/>
  <c r="K10" i="37" s="1"/>
  <c r="N9" i="35"/>
  <c r="N10" i="37" s="1"/>
  <c r="L12" i="35"/>
  <c r="L13" i="37" s="1"/>
  <c r="N11" i="35"/>
  <c r="N12" i="37" s="1"/>
  <c r="M10" i="35"/>
  <c r="M11" i="37" s="1"/>
  <c r="O13" i="35"/>
  <c r="O14" i="37" s="1"/>
  <c r="K11" i="35"/>
  <c r="K12" i="37" s="1"/>
  <c r="O12" i="35"/>
  <c r="O13" i="37" s="1"/>
  <c r="L13" i="35"/>
  <c r="L14" i="37" s="1"/>
  <c r="K12" i="35"/>
  <c r="K13" i="37" s="1"/>
  <c r="L11" i="35"/>
  <c r="L12" i="37" s="1"/>
  <c r="M13" i="35"/>
  <c r="M14" i="37" s="1"/>
  <c r="M11" i="35"/>
  <c r="M12" i="37" s="1"/>
  <c r="C15" i="33" l="1"/>
  <c r="C16" i="33"/>
  <c r="C17" i="33"/>
  <c r="B21" i="33"/>
  <c r="C14" i="33"/>
  <c r="D14" i="33"/>
  <c r="D17" i="33"/>
  <c r="N9" i="36"/>
  <c r="M9" i="36" s="1"/>
  <c r="P9" i="36" s="1"/>
  <c r="D15" i="33"/>
  <c r="D16" i="33"/>
  <c r="D18" i="33" l="1"/>
  <c r="E18" i="33" s="1"/>
  <c r="E14" i="33" l="1"/>
  <c r="E17" i="33"/>
  <c r="D21" i="33"/>
  <c r="E16" i="33"/>
  <c r="E15" i="33"/>
</calcChain>
</file>

<file path=xl/sharedStrings.xml><?xml version="1.0" encoding="utf-8"?>
<sst xmlns="http://schemas.openxmlformats.org/spreadsheetml/2006/main" count="743" uniqueCount="300">
  <si>
    <t>No. DEL RIESGO</t>
  </si>
  <si>
    <t>RIESGO</t>
  </si>
  <si>
    <t>PROBABILIDAD</t>
  </si>
  <si>
    <t>Frecuencia</t>
  </si>
  <si>
    <t>IMPACTO</t>
  </si>
  <si>
    <t>Moderado</t>
  </si>
  <si>
    <t>Mayor</t>
  </si>
  <si>
    <t>Menor</t>
  </si>
  <si>
    <t>TIPO</t>
  </si>
  <si>
    <t>Probabilidad Residual</t>
  </si>
  <si>
    <t>Impacto Residual</t>
  </si>
  <si>
    <t>MAPA DE RIESGOS</t>
  </si>
  <si>
    <t>Fecha</t>
  </si>
  <si>
    <t>R3</t>
  </si>
  <si>
    <t>R4</t>
  </si>
  <si>
    <t>R5</t>
  </si>
  <si>
    <t>R6</t>
  </si>
  <si>
    <t>R7</t>
  </si>
  <si>
    <t>R8</t>
  </si>
  <si>
    <t>R9</t>
  </si>
  <si>
    <t>MAPA DE CALOR RIESGO INHERENTE</t>
  </si>
  <si>
    <t>MAPA DE CALOR RIESGO RESIDUAL</t>
  </si>
  <si>
    <t>2. Si en la sumatoria de los riesgos Extermos y altos representan mas o igual al 30% de los Riesgos Calificados, y menos del 20% de los Riesgos Extremos la calificación del Proceso será ALTO.</t>
  </si>
  <si>
    <t>3. Si en la sumatoria de los riesgos Extremos, altos y moderados representan mas o igual al  40% de los Riesgos Calificados, y menos del 30% de los Riesgos Extremos y Altos, y Menos del 20% de los Riesgos Extremos, la calificación del Proceso será MODERADO.</t>
  </si>
  <si>
    <t>Sumatoria de riesgos Extremos</t>
  </si>
  <si>
    <t>Sumatoria de riesgos altos</t>
  </si>
  <si>
    <t>Sumatoria de riesgos moderados</t>
  </si>
  <si>
    <t>Sumatoria de Riesgos bajos</t>
  </si>
  <si>
    <t>Total</t>
  </si>
  <si>
    <t>RIESGO INHERENTE DEL PROCESO</t>
  </si>
  <si>
    <t>RIESGO RESIDUAL DEL PROCESO</t>
  </si>
  <si>
    <t>R10</t>
  </si>
  <si>
    <t>R11</t>
  </si>
  <si>
    <t>R12</t>
  </si>
  <si>
    <t>R13</t>
  </si>
  <si>
    <t>R14</t>
  </si>
  <si>
    <t>R15</t>
  </si>
  <si>
    <t>R16</t>
  </si>
  <si>
    <t>R17</t>
  </si>
  <si>
    <t>R18</t>
  </si>
  <si>
    <t>R19</t>
  </si>
  <si>
    <t>R20</t>
  </si>
  <si>
    <t xml:space="preserve"> </t>
  </si>
  <si>
    <t>VALORACIÓN DEL CONTROL</t>
  </si>
  <si>
    <t>RIESGO INHERENTE Y RESIDUAL DEL PROCESO</t>
  </si>
  <si>
    <r>
      <rPr>
        <b/>
        <sz val="11"/>
        <color theme="1"/>
        <rFont val="Calibri"/>
        <family val="2"/>
        <scheme val="minor"/>
      </rPr>
      <t>Explicaciones Para realizar la ponderación de Riesgos.</t>
    </r>
    <r>
      <rPr>
        <sz val="11"/>
        <color theme="1"/>
        <rFont val="Calibri"/>
        <family val="2"/>
        <scheme val="minor"/>
      </rPr>
      <t xml:space="preserve">
1. Si en la sumatoria de los riesgos los Extremos representan mas o igual al 20% de los Riesgos, la calificación del Proceso será EXTREMO.</t>
    </r>
  </si>
  <si>
    <t>Control de Cambios</t>
  </si>
  <si>
    <t>Infraestructura</t>
  </si>
  <si>
    <t>DESCRIPCIÓN DEL RIESGO</t>
  </si>
  <si>
    <t>FACTOR DEL RIESGO</t>
  </si>
  <si>
    <t>Nivel</t>
  </si>
  <si>
    <t>Frecuencia de la Actividad</t>
  </si>
  <si>
    <t>Probabilidad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</si>
  <si>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</si>
  <si>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</si>
  <si>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</si>
  <si>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</si>
  <si>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</si>
  <si>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</si>
  <si>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</si>
  <si>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Muy Alta</t>
  </si>
  <si>
    <t>% Impacto</t>
  </si>
  <si>
    <t>Reputacional</t>
  </si>
  <si>
    <t>Leve</t>
  </si>
  <si>
    <t>El riesgo afecta la imagen de algún área de la organización.</t>
  </si>
  <si>
    <t>Entre 10 y 50 SMLMV</t>
  </si>
  <si>
    <t>El riesgo afecta la imagen de la entidad internamente, de conocimiento general nivel interno, de junta directiva y accionistas y/o de proveedores.</t>
  </si>
  <si>
    <t>Entre 50 y 100 SMLMV</t>
  </si>
  <si>
    <t>El riesgo afecta la imagen de la entidad con algunos usuarios de relevancia frente al logro de los objetivos.</t>
  </si>
  <si>
    <t>Entre 100 y 500 SMLMV</t>
  </si>
  <si>
    <t>El riesgo afecta la imagen de la entidad con efecto publicitario sostenido a nivel de sector administrativo, nivel departamental o municipal.</t>
  </si>
  <si>
    <t>Catastrófico</t>
  </si>
  <si>
    <t>Mayor a 500 SMLMV</t>
  </si>
  <si>
    <t>El riesgo afecta la imagen de la entidad a nivel nacional, con efecto publicitario sostenido a nivel país</t>
  </si>
  <si>
    <t>IMPACTO INHERENTE</t>
  </si>
  <si>
    <t>Talento_Humano</t>
  </si>
  <si>
    <t>¿QUÉ? 
IMPACTO</t>
  </si>
  <si>
    <t>La actividad que conlleva el riesgo se ejecuta mínimo 500 veces al año y máximo 5.000 veces por año</t>
  </si>
  <si>
    <t>La actividad que conlleva el riesgo se ejecuta más de 5.000 veces por año</t>
  </si>
  <si>
    <t>Afectación_Económica</t>
  </si>
  <si>
    <t>PROBABILIDAD INHERENTE</t>
  </si>
  <si>
    <t>Menor a 10 SMLMV</t>
  </si>
  <si>
    <t>Extremo</t>
  </si>
  <si>
    <t>Alto</t>
  </si>
  <si>
    <t>Bajo</t>
  </si>
  <si>
    <t>Impacto</t>
  </si>
  <si>
    <t>NIVELES DE RIESGO</t>
  </si>
  <si>
    <t>CALIFICACIÓN RIESGO INHERENTE</t>
  </si>
  <si>
    <t>Tipo de control</t>
  </si>
  <si>
    <t>Peso del Control</t>
  </si>
  <si>
    <t>Implementación</t>
  </si>
  <si>
    <t>Peso de la implementación</t>
  </si>
  <si>
    <t>Automático</t>
  </si>
  <si>
    <t>Manual</t>
  </si>
  <si>
    <t>Atributos Informativos</t>
  </si>
  <si>
    <t>Documentación</t>
  </si>
  <si>
    <t>Documentado</t>
  </si>
  <si>
    <t>Sin Documentar</t>
  </si>
  <si>
    <t>Continua</t>
  </si>
  <si>
    <t>Aleatoria</t>
  </si>
  <si>
    <t>Evidencia</t>
  </si>
  <si>
    <t>Con Registro</t>
  </si>
  <si>
    <t>Sin Registro</t>
  </si>
  <si>
    <t>Eficiencia</t>
  </si>
  <si>
    <t>Preventivo</t>
  </si>
  <si>
    <t>Detectivo</t>
  </si>
  <si>
    <t>Correctivo</t>
  </si>
  <si>
    <t>Informativos</t>
  </si>
  <si>
    <t>Atributos del control</t>
  </si>
  <si>
    <t>Al</t>
  </si>
  <si>
    <t>No. Control</t>
  </si>
  <si>
    <t>Valor Total del Control</t>
  </si>
  <si>
    <t>Afectación o Desplazamiento en la Matriz</t>
  </si>
  <si>
    <t>% Probabilidad Riesgo Inherente</t>
  </si>
  <si>
    <t>% Impacto Riesgo Inherente</t>
  </si>
  <si>
    <t>Probabilidad residual</t>
  </si>
  <si>
    <t>CALIFICACIÓN RIESGO RESIDUAL</t>
  </si>
  <si>
    <r>
      <t xml:space="preserve">4. Si en la sumatoria de los riesgos Extremos, altos,  moderados y bajos representan mas o igual al  50% de los Riesgos Calificados, y menos del 40% de los riesgos Extremos, altos y moderados, y menos del 30% de los riesgos calificados en Extremos y Altos, y menos del 20% de los riesgos Extremos, la calificación del proceso sera BAJO.
</t>
    </r>
    <r>
      <rPr>
        <b/>
        <sz val="11"/>
        <color theme="1"/>
        <rFont val="Calibri"/>
        <family val="2"/>
        <scheme val="minor"/>
      </rPr>
      <t xml:space="preserve">Nota: </t>
    </r>
    <r>
      <rPr>
        <sz val="11"/>
        <color theme="1"/>
        <rFont val="Calibri"/>
        <family val="2"/>
        <scheme val="minor"/>
      </rPr>
      <t>Adapatado de Instituto de Auditores Internos</t>
    </r>
    <r>
      <rPr>
        <b/>
        <sz val="11"/>
        <color theme="1"/>
        <rFont val="Calibri"/>
        <family val="2"/>
        <scheme val="minor"/>
      </rPr>
      <t xml:space="preserve"> COSO ERM </t>
    </r>
    <r>
      <rPr>
        <sz val="11"/>
        <color theme="1"/>
        <rFont val="Calibri"/>
        <family val="2"/>
        <scheme val="minor"/>
      </rPr>
      <t>Agosto 2014</t>
    </r>
  </si>
  <si>
    <t>% Probabilidad Residual</t>
  </si>
  <si>
    <t>% Impacto Residual</t>
  </si>
  <si>
    <t>% Probabilidad Inherente</t>
  </si>
  <si>
    <t>% Impacto Inherente</t>
  </si>
  <si>
    <t>SEVERIDAD (NIVEL DE RIESGO)</t>
  </si>
  <si>
    <t>Tratamiento</t>
  </si>
  <si>
    <t>Reducir</t>
  </si>
  <si>
    <t>Mitigar</t>
  </si>
  <si>
    <t>Transferir</t>
  </si>
  <si>
    <t>Aceptar</t>
  </si>
  <si>
    <t>Evitar</t>
  </si>
  <si>
    <t>Plan de Acción</t>
  </si>
  <si>
    <t>Estado</t>
  </si>
  <si>
    <t>CÓDIGO:</t>
  </si>
  <si>
    <t>VERSIÓN:</t>
  </si>
  <si>
    <t>NO REQUIERE CLAVE PARA DESBLOQUEAR LAS HOJAS</t>
  </si>
  <si>
    <t>Procesos</t>
  </si>
  <si>
    <t>Tecnologías</t>
  </si>
  <si>
    <r>
      <t>¿PORQUÉ?
CAUSA RAÍZ
(</t>
    </r>
    <r>
      <rPr>
        <sz val="11"/>
        <rFont val="Arial"/>
        <family val="2"/>
      </rPr>
      <t xml:space="preserve">Iniciar con 
</t>
    </r>
    <r>
      <rPr>
        <b/>
        <sz val="11"/>
        <rFont val="Arial"/>
        <family val="2"/>
      </rPr>
      <t>debido a)</t>
    </r>
  </si>
  <si>
    <r>
      <t>¿CÓMO?
CAUSA INMEDIATA 
(</t>
    </r>
    <r>
      <rPr>
        <sz val="11"/>
        <rFont val="Arial"/>
        <family val="2"/>
      </rPr>
      <t xml:space="preserve">Iniciar con la palabra 
</t>
    </r>
    <r>
      <rPr>
        <b/>
        <sz val="11"/>
        <rFont val="Arial"/>
        <family val="2"/>
      </rPr>
      <t>por)</t>
    </r>
  </si>
  <si>
    <t>Posibilidad de pérdida Económica</t>
  </si>
  <si>
    <t>Posibilidad de pérdida Reputacional</t>
  </si>
  <si>
    <t>Posibilidad de pérdida Económica y Reputacional</t>
  </si>
  <si>
    <t>Evento_Externo</t>
  </si>
  <si>
    <t>N/A</t>
  </si>
  <si>
    <t>Sin Iniciar</t>
  </si>
  <si>
    <t>Cerrado</t>
  </si>
  <si>
    <t>En proceso</t>
  </si>
  <si>
    <t>Seguimiento 1 (Fecha y avance)</t>
  </si>
  <si>
    <t>Seguimiento 2 (Fecha y avance)</t>
  </si>
  <si>
    <t>Seguimientos por parte del Líder del Proceso</t>
  </si>
  <si>
    <t>Seguimiento 3 ... (Fecha y avance)</t>
  </si>
  <si>
    <t>Fecha de Inicio</t>
  </si>
  <si>
    <t>Fecha de Finalización</t>
  </si>
  <si>
    <t>Verificación por parte de segunda línea de defensa o quien haga sus veces 
(Fecha y Descripción)</t>
  </si>
  <si>
    <t>Verificación por parte de la Oficina de Control Interno o quien haga sus veces 
(Fecha y Descripción)</t>
  </si>
  <si>
    <t>¿QUÉ? IMPACTO</t>
  </si>
  <si>
    <t>PROCESO:</t>
  </si>
  <si>
    <t>OBJETIVO DEL PROCESO:</t>
  </si>
  <si>
    <t>ENTIDAD:</t>
  </si>
  <si>
    <t>A_Ejecución_y_Administración_de_procesos</t>
  </si>
  <si>
    <t>B_Fraude_Externo</t>
  </si>
  <si>
    <t>C_Fraude_Interno</t>
  </si>
  <si>
    <t>D_Fallas_Tecnológicas</t>
  </si>
  <si>
    <t>E_Relaciones_Laborales</t>
  </si>
  <si>
    <t>F_Usuarios_Productos_y_Prácticas_Organizacionales</t>
  </si>
  <si>
    <t>G_Daños_Activos_Físicos</t>
  </si>
  <si>
    <t>RESULTADO FUENTE GENERADORA DEL EVENTO</t>
  </si>
  <si>
    <t>SELECCIONE FUENTE GENERADORA DEL EVENTO PARA TIPO E,F,G</t>
  </si>
  <si>
    <t>VALIDACIÓN FUENTE GENERADORA DEL EVENTO PARA TIPO A,B,C,D</t>
  </si>
  <si>
    <t>Máximo</t>
  </si>
  <si>
    <t>Mínimo</t>
  </si>
  <si>
    <t>Afectación Económica</t>
  </si>
  <si>
    <t>Nivel de Impacto</t>
  </si>
  <si>
    <t>Porcentaje de Impacto</t>
  </si>
  <si>
    <t>Descripción del Control</t>
  </si>
  <si>
    <t>Acción
(Inicia con un verbo)</t>
  </si>
  <si>
    <t>Complemento (Periodicidad - Observaciones o Desviaciones)</t>
  </si>
  <si>
    <t>¿Requiere Plan de Acción?</t>
  </si>
  <si>
    <t>Requiere Plan de Acción</t>
  </si>
  <si>
    <t>No requiere Plan de Acción</t>
  </si>
  <si>
    <t>Responsable 
(Cargo)</t>
  </si>
  <si>
    <t>Descripción de la Acción, basado en el análisis de causas</t>
  </si>
  <si>
    <t>Matriz Mapa de Riesgos</t>
  </si>
  <si>
    <t>Orientaciones Generales</t>
  </si>
  <si>
    <t>Columna</t>
  </si>
  <si>
    <t>Descripción - Lineamientos para el diligenciamiento</t>
  </si>
  <si>
    <t>Proceso</t>
  </si>
  <si>
    <t>Diligencie el nombre del proceso al cual se le identificarán y valorarán los riesgos.</t>
  </si>
  <si>
    <t>Diligencie el objetivo del proceso.</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</si>
  <si>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</si>
  <si>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</si>
  <si>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</si>
  <si>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</si>
  <si>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adelantar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t>
    </r>
  </si>
  <si>
    <t>% Probabilidad</t>
  </si>
  <si>
    <t>Riesgo</t>
  </si>
  <si>
    <t>No. Riesgo</t>
  </si>
  <si>
    <t>Nivel Probabilidad</t>
  </si>
  <si>
    <t>Resultado</t>
  </si>
  <si>
    <t>No. veces que realiza la actividad al año</t>
  </si>
  <si>
    <t xml:space="preserve">Peso del Control + Peso de la implementación </t>
  </si>
  <si>
    <t>% Probabilidad Riesgo Inherente-(% Probabilidad Riesgo Inherente*Valor Total del Control)</t>
  </si>
  <si>
    <t>% Impacto Riesgo Inherente-(% Impacto Riesgo Inherente*Valor Total del Control)</t>
  </si>
  <si>
    <t>Afecta</t>
  </si>
  <si>
    <t>Severidad 
(Nivel de Riesgo)</t>
  </si>
  <si>
    <t>Vigencia del:</t>
  </si>
  <si>
    <t>Elaboración o Actualización:</t>
  </si>
  <si>
    <t>El archivo contiene las siguientes hojas:</t>
  </si>
  <si>
    <t>El formato de fecha es: DD/MM/AAAA</t>
  </si>
  <si>
    <r>
      <t>1 INSTRUCTIVO:</t>
    </r>
    <r>
      <rPr>
        <sz val="11"/>
        <rFont val="Arial Narrow"/>
        <family val="2"/>
      </rPr>
      <t xml:space="preserve"> Identifica el contenido del archivo y su funcionalidad</t>
    </r>
  </si>
  <si>
    <t>Las hojas se encuentran protegidas para evidar dañar las formulas, para desprotegerlas no se requiere contraseña</t>
  </si>
  <si>
    <t>Se debe ingresar información solo en las celdas identificadas con color NARANJA CLARO, las demás contienen formulas de autollenado</t>
  </si>
  <si>
    <r>
      <t>2 CONTEXTO E IDENTIFICACIÓN:</t>
    </r>
    <r>
      <rPr>
        <sz val="11"/>
        <rFont val="Arial Narrow"/>
        <family val="2"/>
      </rPr>
      <t xml:space="preserve"> Se establece el Número, Descripción y Factor del riesgo</t>
    </r>
  </si>
  <si>
    <r>
      <t>5 VALORACIÓN DEL CONTROL:</t>
    </r>
    <r>
      <rPr>
        <sz val="11"/>
        <rFont val="Arial Narrow"/>
        <family val="2"/>
      </rPr>
      <t xml:space="preserve"> Se realiza la descripción y atributos del control, calcula automáticamente el Valor Total del Control, Probabilidad residual e Impacto Residual</t>
    </r>
  </si>
  <si>
    <r>
      <t>7 MAPA CALOR INHEREN Y RESIDUAL:</t>
    </r>
    <r>
      <rPr>
        <sz val="11"/>
        <rFont val="Arial Narrow"/>
        <family val="2"/>
      </rPr>
      <t xml:space="preserve"> Comparación gráfica de la ubicación de cada riesgo inherente y residual en el mapa de calor (En esta hoja no se ingresan dados)</t>
    </r>
  </si>
  <si>
    <r>
      <t>8 MAPA RIESGOS:</t>
    </r>
    <r>
      <rPr>
        <sz val="11"/>
        <rFont val="Arial Narrow"/>
        <family val="2"/>
      </rPr>
      <t xml:space="preserve"> Establece el Tratamiento, Plan de Acción, Seguimientos por parte del Líder del Proceso, Verificación por parte de segunda línea de defensa o quien haga sus veces, Verificación por parte de la Oficina de Control Interno o quien haga sus veces y el estado de la acción.</t>
    </r>
  </si>
  <si>
    <r>
      <t>6 MAPA CALOR RESIDUAL:</t>
    </r>
    <r>
      <rPr>
        <sz val="11"/>
        <rFont val="Arial Narrow"/>
        <family val="2"/>
      </rPr>
      <t xml:space="preserve"> Representación gráfica de la ubicación de cada riesgo residual en el mapa de calor (En esta hoja no se ingresan datos)</t>
    </r>
  </si>
  <si>
    <r>
      <t>4 MAPA CALOR INHERENTE:</t>
    </r>
    <r>
      <rPr>
        <sz val="11"/>
        <rFont val="Arial Narrow"/>
        <family val="2"/>
      </rPr>
      <t xml:space="preserve"> Representación gráfica de la ubicación de cada riesgo inherente en el mapa de calor (En esta hoja no se ingresan datos)</t>
    </r>
  </si>
  <si>
    <r>
      <t>9 RIESGO DEL PROCESO:</t>
    </r>
    <r>
      <rPr>
        <sz val="11"/>
        <rFont val="Arial Narrow"/>
        <family val="2"/>
      </rPr>
      <t xml:space="preserve"> Calcula el nivel de riesgo del proceso (En esta hoja no se ingresan datos)</t>
    </r>
  </si>
  <si>
    <r>
      <t>10 CONTROL DE CAMBIOS:</t>
    </r>
    <r>
      <rPr>
        <sz val="11"/>
        <rFont val="Arial Narrow"/>
        <family val="2"/>
      </rPr>
      <t xml:space="preserve"> En ella se debe registrar los cambios al formato y al contenido del mismo</t>
    </r>
  </si>
  <si>
    <r>
      <t>11 FORMULAS:</t>
    </r>
    <r>
      <rPr>
        <sz val="11"/>
        <rFont val="Arial Narrow"/>
        <family val="2"/>
      </rPr>
      <t xml:space="preserve"> La información que contiene se utiliza para realizar operaciones en las demás hojas (En esta hoja no se ingresan datos)</t>
    </r>
  </si>
  <si>
    <t>Objetivo del Proceso</t>
  </si>
  <si>
    <t>No. de Riesgo
(Mismo consecutivo para toda la entidad)</t>
  </si>
  <si>
    <t>No. de Riesgo</t>
  </si>
  <si>
    <t xml:space="preserve">¿CÓMO?
CAUSA INMEDIATA </t>
  </si>
  <si>
    <r>
      <t xml:space="preserve">Circunstancias bajo las cuales se presenta el riesgo, es la situación más evidente frente al riesgo, redacte de la forma más concreta posible.
(Iniciar con la palabra </t>
    </r>
    <r>
      <rPr>
        <b/>
        <sz val="9"/>
        <rFont val="Arial Narrow"/>
        <family val="2"/>
      </rPr>
      <t>por</t>
    </r>
    <r>
      <rPr>
        <sz val="9"/>
        <rFont val="Arial Narrow"/>
        <family val="2"/>
      </rPr>
      <t>)</t>
    </r>
  </si>
  <si>
    <t>¿PORQUÉ?
CAUSA RAÍZ</t>
  </si>
  <si>
    <r>
      <t xml:space="preserve">Causa  principal  o básica, corresponde a las razones por la cuales se puede presentar  el riesgo, redacte de la forma más concreta posible.
(Iniciar </t>
    </r>
    <r>
      <rPr>
        <b/>
        <sz val="9"/>
        <rFont val="Arial Narrow"/>
        <family val="2"/>
      </rPr>
      <t>con debido a</t>
    </r>
    <r>
      <rPr>
        <sz val="9"/>
        <rFont val="Arial Narrow"/>
        <family val="2"/>
      </rPr>
      <t>)</t>
    </r>
  </si>
  <si>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r>
      <rPr>
        <sz val="9"/>
        <rFont val="Arial Narrow"/>
        <family val="2"/>
      </rPr>
      <t xml:space="preserve"> 
(Se genera automáticamente)</t>
    </r>
  </si>
  <si>
    <t>FACTOR DEL RIESGO / TIPO</t>
  </si>
  <si>
    <t>Seleccione de la lista desplegable entre las opiciones:
A_Ejecución_y_Administración_de_procesos
B_Fraude_Externo
C_Fraude_Interno
D_Fallas_Tecnológicas
E_Relaciones_Laborales
F_Usuarios_Productos_y_Prácticas_Organizacionales
G_Daños_Activos_Físicos</t>
  </si>
  <si>
    <t>FACTOR DEL RIESGO / SELECCIONE FUENTE GENERADORA DEL EVENTO PARA TIPO E,F,G</t>
  </si>
  <si>
    <r>
      <rPr>
        <b/>
        <sz val="9"/>
        <rFont val="Arial Narrow"/>
        <family val="2"/>
      </rPr>
      <t>Si en TIPO seleccioneó las opiciones:</t>
    </r>
    <r>
      <rPr>
        <sz val="9"/>
        <rFont val="Arial Narrow"/>
        <family val="2"/>
      </rPr>
      <t xml:space="preserve">
E_Relaciones_Laborales
F_Usuarios_Productos_y_Prácticas_Organizacionales
G_Daños_Activos_Físicos
</t>
    </r>
    <r>
      <rPr>
        <b/>
        <sz val="9"/>
        <rFont val="Arial Narrow"/>
        <family val="2"/>
      </rPr>
      <t>Debe definir la fuente generadora de la lista desplegable</t>
    </r>
  </si>
  <si>
    <t>Se rellena automáticamente según lo seleccinado de FACTOR DEL RIESGO</t>
  </si>
  <si>
    <t>Analice las consecuencias que puede ocasionar a la organización la materialización del riesgo, Seleccione de la lista desplegable entre: 
Posibilidad de pérdida Económica
Posibilidad de pérdida Reputacional
Posibilidad de pérdida Económica y Reputacional</t>
  </si>
  <si>
    <t>Fecha en la que realiza el diligenciamiento o actualización del mapa de riesgos, formato (DD/MM/AAAA)</t>
  </si>
  <si>
    <t>Vigencia del Al:</t>
  </si>
  <si>
    <t>Vigencia que tiene el mapa de riesgos fecha inicio fecha final, formato (DD/MM/AAAA)</t>
  </si>
  <si>
    <t xml:space="preserve">3 PROBABIL E IMPACTO INHERENTE: </t>
  </si>
  <si>
    <r>
      <t xml:space="preserve">Defina el número de veces que se ejecuta la actividad durante el año, (Recuerde la probabilidad e ocurrencia del riesgo se define como el No. de veces que se pasa por el punto de riesgo en el periodo de 1 año). La matriz automáticamente hará el cálculo para el nivel de probabilidad inherente.
</t>
    </r>
    <r>
      <rPr>
        <b/>
        <sz val="9"/>
        <rFont val="Arial Narrow"/>
        <family val="2"/>
      </rPr>
      <t>La matriz calcula automáticamente:</t>
    </r>
    <r>
      <rPr>
        <sz val="9"/>
        <rFont val="Arial Narrow"/>
        <family val="2"/>
      </rPr>
      <t xml:space="preserve">
Frecuencia de la Actividad
% Probabilidad
Nivel Probabilidad
</t>
    </r>
  </si>
  <si>
    <t>Resultado / Porcentaje de Impacto / Nivel de Impacto</t>
  </si>
  <si>
    <t>Se calcula automáticamente según la información de afectación económica y reputacional</t>
  </si>
  <si>
    <t>Debe seleccionar de lista desplegable entre:
Preventivo
Detectivo
Correctivo</t>
  </si>
  <si>
    <t>Se calcula automáticamente según lo seleccionado en Implementación
Manual
Automático</t>
  </si>
  <si>
    <t>Se calcula automáticamente según lo seleccionado en Tipo de Control
Preventivo: 25 %
Detectivo: 15 %
Correctivo: 10 %</t>
  </si>
  <si>
    <t>Debe seleccionar de lista desplegable entre:
Automático: 25 %
Manual: 15 %</t>
  </si>
  <si>
    <t>Se calcula automáticamente:
Peso del Control + Peso de la implementación</t>
  </si>
  <si>
    <t>Se calcula automáticamente:
% Probabilidad Riesgo Inherente-(% Probabilidad Riesgo Inherente*Valor Total del Control)</t>
  </si>
  <si>
    <t>Debe seleccionar de listas desplegables
Documentación: Documentado - Sin Documentar
Frecuencia: Continua - Aleatoria
Evidencia: Con registro - Sin registro</t>
  </si>
  <si>
    <t>Se calcula automáticamente según CALIFICACIÓN RIESGO RESIDUAL / PROBABILIDAD E IMPACTO</t>
  </si>
  <si>
    <t>Se calcula automáticamente según SEVERIDAD (NIVEL DE RIESGO):
Extremo, Alto, Moderado: Reducir, mitigar, Transferir, Evitar
Bajo: Aceptar</t>
  </si>
  <si>
    <t>Se calcula automáticamente según Tratamiento
Reducir, mitigar, Transferir, Evitar: Requiere plan de acción
Aceptar: No requiere plan de acción</t>
  </si>
  <si>
    <t xml:space="preserve">Plan de Acción
Descripción de la Acción, basado en el análisis de causas
Responsable (Cargo)
Fecha de Inicio
Fecha de Finalización
</t>
  </si>
  <si>
    <t>Utilice la lista de despligue que se encuentra parametrizada, le aparecerán las opciones:
Sin Iniciar, En proceso, Cerrado,
la selección en este caso dependerá de las acciones del plan que se hayan establecido en cada caso.</t>
  </si>
  <si>
    <t>Realizar descripción de los seguimientos por parte del proceso</t>
  </si>
  <si>
    <t>Verificación por parte de segunda línea de defensa o quien haga sus veces (Fecha y Descripción)</t>
  </si>
  <si>
    <t>Realizar descripción de las verificaciones de la segunda línea de defensa</t>
  </si>
  <si>
    <t>Verificación por parte de la Oficina de Control Interno o quien haga sus veces (Fecha y Descripción)</t>
  </si>
  <si>
    <t>Realizar descripción de las verificaciones que realiza Control Interno o quien haga sus veces.</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</si>
  <si>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rFont val="Arial Narrow"/>
        <family val="2"/>
      </rPr>
      <t>POSIBILIDAD DE + Impacto para la entidad (Qué) + Causa Inmediata (Cómo) + Causa Raíz (Por qué)</t>
    </r>
    <r>
      <rPr>
        <sz val="9"/>
        <rFont val="Arial Narrow"/>
        <family val="2"/>
      </rPr>
      <t xml:space="preserve"> 
(Se genera automáticamente)</t>
    </r>
  </si>
  <si>
    <r>
      <t xml:space="preserve">Recuerde que el control se define como la medida que permite reducir o mitigar un riesgo. Defina el control (es) que atacan la causa raíz del riesgo, considere la estructura explicada en la guía: </t>
    </r>
    <r>
      <rPr>
        <b/>
        <sz val="9"/>
        <rFont val="Arial Narrow"/>
        <family val="2"/>
      </rPr>
      <t>Responsable de ejecutar el control + Acción + Complemento</t>
    </r>
  </si>
  <si>
    <t>Lista de datos de la matriz:</t>
  </si>
  <si>
    <t>Hoja</t>
  </si>
  <si>
    <t>%</t>
  </si>
  <si>
    <t>Selecciona de la lista desplegable el rango de afectación económica y la matriz calcula:
%
Nivel</t>
  </si>
  <si>
    <t>Selecciona de la lista desplegable el rango de afectación reputacional y la matriz calcula:
%
Nivel</t>
  </si>
  <si>
    <t>Posibilidad de pérdida Reputacional y Económica</t>
  </si>
  <si>
    <t>Descripción del control</t>
  </si>
  <si>
    <t>Probabilidad residual Final</t>
  </si>
  <si>
    <t>Impacto Residual Final</t>
  </si>
  <si>
    <t>NIVEL</t>
  </si>
  <si>
    <t>% MIN</t>
  </si>
  <si>
    <t>% MAX</t>
  </si>
  <si>
    <t>Responsable
(Cargo y/o Aplicativo)</t>
  </si>
  <si>
    <t>Archivo creado por:</t>
  </si>
  <si>
    <t>Gobernación del Meta - 
Secretaría Administrativa - 
Gerencia de Desarrollo Organizacional</t>
  </si>
  <si>
    <t>Definición del Tratamiento</t>
  </si>
  <si>
    <t>Reducir_Mitigar</t>
  </si>
  <si>
    <t>Redicir_Transferir</t>
  </si>
  <si>
    <t>Reducir_mitigar_Transferir_Evitar</t>
  </si>
  <si>
    <t>Esta hoja se utiliza para realizar cálculos en las demás, en ella no se ingresan datos</t>
  </si>
  <si>
    <t xml:space="preserve">Determine el tratamiento a seguir 
</t>
  </si>
  <si>
    <t>HOSPITAL UNIVERSITARIO DEPARTAMENTAL DE NARIÑO</t>
  </si>
  <si>
    <t>Mantener controles que se vienen trabajando</t>
  </si>
  <si>
    <t>M3 - R1</t>
  </si>
  <si>
    <t>M3 - R2</t>
  </si>
  <si>
    <t>GESTIÓN FINANCIERA</t>
  </si>
  <si>
    <t>Planear, coordinar, ejecutar, controlar y gestionar, los recursos financieros, mediante la facturación, cobro, recaudo de la producción misional y cumplimiento de los pagos por pasivos generados, presupuestando oportunamente y construyendo estados financieros confiables para la toma de decisiones a la alta dirección del hospital, dando cumplimiento a la normatividad relacionada vigente y auditorias pertinentes, mediante el uso de recursos eficiente y eficazmente.</t>
  </si>
  <si>
    <t xml:space="preserve"> por ausencia de  conciliación con las diferentes ERP, lo que no permite definir la cartera a cobrar, </t>
  </si>
  <si>
    <t>debido a que no se coincide con las cifras de cartera.</t>
  </si>
  <si>
    <t>Personal de cartera,</t>
  </si>
  <si>
    <t xml:space="preserve">realiza trimestralmente la presentación de los informes del decreto 2193, ACHC, boletín de deudores morosos, circular No. 009, circular No. 030; los cuales se pueden consultar en la página de la Supersalud, en la ACHC, Contaduría general de la Nación,  oficios remisorios del hospital a la SUPERSALUD, MINSALUD - SISPRO, </t>
  </si>
  <si>
    <t>con el fin de cumplir la norma estipulada.</t>
  </si>
  <si>
    <t>realiza conciliación con las diferentes ERP trimestralmente referente a la cartera,</t>
  </si>
  <si>
    <t>con el fin de firmar actas de conciliación y que las entidades reconozcan la deuda comprometida, a través de la firma de compromisos de depuración en las mesas de circular No. 030.</t>
  </si>
  <si>
    <t>Coordinador de gestión financiera</t>
  </si>
  <si>
    <t>Cumplir oportunamente con la presentación de los informes, boletín de deudores morosos, para dar cumplimiento a la norma estipulada, como se ha venido trabajando.</t>
  </si>
  <si>
    <t>por ausencia en la presentación de informes exactos y oportunos, que conllevan a procesos disciplinarios a la gerencia,</t>
  </si>
  <si>
    <t>debido a insuficiente suministro de información por parte de los procesos asociados a esta labor.</t>
  </si>
  <si>
    <t>Se da cumplimiento al control y plan de acción descrito
Evidencia: Plataformas.</t>
  </si>
  <si>
    <t>Se da cumplimiento del control descrito.
Evidencia: actas o cuadros de conciliación de cartera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</si>
</sst>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1"/>
      <color theme="1"/>
      <name val="Calibri"/>
      <family val="2"/>
      <scheme val="minor"/>
    </font>
    <font>
      <sz val="11"/>
      <color indexed="8"/>
      <name val="Calibri"/>
      <family val="2"/>
    </font>
    <font>
      <sz val="10"/>
      <name val="Arial"/>
      <family val="2"/>
    </font>
    <font>
      <sz val="10"/>
      <name val="Tahoma"/>
      <family val="2"/>
    </font>
    <font>
      <sz val="11"/>
      <name val="Tahoma"/>
      <family val="2"/>
    </font>
    <font>
      <b/>
      <sz val="11"/>
      <name val="Tahoma"/>
      <family val="2"/>
    </font>
    <font>
      <sz val="11"/>
      <name val="Arial"/>
      <family val="2"/>
    </font>
    <font>
      <b/>
      <sz val="12"/>
      <name val="Tahoma"/>
      <family val="2"/>
    </font>
    <font>
      <b/>
      <sz val="11"/>
      <color theme="1"/>
      <name val="Calibri"/>
      <family val="2"/>
      <scheme val="minor"/>
    </font>
    <font>
      <sz val="12"/>
      <name val="Tahoma"/>
      <family val="2"/>
    </font>
    <font>
      <sz val="10"/>
      <name val="Tahoma"/>
      <family val="2"/>
    </font>
    <font>
      <sz val="11"/>
      <name val="Tahoma"/>
      <family val="2"/>
    </font>
    <font>
      <b/>
      <sz val="11"/>
      <name val="Tahoma"/>
      <family val="2"/>
    </font>
    <font>
      <sz val="11"/>
      <name val="Arial"/>
      <family val="2"/>
    </font>
    <font>
      <b/>
      <sz val="11"/>
      <name val="Arial"/>
      <family val="2"/>
    </font>
    <font>
      <b/>
      <sz val="10"/>
      <name val="Arial"/>
      <family val="2"/>
    </font>
    <font>
      <sz val="11"/>
      <name val="Calibri"/>
      <family val="2"/>
      <scheme val="minor"/>
    </font>
    <font>
      <sz val="14"/>
      <name val="Arial"/>
      <family val="2"/>
    </font>
    <font>
      <sz val="8"/>
      <name val="Calibri"/>
      <family val="2"/>
      <scheme val="minor"/>
    </font>
    <font>
      <b/>
      <sz val="11"/>
      <name val="Calibri"/>
      <family val="2"/>
      <scheme val="minor"/>
    </font>
    <font>
      <sz val="11"/>
      <color rgb="FFFF0000"/>
      <name val="Calibri"/>
      <family val="2"/>
      <scheme val="minor"/>
    </font>
    <font>
      <sz val="16"/>
      <color theme="1"/>
      <name val="Calibri"/>
      <family val="2"/>
      <scheme val="minor"/>
    </font>
    <font>
      <b/>
      <sz val="12"/>
      <color theme="1"/>
      <name val="Arial"/>
      <family val="2"/>
    </font>
    <font>
      <sz val="12"/>
      <color theme="1"/>
      <name val="Arial"/>
      <family val="2"/>
    </font>
    <font>
      <sz val="10"/>
      <color theme="1"/>
      <name val="Arial"/>
      <family val="2"/>
    </font>
    <font>
      <sz val="10"/>
      <color rgb="FF202124"/>
      <name val="Arial"/>
      <family val="2"/>
    </font>
    <font>
      <b/>
      <sz val="10"/>
      <color theme="1"/>
      <name val="Arial"/>
      <family val="2"/>
    </font>
    <font>
      <sz val="10"/>
      <color rgb="FFFF0000"/>
      <name val="Arial"/>
      <family val="2"/>
    </font>
    <font>
      <b/>
      <sz val="10"/>
      <color rgb="FF000000"/>
      <name val="Arial"/>
      <family val="2"/>
    </font>
    <font>
      <sz val="10"/>
      <color indexed="8"/>
      <name val="Arial"/>
      <family val="2"/>
    </font>
    <font>
      <sz val="10"/>
      <color rgb="FF000000"/>
      <name val="Arial"/>
      <family val="2"/>
    </font>
    <font>
      <b/>
      <sz val="10"/>
      <color rgb="FF7030A0"/>
      <name val="Arial"/>
      <family val="2"/>
    </font>
    <font>
      <b/>
      <sz val="10"/>
      <color indexed="8"/>
      <name val="Arial"/>
      <family val="2"/>
    </font>
    <font>
      <sz val="10"/>
      <color rgb="FF7030A0"/>
      <name val="Arial"/>
      <family val="2"/>
    </font>
    <font>
      <b/>
      <sz val="10"/>
      <name val="Tahoma"/>
      <family val="2"/>
    </font>
    <font>
      <sz val="8"/>
      <name val="Arial"/>
      <family val="2"/>
    </font>
    <font>
      <b/>
      <sz val="14"/>
      <name val="Arial Narrow"/>
      <family val="2"/>
    </font>
    <font>
      <sz val="10"/>
      <name val="Arial Narrow"/>
      <family val="2"/>
    </font>
    <font>
      <b/>
      <sz val="10"/>
      <color theme="9" tint="-0.249977111117893"/>
      <name val="Arial Narrow"/>
      <family val="2"/>
    </font>
    <font>
      <b/>
      <u/>
      <sz val="11"/>
      <name val="Arial Narrow"/>
      <family val="2"/>
    </font>
    <font>
      <b/>
      <sz val="11"/>
      <name val="Arial Narrow"/>
      <family val="2"/>
    </font>
    <font>
      <sz val="11"/>
      <name val="Arial Narrow"/>
      <family val="2"/>
    </font>
    <font>
      <b/>
      <sz val="11"/>
      <color theme="9" tint="-0.249977111117893"/>
      <name val="Arial Narrow"/>
      <family val="2"/>
    </font>
    <font>
      <b/>
      <sz val="10"/>
      <name val="Arial Narrow"/>
      <family val="2"/>
    </font>
    <font>
      <sz val="12"/>
      <name val="Times New Roman"/>
      <family val="1"/>
    </font>
    <font>
      <b/>
      <sz val="9"/>
      <name val="Arial Narrow"/>
      <family val="2"/>
    </font>
    <font>
      <sz val="9"/>
      <name val="Arial Narrow"/>
      <family val="2"/>
    </font>
    <font>
      <b/>
      <sz val="9"/>
      <color theme="9" tint="-0.249977111117893"/>
      <name val="Arial Narrow"/>
      <family val="2"/>
    </font>
    <font>
      <b/>
      <sz val="8"/>
      <name val="Tahoma"/>
      <family val="2"/>
    </font>
    <font>
      <b/>
      <sz val="12"/>
      <color rgb="FFFF0000"/>
      <name val="Tahoma"/>
      <family val="2"/>
    </font>
    <font>
      <sz val="11"/>
      <color theme="1"/>
      <name val="Arial Narrow"/>
      <family val="2"/>
    </font>
  </fonts>
  <fills count="1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00B050"/>
        <bgColor indexed="64"/>
      </patternFill>
    </fill>
    <fill>
      <patternFill patternType="solid">
        <fgColor rgb="FF92D050"/>
        <bgColor indexed="64"/>
      </patternFill>
    </fill>
    <fill>
      <patternFill patternType="solid">
        <fgColor rgb="FFFF0000"/>
        <bgColor indexed="64"/>
      </patternFill>
    </fill>
    <fill>
      <patternFill patternType="solid">
        <fgColor rgb="FFFFC000"/>
        <bgColor indexed="64"/>
      </patternFill>
    </fill>
    <fill>
      <patternFill patternType="solid">
        <fgColor rgb="FFFF6600"/>
        <bgColor indexed="64"/>
      </patternFill>
    </fill>
    <fill>
      <patternFill patternType="solid">
        <fgColor rgb="FFFFFF66"/>
        <bgColor indexed="64"/>
      </patternFill>
    </fill>
    <fill>
      <patternFill patternType="solid">
        <fgColor theme="9" tint="0.39997558519241921"/>
        <bgColor indexed="64"/>
      </patternFill>
    </fill>
    <fill>
      <patternFill patternType="solid">
        <fgColor rgb="FF00B0F0"/>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bottom style="medium">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double">
        <color indexed="64"/>
      </top>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s>
  <cellStyleXfs count="6">
    <xf numFmtId="0" fontId="0" fillId="0" borderId="0"/>
    <xf numFmtId="0" fontId="2" fillId="0" borderId="0"/>
    <xf numFmtId="0" fontId="2" fillId="0" borderId="0"/>
    <xf numFmtId="0" fontId="1" fillId="0" borderId="0"/>
    <xf numFmtId="0" fontId="2" fillId="0" borderId="0"/>
    <xf numFmtId="0" fontId="44" fillId="0" borderId="0"/>
  </cellStyleXfs>
  <cellXfs count="500">
    <xf numFmtId="0" fontId="0" fillId="0" borderId="0" xfId="0"/>
    <xf numFmtId="0" fontId="11" fillId="4" borderId="1" xfId="0" applyFont="1" applyFill="1" applyBorder="1" applyAlignment="1" applyProtection="1">
      <alignment horizontal="center" vertical="center" wrapText="1"/>
      <protection locked="0"/>
    </xf>
    <xf numFmtId="0" fontId="6" fillId="4" borderId="1" xfId="2" applyFont="1" applyFill="1" applyBorder="1" applyAlignment="1" applyProtection="1">
      <alignment horizontal="center" vertical="center" wrapText="1"/>
      <protection locked="0"/>
    </xf>
    <xf numFmtId="0" fontId="6" fillId="4" borderId="1" xfId="2" applyFont="1" applyFill="1" applyBorder="1" applyAlignment="1" applyProtection="1">
      <alignment horizontal="left" vertical="center" wrapText="1"/>
      <protection locked="0"/>
    </xf>
    <xf numFmtId="9" fontId="11" fillId="4" borderId="1" xfId="0" applyNumberFormat="1" applyFont="1" applyFill="1" applyBorder="1" applyAlignment="1" applyProtection="1">
      <alignment horizontal="center" vertical="center" wrapText="1"/>
      <protection locked="0"/>
    </xf>
    <xf numFmtId="0" fontId="11" fillId="4" borderId="6" xfId="0" applyFont="1" applyFill="1" applyBorder="1" applyAlignment="1" applyProtection="1">
      <alignment horizontal="center" vertical="center" wrapText="1"/>
      <protection locked="0"/>
    </xf>
    <xf numFmtId="9" fontId="11" fillId="4" borderId="6" xfId="0" applyNumberFormat="1" applyFont="1" applyFill="1" applyBorder="1" applyAlignment="1" applyProtection="1">
      <alignment horizontal="center" vertical="center" wrapText="1"/>
      <protection locked="0"/>
    </xf>
    <xf numFmtId="0" fontId="11" fillId="4" borderId="28" xfId="0" applyFont="1" applyFill="1" applyBorder="1" applyAlignment="1" applyProtection="1">
      <alignment horizontal="center" vertical="center" wrapText="1"/>
      <protection locked="0"/>
    </xf>
    <xf numFmtId="9" fontId="11" fillId="4" borderId="28" xfId="0" applyNumberFormat="1" applyFont="1" applyFill="1" applyBorder="1" applyAlignment="1" applyProtection="1">
      <alignment horizontal="center" vertical="center" wrapText="1"/>
      <protection locked="0"/>
    </xf>
    <xf numFmtId="0" fontId="3" fillId="2" borderId="0" xfId="2" applyFont="1" applyFill="1"/>
    <xf numFmtId="0" fontId="4" fillId="0" borderId="0" xfId="2" applyFont="1" applyAlignment="1">
      <alignment vertical="center" wrapText="1"/>
    </xf>
    <xf numFmtId="0" fontId="4" fillId="0" borderId="0" xfId="2" applyFont="1" applyAlignment="1">
      <alignment horizontal="justify" vertical="top" wrapText="1"/>
    </xf>
    <xf numFmtId="0" fontId="9" fillId="0" borderId="0" xfId="2" applyFont="1" applyAlignment="1">
      <alignment vertical="center" wrapText="1"/>
    </xf>
    <xf numFmtId="0" fontId="6" fillId="0" borderId="0" xfId="2" applyFont="1" applyAlignment="1">
      <alignment horizontal="center" vertical="center" wrapText="1"/>
    </xf>
    <xf numFmtId="0" fontId="17" fillId="0" borderId="0" xfId="0" applyFont="1" applyAlignment="1">
      <alignment horizontal="left" vertical="center" wrapText="1"/>
    </xf>
    <xf numFmtId="0" fontId="17" fillId="0" borderId="0" xfId="2" applyFont="1" applyAlignment="1">
      <alignment horizontal="center" vertical="center" wrapText="1"/>
    </xf>
    <xf numFmtId="0" fontId="2" fillId="0" borderId="0" xfId="0" applyFont="1" applyAlignment="1">
      <alignment vertical="center" wrapText="1"/>
    </xf>
    <xf numFmtId="0" fontId="4" fillId="2" borderId="0" xfId="2" applyFont="1" applyFill="1" applyAlignment="1">
      <alignment vertical="center" wrapText="1"/>
    </xf>
    <xf numFmtId="0" fontId="6" fillId="0" borderId="1" xfId="0" applyFont="1" applyBorder="1" applyAlignment="1" applyProtection="1">
      <alignment horizontal="left" vertical="center" wrapText="1"/>
      <protection locked="0"/>
    </xf>
    <xf numFmtId="0" fontId="14" fillId="0" borderId="1" xfId="2" applyFont="1" applyBorder="1" applyAlignment="1">
      <alignment vertical="center" wrapText="1"/>
    </xf>
    <xf numFmtId="9" fontId="2" fillId="0" borderId="0" xfId="0" applyNumberFormat="1" applyFont="1" applyAlignment="1">
      <alignment horizontal="left" vertical="center" wrapText="1"/>
    </xf>
    <xf numFmtId="9" fontId="4" fillId="0" borderId="0" xfId="2" applyNumberFormat="1" applyFont="1" applyAlignment="1">
      <alignment vertical="center" wrapText="1"/>
    </xf>
    <xf numFmtId="0" fontId="7" fillId="0" borderId="0" xfId="2" applyFont="1" applyAlignment="1">
      <alignment horizontal="center" vertical="center"/>
    </xf>
    <xf numFmtId="0" fontId="15" fillId="0" borderId="0" xfId="0" applyFont="1" applyAlignment="1">
      <alignment vertical="center" wrapText="1"/>
    </xf>
    <xf numFmtId="0" fontId="5" fillId="0" borderId="34" xfId="2" applyFont="1" applyBorder="1" applyAlignment="1">
      <alignment vertical="center" wrapText="1"/>
    </xf>
    <xf numFmtId="0" fontId="5" fillId="0" borderId="36" xfId="2" applyFont="1" applyBorder="1" applyAlignment="1">
      <alignment vertical="center" wrapText="1"/>
    </xf>
    <xf numFmtId="0" fontId="5" fillId="0" borderId="0" xfId="2" applyFont="1" applyAlignment="1">
      <alignment vertical="center" wrapText="1"/>
    </xf>
    <xf numFmtId="0" fontId="5" fillId="0" borderId="1" xfId="2" applyFont="1" applyBorder="1" applyAlignment="1">
      <alignment vertical="center" wrapText="1"/>
    </xf>
    <xf numFmtId="0" fontId="22" fillId="0" borderId="3"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26" xfId="0" applyFont="1" applyBorder="1" applyAlignment="1">
      <alignment horizontal="center" vertical="center" wrapText="1"/>
    </xf>
    <xf numFmtId="0" fontId="6" fillId="0" borderId="3" xfId="2" applyFont="1" applyBorder="1" applyAlignment="1">
      <alignment horizontal="center" vertical="center" wrapText="1"/>
    </xf>
    <xf numFmtId="9" fontId="0" fillId="0" borderId="33" xfId="0" applyNumberFormat="1" applyBorder="1" applyAlignment="1">
      <alignment horizontal="center" vertical="center" wrapText="1"/>
    </xf>
    <xf numFmtId="0" fontId="23" fillId="8" borderId="3" xfId="0" applyFont="1" applyFill="1" applyBorder="1" applyAlignment="1">
      <alignment horizontal="center" vertical="center" wrapText="1"/>
    </xf>
    <xf numFmtId="0" fontId="23" fillId="0" borderId="1" xfId="0" applyFont="1" applyBorder="1" applyAlignment="1">
      <alignment vertical="center" wrapText="1"/>
    </xf>
    <xf numFmtId="9" fontId="23" fillId="0" borderId="26" xfId="0" applyNumberFormat="1" applyFont="1" applyBorder="1" applyAlignment="1">
      <alignment horizontal="center" vertical="center" wrapText="1"/>
    </xf>
    <xf numFmtId="9" fontId="23" fillId="0" borderId="1" xfId="0" applyNumberFormat="1" applyFont="1" applyBorder="1" applyAlignment="1">
      <alignment horizontal="center" vertical="center" wrapText="1"/>
    </xf>
    <xf numFmtId="0" fontId="23" fillId="0" borderId="33" xfId="0" applyFont="1" applyBorder="1" applyAlignment="1">
      <alignment vertical="center" wrapText="1"/>
    </xf>
    <xf numFmtId="0" fontId="23" fillId="7" borderId="3" xfId="0" applyFont="1" applyFill="1" applyBorder="1" applyAlignment="1">
      <alignment horizontal="center" vertical="center" wrapText="1"/>
    </xf>
    <xf numFmtId="0" fontId="23" fillId="0" borderId="1" xfId="0" applyFont="1" applyBorder="1" applyAlignment="1">
      <alignment horizontal="justify" vertical="center" wrapText="1"/>
    </xf>
    <xf numFmtId="0" fontId="23" fillId="0" borderId="26" xfId="0" applyFont="1" applyBorder="1" applyAlignment="1">
      <alignment vertical="center" wrapText="1"/>
    </xf>
    <xf numFmtId="0" fontId="23" fillId="3" borderId="3" xfId="0" applyFont="1" applyFill="1" applyBorder="1" applyAlignment="1">
      <alignment horizontal="center" vertical="center" wrapText="1"/>
    </xf>
    <xf numFmtId="0" fontId="23" fillId="10" borderId="3" xfId="0" applyFont="1" applyFill="1" applyBorder="1" applyAlignment="1">
      <alignment horizontal="center" vertical="center" wrapText="1"/>
    </xf>
    <xf numFmtId="0" fontId="23" fillId="9" borderId="3" xfId="0" applyFont="1" applyFill="1" applyBorder="1" applyAlignment="1">
      <alignment horizontal="center" vertical="center" wrapText="1"/>
    </xf>
    <xf numFmtId="0" fontId="4" fillId="0" borderId="27" xfId="2" applyFont="1" applyBorder="1" applyAlignment="1">
      <alignment vertical="center" wrapText="1"/>
    </xf>
    <xf numFmtId="0" fontId="4" fillId="0" borderId="28" xfId="2" applyFont="1" applyBorder="1" applyAlignment="1">
      <alignment vertical="center" wrapText="1"/>
    </xf>
    <xf numFmtId="0" fontId="4" fillId="0" borderId="29" xfId="2" applyFont="1" applyBorder="1" applyAlignment="1">
      <alignment vertical="center" wrapText="1"/>
    </xf>
    <xf numFmtId="0" fontId="6" fillId="0" borderId="27" xfId="2" applyFont="1" applyBorder="1" applyAlignment="1">
      <alignment horizontal="center" vertical="center" wrapText="1"/>
    </xf>
    <xf numFmtId="9" fontId="0" fillId="0" borderId="35" xfId="0" applyNumberFormat="1" applyBorder="1" applyAlignment="1">
      <alignment horizontal="center" vertical="center" wrapText="1"/>
    </xf>
    <xf numFmtId="0" fontId="4" fillId="0" borderId="0" xfId="2" applyFont="1" applyAlignment="1">
      <alignment horizontal="center" vertical="center" wrapText="1"/>
    </xf>
    <xf numFmtId="0" fontId="15" fillId="0" borderId="1" xfId="0" applyFont="1" applyBorder="1" applyAlignment="1">
      <alignment horizontal="left" vertical="center" wrapText="1"/>
    </xf>
    <xf numFmtId="0" fontId="10" fillId="2" borderId="0" xfId="2" applyFont="1" applyFill="1" applyAlignment="1">
      <alignment horizontal="center" vertical="center" wrapText="1"/>
    </xf>
    <xf numFmtId="0" fontId="15" fillId="0" borderId="0" xfId="0" applyFont="1" applyAlignment="1">
      <alignment horizontal="left" vertical="center" wrapText="1"/>
    </xf>
    <xf numFmtId="0" fontId="9" fillId="0" borderId="0" xfId="2" applyFont="1" applyAlignment="1">
      <alignment vertical="center"/>
    </xf>
    <xf numFmtId="9" fontId="9" fillId="0" borderId="0" xfId="2" applyNumberFormat="1" applyFont="1" applyAlignment="1">
      <alignment vertical="center"/>
    </xf>
    <xf numFmtId="0" fontId="11" fillId="0" borderId="0" xfId="2" applyFont="1" applyAlignment="1">
      <alignment horizontal="center" vertical="center" wrapText="1"/>
    </xf>
    <xf numFmtId="0" fontId="7" fillId="0" borderId="0" xfId="2" applyFont="1" applyAlignment="1">
      <alignment vertical="center"/>
    </xf>
    <xf numFmtId="9" fontId="7" fillId="0" borderId="0" xfId="2" applyNumberFormat="1" applyFont="1" applyAlignment="1">
      <alignment vertical="center"/>
    </xf>
    <xf numFmtId="0" fontId="10" fillId="2" borderId="0" xfId="2" applyFont="1" applyFill="1" applyAlignment="1">
      <alignment vertical="center" wrapText="1"/>
    </xf>
    <xf numFmtId="9" fontId="10" fillId="2" borderId="0" xfId="2" applyNumberFormat="1" applyFont="1" applyFill="1" applyAlignment="1">
      <alignment vertical="center" wrapText="1"/>
    </xf>
    <xf numFmtId="0" fontId="3" fillId="0" borderId="0" xfId="2" applyFont="1" applyAlignment="1">
      <alignment vertical="center" wrapText="1"/>
    </xf>
    <xf numFmtId="0" fontId="10" fillId="0" borderId="0" xfId="2" applyFont="1" applyAlignment="1">
      <alignment horizontal="center" vertical="center" wrapText="1"/>
    </xf>
    <xf numFmtId="0" fontId="5" fillId="0" borderId="5" xfId="2" applyFont="1" applyBorder="1" applyAlignment="1">
      <alignment vertical="center" wrapText="1"/>
    </xf>
    <xf numFmtId="9" fontId="5" fillId="0" borderId="5" xfId="2" applyNumberFormat="1" applyFont="1" applyBorder="1" applyAlignment="1">
      <alignment horizontal="center" vertical="center" wrapText="1"/>
    </xf>
    <xf numFmtId="9" fontId="11" fillId="0" borderId="6" xfId="0" applyNumberFormat="1" applyFont="1" applyBorder="1" applyAlignment="1">
      <alignment horizontal="center" vertical="center" wrapText="1"/>
    </xf>
    <xf numFmtId="9" fontId="11" fillId="0" borderId="1" xfId="0" applyNumberFormat="1" applyFont="1" applyBorder="1" applyAlignment="1">
      <alignment horizontal="center" vertical="center" wrapText="1"/>
    </xf>
    <xf numFmtId="9" fontId="11" fillId="0" borderId="28" xfId="0" applyNumberFormat="1" applyFont="1" applyBorder="1" applyAlignment="1">
      <alignment horizontal="center" vertical="center" wrapText="1"/>
    </xf>
    <xf numFmtId="9" fontId="11" fillId="0" borderId="0" xfId="2" applyNumberFormat="1" applyFont="1" applyAlignment="1">
      <alignment horizontal="center" vertical="center" wrapText="1"/>
    </xf>
    <xf numFmtId="0" fontId="11" fillId="0" borderId="6" xfId="2" applyFont="1" applyBorder="1" applyAlignment="1">
      <alignment horizontal="center" vertical="center" wrapText="1"/>
    </xf>
    <xf numFmtId="0" fontId="11" fillId="0" borderId="1" xfId="2" applyFont="1" applyBorder="1" applyAlignment="1">
      <alignment horizontal="center" vertical="center" wrapText="1"/>
    </xf>
    <xf numFmtId="0" fontId="11" fillId="0" borderId="28" xfId="2" applyFont="1" applyBorder="1" applyAlignment="1">
      <alignment horizontal="center" vertical="center" wrapText="1"/>
    </xf>
    <xf numFmtId="0" fontId="4" fillId="4" borderId="6" xfId="2" applyFont="1" applyFill="1" applyBorder="1" applyAlignment="1" applyProtection="1">
      <alignment horizontal="left" vertical="center" wrapText="1"/>
      <protection locked="0"/>
    </xf>
    <xf numFmtId="0" fontId="2" fillId="0" borderId="1" xfId="2" applyBorder="1" applyAlignment="1" applyProtection="1">
      <alignment horizontal="justify" vertical="center" wrapText="1"/>
      <protection locked="0"/>
    </xf>
    <xf numFmtId="0" fontId="6" fillId="5" borderId="0" xfId="2" applyFont="1" applyFill="1" applyAlignment="1">
      <alignment vertical="center" wrapText="1"/>
    </xf>
    <xf numFmtId="0" fontId="15" fillId="0" borderId="1" xfId="2" applyFont="1" applyBorder="1" applyAlignment="1">
      <alignment vertical="center"/>
    </xf>
    <xf numFmtId="0" fontId="2" fillId="2" borderId="0" xfId="2" applyFill="1"/>
    <xf numFmtId="0" fontId="2" fillId="2" borderId="0" xfId="2" applyFill="1" applyAlignment="1">
      <alignment horizontal="center" vertical="center"/>
    </xf>
    <xf numFmtId="0" fontId="15" fillId="0" borderId="0" xfId="2" applyFont="1" applyAlignment="1">
      <alignment horizontal="center" vertical="center"/>
    </xf>
    <xf numFmtId="0" fontId="15" fillId="0" borderId="0" xfId="2" applyFont="1" applyAlignment="1">
      <alignment vertical="center"/>
    </xf>
    <xf numFmtId="0" fontId="2" fillId="2" borderId="0" xfId="2" applyFill="1" applyAlignment="1">
      <alignment horizontal="center"/>
    </xf>
    <xf numFmtId="0" fontId="2" fillId="2" borderId="18" xfId="2" applyFill="1" applyBorder="1"/>
    <xf numFmtId="0" fontId="2" fillId="2" borderId="17" xfId="2" applyFill="1" applyBorder="1"/>
    <xf numFmtId="0" fontId="15" fillId="0" borderId="24" xfId="2" applyFont="1" applyBorder="1" applyAlignment="1">
      <alignment vertical="center" wrapText="1"/>
    </xf>
    <xf numFmtId="0" fontId="15" fillId="0" borderId="4" xfId="2" applyFont="1" applyBorder="1" applyAlignment="1">
      <alignment vertical="center" wrapText="1"/>
    </xf>
    <xf numFmtId="0" fontId="15" fillId="0" borderId="0" xfId="2" applyFont="1" applyAlignment="1">
      <alignment horizontal="center" vertical="center" wrapText="1"/>
    </xf>
    <xf numFmtId="0" fontId="2" fillId="0" borderId="18" xfId="2" applyBorder="1" applyAlignment="1">
      <alignment vertical="center" wrapText="1"/>
    </xf>
    <xf numFmtId="0" fontId="2" fillId="0" borderId="17" xfId="2" applyBorder="1" applyAlignment="1">
      <alignment vertical="center" wrapText="1"/>
    </xf>
    <xf numFmtId="0" fontId="2" fillId="0" borderId="0" xfId="2" applyAlignment="1">
      <alignment vertical="center" wrapText="1"/>
    </xf>
    <xf numFmtId="0" fontId="2" fillId="0" borderId="15" xfId="2" applyBorder="1" applyAlignment="1">
      <alignment vertical="center" wrapText="1"/>
    </xf>
    <xf numFmtId="9" fontId="2" fillId="0" borderId="1" xfId="2" applyNumberFormat="1" applyBorder="1" applyAlignment="1">
      <alignment horizontal="center" vertical="center" wrapText="1"/>
    </xf>
    <xf numFmtId="9" fontId="2" fillId="0" borderId="26" xfId="2" applyNumberFormat="1" applyBorder="1" applyAlignment="1">
      <alignment horizontal="center" vertical="center" wrapText="1"/>
    </xf>
    <xf numFmtId="0" fontId="27" fillId="0" borderId="0" xfId="2" applyFont="1" applyAlignment="1">
      <alignment vertical="center" wrapText="1"/>
    </xf>
    <xf numFmtId="0" fontId="2" fillId="0" borderId="0" xfId="2" applyAlignment="1">
      <alignment horizontal="center" vertical="center" wrapText="1"/>
    </xf>
    <xf numFmtId="0" fontId="15" fillId="0" borderId="24" xfId="2" applyFont="1" applyBorder="1" applyAlignment="1">
      <alignment horizontal="center" vertical="center" wrapText="1"/>
    </xf>
    <xf numFmtId="0" fontId="15" fillId="0" borderId="4" xfId="2" applyFont="1" applyBorder="1" applyAlignment="1">
      <alignment horizontal="center" vertical="center" wrapText="1"/>
    </xf>
    <xf numFmtId="0" fontId="15" fillId="0" borderId="1" xfId="2" applyFont="1" applyBorder="1" applyAlignment="1">
      <alignment horizontal="center" vertical="center" wrapText="1"/>
    </xf>
    <xf numFmtId="0" fontId="15" fillId="0" borderId="8" xfId="2" applyFont="1" applyBorder="1" applyAlignment="1">
      <alignment horizontal="center" vertical="center" wrapText="1"/>
    </xf>
    <xf numFmtId="0" fontId="15" fillId="0" borderId="1" xfId="2" applyFont="1" applyBorder="1" applyAlignment="1">
      <alignment vertical="center" wrapText="1"/>
    </xf>
    <xf numFmtId="0" fontId="28" fillId="0" borderId="1" xfId="0" applyFont="1" applyBorder="1" applyAlignment="1">
      <alignment horizontal="center" vertical="center" wrapText="1" readingOrder="1"/>
    </xf>
    <xf numFmtId="0" fontId="28" fillId="0" borderId="26" xfId="0" applyFont="1" applyBorder="1" applyAlignment="1">
      <alignment horizontal="center" vertical="center" wrapText="1" readingOrder="1"/>
    </xf>
    <xf numFmtId="0" fontId="2" fillId="0" borderId="1" xfId="2" applyBorder="1" applyAlignment="1">
      <alignment vertical="center" wrapText="1"/>
    </xf>
    <xf numFmtId="0" fontId="2" fillId="0" borderId="1" xfId="0" applyFont="1" applyBorder="1" applyAlignment="1">
      <alignment horizontal="center" vertical="center" wrapText="1" readingOrder="1"/>
    </xf>
    <xf numFmtId="0" fontId="2" fillId="0" borderId="26" xfId="0" applyFont="1" applyBorder="1" applyAlignment="1">
      <alignment horizontal="center" vertical="center" wrapText="1" readingOrder="1"/>
    </xf>
    <xf numFmtId="0" fontId="29" fillId="0" borderId="0" xfId="3" applyFont="1"/>
    <xf numFmtId="0" fontId="2" fillId="0" borderId="3" xfId="2" applyBorder="1" applyAlignment="1">
      <alignment horizontal="center" vertical="center" wrapText="1"/>
    </xf>
    <xf numFmtId="0" fontId="2" fillId="0" borderId="1" xfId="2" applyBorder="1" applyAlignment="1">
      <alignment horizontal="justify" vertical="center" wrapText="1"/>
    </xf>
    <xf numFmtId="9" fontId="24" fillId="0" borderId="4" xfId="0" applyNumberFormat="1" applyFont="1" applyBorder="1" applyAlignment="1">
      <alignment horizontal="center" vertical="center" wrapText="1"/>
    </xf>
    <xf numFmtId="0" fontId="2" fillId="0" borderId="0" xfId="2" applyAlignment="1">
      <alignment horizontal="justify" vertical="center" wrapText="1"/>
    </xf>
    <xf numFmtId="0" fontId="30" fillId="11" borderId="1" xfId="0" applyFont="1" applyFill="1" applyBorder="1" applyAlignment="1">
      <alignment horizontal="center" vertical="center" wrapText="1" readingOrder="1"/>
    </xf>
    <xf numFmtId="0" fontId="2" fillId="9" borderId="26" xfId="0" applyFont="1" applyFill="1" applyBorder="1" applyAlignment="1">
      <alignment horizontal="center" vertical="center" wrapText="1" readingOrder="1"/>
    </xf>
    <xf numFmtId="9" fontId="2" fillId="0" borderId="3" xfId="2" applyNumberFormat="1" applyBorder="1" applyAlignment="1">
      <alignment horizontal="center" vertical="center" wrapText="1"/>
    </xf>
    <xf numFmtId="0" fontId="29" fillId="0" borderId="0" xfId="3" applyFont="1" applyAlignment="1">
      <alignment horizontal="center" vertical="center"/>
    </xf>
    <xf numFmtId="0" fontId="30" fillId="12" borderId="1" xfId="0" applyFont="1" applyFill="1" applyBorder="1" applyAlignment="1">
      <alignment horizontal="center" vertical="center" wrapText="1" readingOrder="1"/>
    </xf>
    <xf numFmtId="0" fontId="31" fillId="0" borderId="0" xfId="3" applyFont="1" applyAlignment="1">
      <alignment vertical="center" textRotation="90" wrapText="1"/>
    </xf>
    <xf numFmtId="0" fontId="32" fillId="0" borderId="0" xfId="3" applyFont="1" applyAlignment="1">
      <alignment horizontal="center" vertical="center" wrapText="1"/>
    </xf>
    <xf numFmtId="0" fontId="29" fillId="0" borderId="0" xfId="3" applyFont="1" applyAlignment="1">
      <alignment horizontal="center" vertical="center" wrapText="1"/>
    </xf>
    <xf numFmtId="0" fontId="30" fillId="8" borderId="1" xfId="0" applyFont="1" applyFill="1" applyBorder="1" applyAlignment="1">
      <alignment horizontal="center" vertical="center" wrapText="1" readingOrder="1"/>
    </xf>
    <xf numFmtId="0" fontId="28" fillId="0" borderId="28" xfId="0" applyFont="1" applyBorder="1" applyAlignment="1">
      <alignment horizontal="center" vertical="center" wrapText="1" readingOrder="1"/>
    </xf>
    <xf numFmtId="0" fontId="30" fillId="8" borderId="28" xfId="0" applyFont="1" applyFill="1" applyBorder="1" applyAlignment="1">
      <alignment horizontal="center" vertical="center" wrapText="1" readingOrder="1"/>
    </xf>
    <xf numFmtId="0" fontId="30" fillId="12" borderId="28" xfId="0" applyFont="1" applyFill="1" applyBorder="1" applyAlignment="1">
      <alignment horizontal="center" vertical="center" wrapText="1" readingOrder="1"/>
    </xf>
    <xf numFmtId="0" fontId="30" fillId="11" borderId="28" xfId="0" applyFont="1" applyFill="1" applyBorder="1" applyAlignment="1">
      <alignment horizontal="center" vertical="center" wrapText="1" readingOrder="1"/>
    </xf>
    <xf numFmtId="0" fontId="2" fillId="9" borderId="29" xfId="0" applyFont="1" applyFill="1" applyBorder="1" applyAlignment="1">
      <alignment horizontal="center" vertical="center" wrapText="1" readingOrder="1"/>
    </xf>
    <xf numFmtId="9" fontId="2" fillId="0" borderId="27" xfId="2" applyNumberFormat="1" applyBorder="1" applyAlignment="1">
      <alignment horizontal="center" vertical="center" wrapText="1"/>
    </xf>
    <xf numFmtId="0" fontId="2" fillId="0" borderId="28" xfId="0" applyFont="1" applyBorder="1" applyAlignment="1">
      <alignment horizontal="center" vertical="center" wrapText="1" readingOrder="1"/>
    </xf>
    <xf numFmtId="0" fontId="29" fillId="0" borderId="0" xfId="3" applyFont="1" applyAlignment="1">
      <alignment vertical="center"/>
    </xf>
    <xf numFmtId="0" fontId="2" fillId="9" borderId="1" xfId="0" applyFont="1" applyFill="1" applyBorder="1" applyAlignment="1">
      <alignment horizontal="center" vertical="center" wrapText="1" readingOrder="1"/>
    </xf>
    <xf numFmtId="0" fontId="27" fillId="0" borderId="0" xfId="0" applyFont="1" applyAlignment="1">
      <alignment vertical="center" readingOrder="1"/>
    </xf>
    <xf numFmtId="0" fontId="33" fillId="0" borderId="0" xfId="3" applyFont="1"/>
    <xf numFmtId="0" fontId="2" fillId="0" borderId="0" xfId="0" applyFont="1" applyAlignment="1">
      <alignment vertical="center"/>
    </xf>
    <xf numFmtId="0" fontId="2" fillId="0" borderId="0" xfId="0" applyFont="1" applyAlignment="1">
      <alignment vertical="center" readingOrder="1"/>
    </xf>
    <xf numFmtId="0" fontId="2" fillId="0" borderId="0" xfId="3" applyFont="1" applyAlignment="1">
      <alignment vertical="center"/>
    </xf>
    <xf numFmtId="0" fontId="15" fillId="0" borderId="1" xfId="0" applyFont="1" applyBorder="1" applyAlignment="1">
      <alignment horizontal="center" vertical="center" wrapText="1"/>
    </xf>
    <xf numFmtId="0" fontId="2" fillId="2" borderId="0" xfId="2" applyFill="1" applyAlignment="1">
      <alignment horizontal="left"/>
    </xf>
    <xf numFmtId="0" fontId="15" fillId="0" borderId="0" xfId="2" applyFont="1" applyAlignment="1">
      <alignment horizontal="left" vertical="center"/>
    </xf>
    <xf numFmtId="0" fontId="15" fillId="0" borderId="0" xfId="2" applyFont="1" applyAlignment="1">
      <alignment vertical="center" wrapText="1"/>
    </xf>
    <xf numFmtId="9" fontId="2" fillId="0" borderId="4" xfId="2" applyNumberFormat="1" applyBorder="1" applyAlignment="1">
      <alignment horizontal="center" vertical="center" wrapText="1"/>
    </xf>
    <xf numFmtId="9" fontId="24" fillId="0" borderId="4" xfId="0" applyNumberFormat="1" applyFont="1" applyBorder="1" applyAlignment="1">
      <alignment horizontal="left" vertical="center" wrapText="1"/>
    </xf>
    <xf numFmtId="0" fontId="2" fillId="0" borderId="0" xfId="2" applyAlignment="1">
      <alignment horizontal="left" vertical="center" wrapText="1"/>
    </xf>
    <xf numFmtId="14" fontId="2" fillId="2" borderId="0" xfId="2" applyNumberFormat="1" applyFill="1"/>
    <xf numFmtId="14" fontId="15" fillId="0" borderId="0" xfId="2" applyNumberFormat="1" applyFont="1" applyAlignment="1">
      <alignment horizontal="center" vertical="center"/>
    </xf>
    <xf numFmtId="14" fontId="15" fillId="0" borderId="1" xfId="2" applyNumberFormat="1" applyFont="1" applyBorder="1" applyAlignment="1">
      <alignment horizontal="center" vertical="center" wrapText="1"/>
    </xf>
    <xf numFmtId="9" fontId="2" fillId="0" borderId="4" xfId="2" applyNumberFormat="1" applyBorder="1" applyAlignment="1">
      <alignment horizontal="justify" vertical="center" wrapText="1"/>
    </xf>
    <xf numFmtId="14" fontId="2" fillId="0" borderId="0" xfId="2" applyNumberFormat="1" applyAlignment="1">
      <alignment vertical="center" wrapText="1"/>
    </xf>
    <xf numFmtId="14" fontId="2" fillId="0" borderId="0" xfId="2" applyNumberFormat="1" applyAlignment="1">
      <alignment horizontal="center" vertical="center" wrapText="1"/>
    </xf>
    <xf numFmtId="0" fontId="4" fillId="5" borderId="0" xfId="2" applyFont="1" applyFill="1" applyAlignment="1">
      <alignment vertical="center" wrapText="1"/>
    </xf>
    <xf numFmtId="0" fontId="5" fillId="5" borderId="0" xfId="2" applyFont="1" applyFill="1" applyAlignment="1">
      <alignment vertical="center" wrapText="1"/>
    </xf>
    <xf numFmtId="0" fontId="0" fillId="5" borderId="0" xfId="0" applyFill="1" applyAlignment="1">
      <alignment vertical="top" wrapText="1"/>
    </xf>
    <xf numFmtId="0" fontId="8" fillId="0" borderId="1" xfId="0" applyFont="1" applyBorder="1"/>
    <xf numFmtId="0" fontId="8" fillId="0" borderId="0" xfId="0" applyFont="1"/>
    <xf numFmtId="0" fontId="0" fillId="0" borderId="1" xfId="0" applyBorder="1"/>
    <xf numFmtId="0" fontId="0" fillId="0" borderId="1" xfId="0" applyBorder="1" applyAlignment="1">
      <alignment horizontal="center"/>
    </xf>
    <xf numFmtId="9" fontId="0" fillId="0" borderId="1" xfId="0" applyNumberFormat="1" applyBorder="1" applyAlignment="1">
      <alignment horizontal="center"/>
    </xf>
    <xf numFmtId="0" fontId="0" fillId="0" borderId="0" xfId="0" applyAlignment="1">
      <alignment horizontal="center" vertical="center"/>
    </xf>
    <xf numFmtId="0" fontId="8" fillId="0" borderId="1" xfId="0" applyFont="1" applyBorder="1" applyAlignment="1">
      <alignment horizontal="center" vertical="center"/>
    </xf>
    <xf numFmtId="0" fontId="21" fillId="0" borderId="1" xfId="0" applyFont="1" applyBorder="1" applyAlignment="1">
      <alignment horizontal="center" vertical="center"/>
    </xf>
    <xf numFmtId="0" fontId="24" fillId="0" borderId="0" xfId="0" applyFont="1" applyAlignment="1">
      <alignment wrapText="1"/>
    </xf>
    <xf numFmtId="0" fontId="26" fillId="0" borderId="1" xfId="0" applyFont="1" applyBorder="1" applyAlignment="1">
      <alignment wrapText="1"/>
    </xf>
    <xf numFmtId="0" fontId="24" fillId="0" borderId="1" xfId="0" applyFont="1" applyBorder="1" applyAlignment="1">
      <alignment wrapText="1"/>
    </xf>
    <xf numFmtId="0" fontId="26" fillId="0" borderId="4" xfId="0" applyFont="1" applyBorder="1" applyAlignment="1">
      <alignment wrapText="1"/>
    </xf>
    <xf numFmtId="9" fontId="24" fillId="0" borderId="1" xfId="0" applyNumberFormat="1" applyFont="1" applyBorder="1" applyAlignment="1">
      <alignment wrapText="1"/>
    </xf>
    <xf numFmtId="0" fontId="24" fillId="0" borderId="4" xfId="0" applyFont="1" applyBorder="1" applyAlignment="1">
      <alignment wrapText="1"/>
    </xf>
    <xf numFmtId="0" fontId="14" fillId="0" borderId="1" xfId="2" applyFont="1" applyBorder="1" applyAlignment="1">
      <alignment horizontal="center" vertical="center" wrapText="1"/>
    </xf>
    <xf numFmtId="0" fontId="26" fillId="0" borderId="1" xfId="0" applyFont="1" applyBorder="1" applyAlignment="1">
      <alignment horizontal="center" wrapText="1"/>
    </xf>
    <xf numFmtId="0" fontId="5" fillId="0" borderId="5" xfId="2" applyFont="1" applyBorder="1" applyAlignment="1">
      <alignment horizontal="center" vertical="center" wrapText="1"/>
    </xf>
    <xf numFmtId="0" fontId="5" fillId="0" borderId="0" xfId="2" applyFont="1" applyAlignment="1">
      <alignment horizontal="center" vertical="center" wrapText="1"/>
    </xf>
    <xf numFmtId="14" fontId="6" fillId="0" borderId="1" xfId="2" applyNumberFormat="1" applyFont="1" applyBorder="1" applyAlignment="1" applyProtection="1">
      <alignment horizontal="center" vertical="center" wrapText="1"/>
      <protection locked="0"/>
    </xf>
    <xf numFmtId="0" fontId="14" fillId="0" borderId="1" xfId="2" applyFont="1" applyBorder="1" applyAlignment="1">
      <alignment horizontal="right" vertical="center" wrapText="1"/>
    </xf>
    <xf numFmtId="0" fontId="6" fillId="0" borderId="1" xfId="0" applyFont="1" applyBorder="1" applyAlignment="1">
      <alignment horizontal="left" vertical="center" wrapText="1"/>
    </xf>
    <xf numFmtId="0" fontId="34" fillId="2" borderId="1" xfId="2" applyFont="1" applyFill="1" applyBorder="1" applyAlignment="1">
      <alignment horizontal="right" vertical="center" wrapText="1"/>
    </xf>
    <xf numFmtId="0" fontId="24" fillId="0" borderId="8" xfId="0" applyFont="1" applyBorder="1" applyAlignment="1">
      <alignment wrapText="1"/>
    </xf>
    <xf numFmtId="0" fontId="26" fillId="0" borderId="0" xfId="0" applyFont="1" applyAlignment="1">
      <alignment wrapText="1"/>
    </xf>
    <xf numFmtId="0" fontId="24" fillId="0" borderId="11" xfId="0" applyFont="1" applyBorder="1" applyAlignment="1">
      <alignment wrapText="1"/>
    </xf>
    <xf numFmtId="0" fontId="24" fillId="0" borderId="34" xfId="0" applyFont="1" applyBorder="1" applyAlignment="1">
      <alignment wrapText="1"/>
    </xf>
    <xf numFmtId="0" fontId="24" fillId="0" borderId="3" xfId="0" applyFont="1" applyBorder="1" applyAlignment="1">
      <alignment wrapText="1"/>
    </xf>
    <xf numFmtId="0" fontId="24" fillId="0" borderId="26" xfId="0" applyFont="1" applyBorder="1" applyAlignment="1">
      <alignment wrapText="1"/>
    </xf>
    <xf numFmtId="0" fontId="2" fillId="2" borderId="3" xfId="2" applyFill="1" applyBorder="1" applyAlignment="1">
      <alignment wrapText="1"/>
    </xf>
    <xf numFmtId="0" fontId="24" fillId="0" borderId="27" xfId="0" applyFont="1" applyBorder="1" applyAlignment="1">
      <alignment wrapText="1"/>
    </xf>
    <xf numFmtId="0" fontId="24" fillId="0" borderId="29" xfId="0" applyFont="1" applyBorder="1" applyAlignment="1">
      <alignment wrapText="1"/>
    </xf>
    <xf numFmtId="0" fontId="24" fillId="0" borderId="24" xfId="0" applyFont="1" applyBorder="1" applyAlignment="1">
      <alignment wrapText="1"/>
    </xf>
    <xf numFmtId="0" fontId="24" fillId="0" borderId="33" xfId="0" applyFont="1" applyBorder="1" applyAlignment="1">
      <alignment wrapText="1"/>
    </xf>
    <xf numFmtId="0" fontId="2" fillId="2" borderId="27" xfId="2" applyFill="1" applyBorder="1" applyAlignment="1">
      <alignment wrapText="1"/>
    </xf>
    <xf numFmtId="0" fontId="25" fillId="0" borderId="29" xfId="0" applyFont="1" applyBorder="1" applyAlignment="1">
      <alignment horizontal="left" vertical="center" wrapText="1"/>
    </xf>
    <xf numFmtId="0" fontId="3" fillId="2" borderId="0" xfId="2" applyFont="1" applyFill="1" applyAlignment="1">
      <alignment vertical="center"/>
    </xf>
    <xf numFmtId="0" fontId="4" fillId="0" borderId="1" xfId="2" applyFont="1" applyBorder="1" applyAlignment="1">
      <alignment horizontal="justify" vertical="center" wrapText="1"/>
    </xf>
    <xf numFmtId="0" fontId="2" fillId="0" borderId="25" xfId="0" applyFont="1" applyBorder="1" applyAlignment="1">
      <alignment wrapText="1"/>
    </xf>
    <xf numFmtId="0" fontId="2" fillId="0" borderId="29" xfId="0" applyFont="1" applyBorder="1" applyAlignment="1">
      <alignment horizontal="left" vertical="center" wrapText="1"/>
    </xf>
    <xf numFmtId="0" fontId="2" fillId="0" borderId="33" xfId="0" applyFont="1" applyBorder="1" applyAlignment="1">
      <alignment wrapText="1"/>
    </xf>
    <xf numFmtId="0" fontId="22" fillId="0" borderId="8" xfId="0" applyFont="1" applyBorder="1" applyAlignment="1">
      <alignment horizontal="center" vertical="center" wrapText="1"/>
    </xf>
    <xf numFmtId="0" fontId="23" fillId="0" borderId="8" xfId="0" applyFont="1" applyBorder="1" applyAlignment="1">
      <alignment horizontal="center" vertical="center" wrapText="1"/>
    </xf>
    <xf numFmtId="0" fontId="4" fillId="0" borderId="37" xfId="2" applyFont="1" applyBorder="1" applyAlignment="1">
      <alignment horizontal="center" vertical="center" wrapText="1"/>
    </xf>
    <xf numFmtId="0" fontId="3" fillId="2" borderId="0" xfId="2" applyFont="1" applyFill="1" applyAlignment="1">
      <alignment horizontal="center" vertical="center"/>
    </xf>
    <xf numFmtId="0" fontId="35" fillId="0" borderId="19" xfId="2" applyFont="1" applyBorder="1" applyAlignment="1">
      <alignment horizontal="center" vertical="center" wrapText="1"/>
    </xf>
    <xf numFmtId="9" fontId="0" fillId="0" borderId="11" xfId="0" applyNumberFormat="1" applyBorder="1" applyAlignment="1">
      <alignment horizontal="center" vertical="center" wrapText="1"/>
    </xf>
    <xf numFmtId="9" fontId="0" fillId="0" borderId="41" xfId="0" applyNumberFormat="1" applyBorder="1" applyAlignment="1">
      <alignment horizontal="center" vertical="center" wrapText="1"/>
    </xf>
    <xf numFmtId="9" fontId="0" fillId="0" borderId="1" xfId="0" applyNumberFormat="1" applyBorder="1" applyAlignment="1">
      <alignment horizontal="center" vertical="center" wrapText="1"/>
    </xf>
    <xf numFmtId="9" fontId="5" fillId="0" borderId="34" xfId="2" applyNumberFormat="1" applyFont="1" applyBorder="1" applyAlignment="1">
      <alignment horizontal="center" vertical="center" wrapText="1"/>
    </xf>
    <xf numFmtId="9" fontId="5" fillId="0" borderId="6" xfId="2" applyNumberFormat="1" applyFont="1" applyBorder="1" applyAlignment="1">
      <alignment horizontal="center" vertical="center" wrapText="1"/>
    </xf>
    <xf numFmtId="9" fontId="5" fillId="0" borderId="25" xfId="2" applyNumberFormat="1" applyFont="1" applyBorder="1" applyAlignment="1">
      <alignment horizontal="center" vertical="center" wrapText="1"/>
    </xf>
    <xf numFmtId="9" fontId="0" fillId="0" borderId="28" xfId="0" applyNumberFormat="1" applyBorder="1" applyAlignment="1">
      <alignment horizontal="center" vertical="center" wrapText="1"/>
    </xf>
    <xf numFmtId="9" fontId="5" fillId="0" borderId="36" xfId="2" applyNumberFormat="1" applyFont="1" applyBorder="1" applyAlignment="1">
      <alignment horizontal="center" vertical="center" wrapText="1"/>
    </xf>
    <xf numFmtId="9" fontId="0" fillId="0" borderId="8" xfId="0" applyNumberFormat="1" applyBorder="1" applyAlignment="1">
      <alignment horizontal="center" vertical="center" wrapText="1"/>
    </xf>
    <xf numFmtId="9" fontId="0" fillId="0" borderId="37" xfId="0" applyNumberFormat="1" applyBorder="1" applyAlignment="1">
      <alignment horizontal="center" vertical="center" wrapText="1"/>
    </xf>
    <xf numFmtId="9" fontId="0" fillId="4" borderId="3" xfId="0" applyNumberFormat="1" applyFill="1" applyBorder="1" applyAlignment="1" applyProtection="1">
      <alignment horizontal="center" vertical="center" wrapText="1"/>
      <protection locked="0"/>
    </xf>
    <xf numFmtId="9" fontId="0" fillId="4" borderId="27" xfId="0" applyNumberFormat="1" applyFill="1" applyBorder="1" applyAlignment="1" applyProtection="1">
      <alignment horizontal="center" vertical="center" wrapText="1"/>
      <protection locked="0"/>
    </xf>
    <xf numFmtId="0" fontId="35" fillId="0" borderId="38" xfId="2" applyFont="1" applyBorder="1" applyAlignment="1">
      <alignment horizontal="center" vertical="center" wrapText="1"/>
    </xf>
    <xf numFmtId="0" fontId="5" fillId="0" borderId="8" xfId="2" applyFont="1" applyBorder="1" applyAlignment="1">
      <alignment horizontal="center" vertical="center" wrapText="1"/>
    </xf>
    <xf numFmtId="0" fontId="5" fillId="0" borderId="3" xfId="2" applyFont="1" applyBorder="1" applyAlignment="1">
      <alignment horizontal="center" vertical="center" wrapText="1"/>
    </xf>
    <xf numFmtId="0" fontId="5" fillId="0" borderId="10" xfId="2" applyFont="1" applyBorder="1" applyAlignment="1">
      <alignment horizontal="center" vertical="center" wrapText="1"/>
    </xf>
    <xf numFmtId="0" fontId="2" fillId="0" borderId="1" xfId="0" applyFont="1" applyBorder="1" applyAlignment="1">
      <alignment wrapText="1"/>
    </xf>
    <xf numFmtId="0" fontId="30" fillId="0" borderId="0" xfId="0" applyFont="1" applyAlignment="1">
      <alignment horizontal="center" vertical="center" wrapText="1" readingOrder="1"/>
    </xf>
    <xf numFmtId="9" fontId="2" fillId="0" borderId="0" xfId="2" applyNumberFormat="1" applyAlignment="1">
      <alignment horizontal="center" vertical="center" wrapText="1"/>
    </xf>
    <xf numFmtId="9" fontId="24" fillId="0" borderId="0" xfId="0" applyNumberFormat="1" applyFont="1" applyAlignment="1">
      <alignment horizontal="center" vertical="center" wrapText="1"/>
    </xf>
    <xf numFmtId="9" fontId="24" fillId="0" borderId="0" xfId="0" applyNumberFormat="1" applyFont="1" applyAlignment="1">
      <alignment horizontal="left" vertical="center" wrapText="1"/>
    </xf>
    <xf numFmtId="0" fontId="0" fillId="5" borderId="0" xfId="0" applyFill="1"/>
    <xf numFmtId="0" fontId="39" fillId="5" borderId="15" xfId="4" quotePrefix="1" applyFont="1" applyFill="1" applyBorder="1" applyAlignment="1">
      <alignment horizontal="left" vertical="top" wrapText="1"/>
    </xf>
    <xf numFmtId="0" fontId="40" fillId="5" borderId="2" xfId="4" quotePrefix="1" applyFont="1" applyFill="1" applyBorder="1" applyAlignment="1">
      <alignment horizontal="left" vertical="top" wrapText="1"/>
    </xf>
    <xf numFmtId="0" fontId="37" fillId="5" borderId="2" xfId="4" applyFont="1" applyFill="1" applyBorder="1"/>
    <xf numFmtId="0" fontId="6" fillId="0" borderId="8" xfId="2" applyFont="1" applyBorder="1" applyAlignment="1">
      <alignment horizontal="justify" vertical="center" wrapText="1"/>
    </xf>
    <xf numFmtId="3" fontId="6" fillId="4" borderId="3" xfId="2" applyNumberFormat="1" applyFont="1" applyFill="1" applyBorder="1" applyAlignment="1" applyProtection="1">
      <alignment horizontal="center" vertical="center" wrapText="1"/>
      <protection locked="0"/>
    </xf>
    <xf numFmtId="0" fontId="6" fillId="4" borderId="3" xfId="2" applyFont="1" applyFill="1" applyBorder="1" applyAlignment="1" applyProtection="1">
      <alignment horizontal="center" vertical="center" wrapText="1"/>
      <protection locked="0"/>
    </xf>
    <xf numFmtId="0" fontId="6" fillId="4" borderId="27" xfId="2" applyFont="1" applyFill="1" applyBorder="1" applyAlignment="1" applyProtection="1">
      <alignment horizontal="center" vertical="center" wrapText="1"/>
      <protection locked="0"/>
    </xf>
    <xf numFmtId="0" fontId="5" fillId="0" borderId="24" xfId="2" applyFont="1" applyBorder="1" applyAlignment="1">
      <alignment horizontal="center" vertical="center" wrapText="1"/>
    </xf>
    <xf numFmtId="0" fontId="5" fillId="0" borderId="65" xfId="2" applyFont="1" applyBorder="1" applyAlignment="1">
      <alignment horizontal="center" vertical="center" wrapText="1"/>
    </xf>
    <xf numFmtId="9" fontId="5" fillId="0" borderId="11" xfId="2" applyNumberFormat="1" applyFont="1" applyBorder="1" applyAlignment="1">
      <alignment horizontal="center" vertical="center" wrapText="1"/>
    </xf>
    <xf numFmtId="0" fontId="5" fillId="0" borderId="33" xfId="2" applyFont="1" applyBorder="1" applyAlignment="1">
      <alignment horizontal="center" vertical="center" wrapText="1"/>
    </xf>
    <xf numFmtId="9" fontId="15" fillId="0" borderId="0" xfId="0" applyNumberFormat="1" applyFont="1" applyAlignment="1">
      <alignment horizontal="left" vertical="center" wrapText="1"/>
    </xf>
    <xf numFmtId="9" fontId="8" fillId="0" borderId="3" xfId="0" applyNumberFormat="1" applyFont="1" applyBorder="1" applyAlignment="1">
      <alignment horizontal="center" vertical="center" wrapText="1"/>
    </xf>
    <xf numFmtId="9" fontId="8" fillId="0" borderId="26" xfId="0" applyNumberFormat="1" applyFont="1" applyBorder="1" applyAlignment="1">
      <alignment horizontal="center" vertical="center" wrapText="1"/>
    </xf>
    <xf numFmtId="9" fontId="8" fillId="0" borderId="27" xfId="0" applyNumberFormat="1" applyFont="1" applyBorder="1" applyAlignment="1">
      <alignment horizontal="center" vertical="center" wrapText="1"/>
    </xf>
    <xf numFmtId="9" fontId="8" fillId="0" borderId="29" xfId="0" applyNumberFormat="1" applyFont="1" applyBorder="1" applyAlignment="1">
      <alignment horizontal="center" vertical="center" wrapText="1"/>
    </xf>
    <xf numFmtId="9" fontId="5" fillId="0" borderId="0" xfId="2" applyNumberFormat="1" applyFont="1" applyAlignment="1">
      <alignment vertical="center" wrapText="1"/>
    </xf>
    <xf numFmtId="0" fontId="4" fillId="4" borderId="1" xfId="2" applyFont="1" applyFill="1" applyBorder="1" applyAlignment="1" applyProtection="1">
      <alignment horizontal="left" vertical="center" wrapText="1"/>
      <protection locked="0"/>
    </xf>
    <xf numFmtId="0" fontId="4" fillId="4" borderId="28" xfId="2" applyFont="1" applyFill="1" applyBorder="1" applyAlignment="1" applyProtection="1">
      <alignment horizontal="left" vertical="center" wrapText="1"/>
      <protection locked="0"/>
    </xf>
    <xf numFmtId="0" fontId="2" fillId="4" borderId="1" xfId="2" applyFill="1" applyBorder="1" applyAlignment="1" applyProtection="1">
      <alignment horizontal="justify" vertical="center" wrapText="1"/>
      <protection locked="0"/>
    </xf>
    <xf numFmtId="14" fontId="2" fillId="4" borderId="1" xfId="2" applyNumberFormat="1" applyFill="1" applyBorder="1" applyAlignment="1" applyProtection="1">
      <alignment horizontal="justify" vertical="center" wrapText="1"/>
      <protection locked="0"/>
    </xf>
    <xf numFmtId="0" fontId="0" fillId="0" borderId="0" xfId="0" applyAlignment="1">
      <alignment horizontal="center"/>
    </xf>
    <xf numFmtId="0" fontId="20" fillId="0" borderId="0" xfId="0" applyFont="1"/>
    <xf numFmtId="0" fontId="16" fillId="0" borderId="0" xfId="0" applyFont="1" applyProtection="1">
      <protection locked="0"/>
    </xf>
    <xf numFmtId="14" fontId="2" fillId="0" borderId="0" xfId="0" applyNumberFormat="1" applyFont="1" applyAlignment="1">
      <alignment horizontal="left" vertical="center" wrapText="1"/>
    </xf>
    <xf numFmtId="0" fontId="34" fillId="2" borderId="1" xfId="2" applyFont="1" applyFill="1" applyBorder="1" applyAlignment="1">
      <alignment vertical="center" wrapText="1"/>
    </xf>
    <xf numFmtId="14" fontId="2" fillId="0" borderId="1" xfId="0" applyNumberFormat="1" applyFont="1" applyBorder="1" applyAlignment="1">
      <alignment horizontal="left" vertical="center" wrapText="1"/>
    </xf>
    <xf numFmtId="0" fontId="34" fillId="2" borderId="5" xfId="2" applyFont="1" applyFill="1" applyBorder="1" applyAlignment="1">
      <alignment vertical="center" wrapText="1"/>
    </xf>
    <xf numFmtId="14" fontId="2" fillId="0" borderId="1" xfId="0" applyNumberFormat="1" applyFont="1" applyBorder="1" applyAlignment="1">
      <alignment vertical="center" wrapText="1"/>
    </xf>
    <xf numFmtId="14" fontId="15" fillId="0" borderId="1" xfId="0" applyNumberFormat="1" applyFont="1" applyBorder="1" applyAlignment="1">
      <alignment horizontal="center" vertical="center" wrapText="1"/>
    </xf>
    <xf numFmtId="0" fontId="15" fillId="0" borderId="1" xfId="0" applyFont="1" applyBorder="1" applyAlignment="1">
      <alignment vertical="center" wrapText="1"/>
    </xf>
    <xf numFmtId="0" fontId="15" fillId="0" borderId="0" xfId="0" applyFont="1" applyAlignment="1">
      <alignment horizontal="center" vertical="center" wrapText="1"/>
    </xf>
    <xf numFmtId="0" fontId="14" fillId="0" borderId="0" xfId="2" applyFont="1" applyAlignment="1">
      <alignment horizontal="left" vertical="center" wrapText="1"/>
    </xf>
    <xf numFmtId="0" fontId="6" fillId="5" borderId="0" xfId="2" applyFont="1" applyFill="1" applyAlignment="1">
      <alignment horizontal="left" vertical="center" wrapText="1"/>
    </xf>
    <xf numFmtId="0" fontId="14" fillId="0" borderId="0" xfId="2" applyFont="1" applyAlignment="1">
      <alignment vertical="center" wrapText="1"/>
    </xf>
    <xf numFmtId="0" fontId="14" fillId="0" borderId="0" xfId="2" applyFont="1" applyAlignment="1">
      <alignment horizontal="center" vertical="center" wrapText="1"/>
    </xf>
    <xf numFmtId="0" fontId="6" fillId="0" borderId="0" xfId="2" applyFont="1" applyAlignment="1" applyProtection="1">
      <alignment horizontal="left" vertical="justify" wrapText="1"/>
      <protection locked="0"/>
    </xf>
    <xf numFmtId="0" fontId="14" fillId="0" borderId="0" xfId="2" applyFont="1" applyAlignment="1">
      <alignment horizontal="right" vertical="center" wrapText="1"/>
    </xf>
    <xf numFmtId="14" fontId="6" fillId="0" borderId="0" xfId="2" applyNumberFormat="1" applyFont="1" applyAlignment="1" applyProtection="1">
      <alignment horizontal="center" vertical="center" wrapText="1"/>
      <protection locked="0"/>
    </xf>
    <xf numFmtId="0" fontId="6" fillId="0" borderId="1" xfId="2" applyFont="1" applyBorder="1" applyAlignment="1" applyProtection="1">
      <alignment vertical="center" wrapText="1"/>
      <protection locked="0"/>
    </xf>
    <xf numFmtId="0" fontId="14" fillId="0" borderId="0" xfId="2" applyFont="1" applyAlignment="1">
      <alignment horizontal="center" vertical="center"/>
    </xf>
    <xf numFmtId="0" fontId="14" fillId="0" borderId="0" xfId="0" applyFont="1" applyAlignment="1">
      <alignment horizontal="left" vertical="center" wrapText="1"/>
    </xf>
    <xf numFmtId="49" fontId="14" fillId="0" borderId="0" xfId="0" applyNumberFormat="1" applyFont="1" applyAlignment="1" applyProtection="1">
      <alignment horizontal="left" vertical="center" wrapText="1"/>
      <protection locked="0"/>
    </xf>
    <xf numFmtId="0" fontId="14" fillId="0" borderId="1" xfId="0" applyFont="1" applyBorder="1" applyAlignment="1" applyProtection="1">
      <alignment horizontal="left" vertical="center" wrapText="1"/>
      <protection locked="0"/>
    </xf>
    <xf numFmtId="49" fontId="14" fillId="0" borderId="1" xfId="0" applyNumberFormat="1" applyFont="1" applyBorder="1" applyAlignment="1" applyProtection="1">
      <alignment horizontal="left" vertical="center" wrapText="1"/>
      <protection locked="0"/>
    </xf>
    <xf numFmtId="0" fontId="3" fillId="2" borderId="0" xfId="2" applyFont="1" applyFill="1" applyAlignment="1">
      <alignment horizontal="center"/>
    </xf>
    <xf numFmtId="0" fontId="34" fillId="2" borderId="0" xfId="2" applyFont="1" applyFill="1" applyAlignment="1">
      <alignment vertical="center" wrapText="1"/>
    </xf>
    <xf numFmtId="14" fontId="2" fillId="0" borderId="0" xfId="0" applyNumberFormat="1" applyFont="1" applyAlignment="1">
      <alignment horizontal="right" vertical="center" wrapText="1"/>
    </xf>
    <xf numFmtId="14" fontId="2" fillId="0" borderId="1" xfId="0" applyNumberFormat="1" applyFont="1" applyBorder="1" applyAlignment="1">
      <alignment horizontal="right" vertical="center" wrapText="1"/>
    </xf>
    <xf numFmtId="0" fontId="14" fillId="0" borderId="65" xfId="2" applyFont="1" applyBorder="1" applyAlignment="1">
      <alignment vertical="center" wrapText="1"/>
    </xf>
    <xf numFmtId="0" fontId="6" fillId="5" borderId="11" xfId="2" applyFont="1" applyFill="1" applyBorder="1" applyAlignment="1">
      <alignment horizontal="left" vertical="center" wrapText="1"/>
    </xf>
    <xf numFmtId="0" fontId="15" fillId="0" borderId="0" xfId="0" applyFont="1" applyAlignment="1">
      <alignment horizontal="right" vertical="center" wrapText="1"/>
    </xf>
    <xf numFmtId="14" fontId="2" fillId="0" borderId="0" xfId="0" applyNumberFormat="1" applyFont="1" applyAlignment="1">
      <alignment vertical="center" wrapText="1"/>
    </xf>
    <xf numFmtId="14" fontId="15" fillId="0" borderId="0" xfId="0" applyNumberFormat="1" applyFont="1" applyAlignment="1">
      <alignment horizontal="center" vertical="center" wrapText="1"/>
    </xf>
    <xf numFmtId="0" fontId="2" fillId="2" borderId="15" xfId="2" applyFill="1" applyBorder="1"/>
    <xf numFmtId="0" fontId="15" fillId="0" borderId="11" xfId="2" applyFont="1" applyBorder="1" applyAlignment="1">
      <alignment horizontal="center" vertical="center" wrapText="1"/>
    </xf>
    <xf numFmtId="0" fontId="15" fillId="0" borderId="9" xfId="2" applyFont="1" applyBorder="1" applyAlignment="1">
      <alignment horizontal="center" vertical="center" wrapText="1"/>
    </xf>
    <xf numFmtId="0" fontId="15" fillId="0" borderId="46" xfId="2" applyFont="1" applyBorder="1" applyAlignment="1">
      <alignment horizontal="center" vertical="center" wrapText="1"/>
    </xf>
    <xf numFmtId="0" fontId="41" fillId="5" borderId="15" xfId="4" quotePrefix="1" applyFont="1" applyFill="1" applyBorder="1" applyAlignment="1">
      <alignment horizontal="justify" vertical="center" wrapText="1"/>
    </xf>
    <xf numFmtId="0" fontId="41" fillId="5" borderId="0" xfId="4" quotePrefix="1" applyFont="1" applyFill="1" applyAlignment="1">
      <alignment horizontal="justify" vertical="center" wrapText="1"/>
    </xf>
    <xf numFmtId="0" fontId="41" fillId="5" borderId="2" xfId="4" quotePrefix="1" applyFont="1" applyFill="1" applyBorder="1" applyAlignment="1">
      <alignment horizontal="justify" vertical="center" wrapText="1"/>
    </xf>
    <xf numFmtId="0" fontId="39" fillId="5" borderId="42" xfId="4" quotePrefix="1" applyFont="1" applyFill="1" applyBorder="1" applyAlignment="1">
      <alignment horizontal="left" vertical="top" wrapText="1"/>
    </xf>
    <xf numFmtId="0" fontId="39" fillId="5" borderId="43" xfId="4" quotePrefix="1" applyFont="1" applyFill="1" applyBorder="1" applyAlignment="1">
      <alignment horizontal="left" vertical="top" wrapText="1"/>
    </xf>
    <xf numFmtId="0" fontId="39" fillId="5" borderId="44" xfId="4" quotePrefix="1" applyFont="1" applyFill="1" applyBorder="1" applyAlignment="1">
      <alignment horizontal="left" vertical="top" wrapText="1"/>
    </xf>
    <xf numFmtId="0" fontId="41" fillId="5" borderId="42" xfId="4" quotePrefix="1" applyFont="1" applyFill="1" applyBorder="1" applyAlignment="1">
      <alignment horizontal="left" vertical="top" wrapText="1"/>
    </xf>
    <xf numFmtId="0" fontId="41" fillId="5" borderId="43" xfId="4" quotePrefix="1" applyFont="1" applyFill="1" applyBorder="1" applyAlignment="1">
      <alignment horizontal="left" vertical="top" wrapText="1"/>
    </xf>
    <xf numFmtId="0" fontId="41" fillId="5" borderId="44" xfId="4" quotePrefix="1" applyFont="1" applyFill="1" applyBorder="1" applyAlignment="1">
      <alignment horizontal="left" vertical="top" wrapText="1"/>
    </xf>
    <xf numFmtId="0" fontId="39" fillId="5" borderId="0" xfId="4" quotePrefix="1" applyFont="1" applyFill="1" applyAlignment="1">
      <alignment horizontal="left" vertical="top" wrapText="1"/>
    </xf>
    <xf numFmtId="0" fontId="39" fillId="5" borderId="2" xfId="4" quotePrefix="1" applyFont="1" applyFill="1" applyBorder="1" applyAlignment="1">
      <alignment horizontal="left" vertical="top" wrapText="1"/>
    </xf>
    <xf numFmtId="0" fontId="39" fillId="5" borderId="66" xfId="4" quotePrefix="1" applyFont="1" applyFill="1" applyBorder="1" applyAlignment="1">
      <alignment horizontal="left" vertical="top" wrapText="1"/>
    </xf>
    <xf numFmtId="0" fontId="39" fillId="5" borderId="10" xfId="4" quotePrefix="1" applyFont="1" applyFill="1" applyBorder="1" applyAlignment="1">
      <alignment horizontal="left" vertical="top" wrapText="1"/>
    </xf>
    <xf numFmtId="0" fontId="39" fillId="5" borderId="68" xfId="4" quotePrefix="1" applyFont="1" applyFill="1" applyBorder="1" applyAlignment="1">
      <alignment horizontal="left" vertical="top" wrapText="1"/>
    </xf>
    <xf numFmtId="0" fontId="45" fillId="5" borderId="43" xfId="5" applyFont="1" applyFill="1" applyBorder="1" applyAlignment="1">
      <alignment horizontal="left" vertical="top" wrapText="1" readingOrder="1"/>
    </xf>
    <xf numFmtId="0" fontId="46" fillId="5" borderId="43" xfId="4" applyFont="1" applyFill="1" applyBorder="1" applyAlignment="1">
      <alignment horizontal="justify" vertical="center" wrapText="1"/>
    </xf>
    <xf numFmtId="0" fontId="39" fillId="5" borderId="42" xfId="4" quotePrefix="1" applyFont="1" applyFill="1" applyBorder="1" applyAlignment="1">
      <alignment vertical="top" wrapText="1"/>
    </xf>
    <xf numFmtId="0" fontId="39" fillId="5" borderId="43" xfId="4" quotePrefix="1" applyFont="1" applyFill="1" applyBorder="1" applyAlignment="1">
      <alignment vertical="top" wrapText="1"/>
    </xf>
    <xf numFmtId="0" fontId="39" fillId="5" borderId="44" xfId="4" quotePrefix="1" applyFont="1" applyFill="1" applyBorder="1" applyAlignment="1">
      <alignment vertical="top" wrapText="1"/>
    </xf>
    <xf numFmtId="0" fontId="39" fillId="5" borderId="0" xfId="4" quotePrefix="1" applyFont="1" applyFill="1" applyAlignment="1">
      <alignment vertical="top" wrapText="1"/>
    </xf>
    <xf numFmtId="0" fontId="0" fillId="5" borderId="0" xfId="0" applyFill="1" applyAlignment="1">
      <alignment wrapText="1"/>
    </xf>
    <xf numFmtId="0" fontId="37" fillId="5" borderId="42" xfId="4" applyFont="1" applyFill="1" applyBorder="1" applyAlignment="1">
      <alignment wrapText="1"/>
    </xf>
    <xf numFmtId="0" fontId="37" fillId="5" borderId="43" xfId="4" applyFont="1" applyFill="1" applyBorder="1" applyAlignment="1">
      <alignment wrapText="1"/>
    </xf>
    <xf numFmtId="0" fontId="37" fillId="5" borderId="44" xfId="4" applyFont="1" applyFill="1" applyBorder="1" applyAlignment="1">
      <alignment wrapText="1"/>
    </xf>
    <xf numFmtId="0" fontId="37" fillId="5" borderId="15" xfId="4" applyFont="1" applyFill="1" applyBorder="1" applyAlignment="1">
      <alignment wrapText="1"/>
    </xf>
    <xf numFmtId="0" fontId="37" fillId="5" borderId="2" xfId="4" applyFont="1" applyFill="1" applyBorder="1" applyAlignment="1">
      <alignment wrapText="1"/>
    </xf>
    <xf numFmtId="0" fontId="37" fillId="5" borderId="14" xfId="4" applyFont="1" applyFill="1" applyBorder="1" applyAlignment="1">
      <alignment wrapText="1"/>
    </xf>
    <xf numFmtId="0" fontId="37" fillId="5" borderId="13" xfId="4" applyFont="1" applyFill="1" applyBorder="1" applyAlignment="1">
      <alignment wrapText="1"/>
    </xf>
    <xf numFmtId="0" fontId="37" fillId="5" borderId="12" xfId="4" applyFont="1" applyFill="1" applyBorder="1" applyAlignment="1">
      <alignment wrapText="1"/>
    </xf>
    <xf numFmtId="0" fontId="37" fillId="5" borderId="0" xfId="4" applyFont="1" applyFill="1" applyAlignment="1">
      <alignment wrapText="1"/>
    </xf>
    <xf numFmtId="0" fontId="39" fillId="5" borderId="15" xfId="4" quotePrefix="1" applyFont="1" applyFill="1" applyBorder="1" applyAlignment="1">
      <alignment vertical="top" wrapText="1"/>
    </xf>
    <xf numFmtId="0" fontId="39" fillId="5" borderId="2" xfId="4" quotePrefix="1" applyFont="1" applyFill="1" applyBorder="1" applyAlignment="1">
      <alignment vertical="top" wrapText="1"/>
    </xf>
    <xf numFmtId="0" fontId="40" fillId="5" borderId="0" xfId="4" quotePrefix="1" applyFont="1" applyFill="1" applyAlignment="1">
      <alignment horizontal="left" vertical="top" wrapText="1"/>
    </xf>
    <xf numFmtId="0" fontId="43" fillId="5" borderId="0" xfId="4" applyFont="1" applyFill="1" applyAlignment="1">
      <alignment horizontal="left" vertical="center" wrapText="1"/>
    </xf>
    <xf numFmtId="0" fontId="37" fillId="5" borderId="0" xfId="4" applyFont="1" applyFill="1" applyAlignment="1">
      <alignment horizontal="left" vertical="center" wrapText="1"/>
    </xf>
    <xf numFmtId="0" fontId="37" fillId="5" borderId="0" xfId="4" quotePrefix="1" applyFont="1" applyFill="1" applyAlignment="1">
      <alignment horizontal="left" vertical="center" wrapText="1"/>
    </xf>
    <xf numFmtId="0" fontId="43" fillId="14" borderId="3" xfId="4" applyFont="1" applyFill="1" applyBorder="1" applyAlignment="1">
      <alignment horizontal="center" wrapText="1"/>
    </xf>
    <xf numFmtId="0" fontId="37" fillId="5" borderId="0" xfId="4" applyFont="1" applyFill="1"/>
    <xf numFmtId="0" fontId="45" fillId="5" borderId="0" xfId="0" applyFont="1" applyFill="1" applyAlignment="1">
      <alignment horizontal="left" vertical="center" wrapText="1"/>
    </xf>
    <xf numFmtId="0" fontId="46" fillId="5" borderId="0" xfId="0" applyFont="1" applyFill="1" applyAlignment="1">
      <alignment horizontal="left" vertical="top" wrapText="1"/>
    </xf>
    <xf numFmtId="0" fontId="43" fillId="5" borderId="3" xfId="4" applyFont="1" applyFill="1" applyBorder="1" applyAlignment="1">
      <alignment horizontal="center" vertical="center"/>
    </xf>
    <xf numFmtId="0" fontId="43" fillId="5" borderId="3" xfId="4" applyFont="1" applyFill="1" applyBorder="1" applyAlignment="1">
      <alignment horizontal="center" vertical="center" wrapText="1"/>
    </xf>
    <xf numFmtId="0" fontId="41" fillId="0" borderId="42" xfId="4" quotePrefix="1" applyFont="1" applyBorder="1" applyAlignment="1">
      <alignment horizontal="left" vertical="top" wrapText="1"/>
    </xf>
    <xf numFmtId="0" fontId="41" fillId="0" borderId="43" xfId="4" quotePrefix="1" applyFont="1" applyBorder="1" applyAlignment="1">
      <alignment horizontal="left" vertical="top" wrapText="1"/>
    </xf>
    <xf numFmtId="0" fontId="41" fillId="0" borderId="44" xfId="4" quotePrefix="1" applyFont="1" applyBorder="1" applyAlignment="1">
      <alignment horizontal="left" vertical="top" wrapText="1"/>
    </xf>
    <xf numFmtId="0" fontId="0" fillId="0" borderId="0" xfId="0" applyAlignment="1">
      <alignment wrapText="1"/>
    </xf>
    <xf numFmtId="0" fontId="4" fillId="0" borderId="6" xfId="2" applyFont="1" applyBorder="1" applyAlignment="1">
      <alignment horizontal="left" vertical="center" wrapText="1"/>
    </xf>
    <xf numFmtId="0" fontId="4" fillId="0" borderId="1" xfId="2" applyFont="1" applyBorder="1" applyAlignment="1">
      <alignment horizontal="left" vertical="center" wrapText="1"/>
    </xf>
    <xf numFmtId="0" fontId="4" fillId="0" borderId="28" xfId="2" applyFont="1" applyBorder="1" applyAlignment="1">
      <alignment horizontal="left" vertical="center" wrapText="1"/>
    </xf>
    <xf numFmtId="9" fontId="5" fillId="0" borderId="72" xfId="2" applyNumberFormat="1" applyFont="1" applyBorder="1" applyAlignment="1">
      <alignment horizontal="center" vertical="center" wrapText="1"/>
    </xf>
    <xf numFmtId="14" fontId="8" fillId="6" borderId="1" xfId="0" applyNumberFormat="1" applyFont="1" applyFill="1" applyBorder="1" applyAlignment="1">
      <alignment horizontal="right" vertical="center"/>
    </xf>
    <xf numFmtId="14" fontId="16" fillId="0" borderId="1" xfId="0" applyNumberFormat="1" applyFont="1" applyBorder="1" applyAlignment="1" applyProtection="1">
      <alignment horizontal="right" vertical="center" wrapText="1"/>
      <protection locked="0"/>
    </xf>
    <xf numFmtId="14" fontId="16" fillId="0" borderId="1" xfId="0" applyNumberFormat="1" applyFont="1" applyBorder="1" applyAlignment="1" applyProtection="1">
      <alignment horizontal="right"/>
      <protection locked="0"/>
    </xf>
    <xf numFmtId="14" fontId="16" fillId="0" borderId="0" xfId="0" applyNumberFormat="1" applyFont="1" applyAlignment="1" applyProtection="1">
      <alignment horizontal="right"/>
      <protection locked="0"/>
    </xf>
    <xf numFmtId="14" fontId="0" fillId="0" borderId="0" xfId="0" applyNumberFormat="1" applyAlignment="1">
      <alignment horizontal="right"/>
    </xf>
    <xf numFmtId="9" fontId="49" fillId="0" borderId="0" xfId="2" applyNumberFormat="1" applyFont="1" applyAlignment="1">
      <alignment vertical="center"/>
    </xf>
    <xf numFmtId="49" fontId="9" fillId="0" borderId="0" xfId="2" applyNumberFormat="1" applyFont="1" applyAlignment="1">
      <alignment vertical="center"/>
    </xf>
    <xf numFmtId="0" fontId="23" fillId="0" borderId="0" xfId="0" applyFont="1" applyAlignment="1">
      <alignment horizontal="center" vertical="center" wrapText="1"/>
    </xf>
    <xf numFmtId="9" fontId="23" fillId="0" borderId="0" xfId="0" applyNumberFormat="1" applyFont="1" applyAlignment="1">
      <alignment horizontal="center" vertical="center" wrapText="1"/>
    </xf>
    <xf numFmtId="0" fontId="3" fillId="2" borderId="0" xfId="2" applyFont="1" applyFill="1" applyAlignment="1">
      <alignment horizontal="center" vertical="center" wrapText="1"/>
    </xf>
    <xf numFmtId="9" fontId="3" fillId="0" borderId="0" xfId="2" applyNumberFormat="1" applyFont="1" applyAlignment="1">
      <alignment vertical="center" wrapText="1"/>
    </xf>
    <xf numFmtId="9" fontId="4" fillId="0" borderId="6" xfId="0" applyNumberFormat="1" applyFont="1" applyBorder="1" applyAlignment="1">
      <alignment horizontal="center" vertical="center" wrapText="1"/>
    </xf>
    <xf numFmtId="9" fontId="4" fillId="0" borderId="1" xfId="0" applyNumberFormat="1" applyFont="1" applyBorder="1" applyAlignment="1">
      <alignment horizontal="center" vertical="center" wrapText="1"/>
    </xf>
    <xf numFmtId="9" fontId="4" fillId="0" borderId="28" xfId="0" applyNumberFormat="1" applyFont="1" applyBorder="1" applyAlignment="1">
      <alignment horizontal="center" vertical="center" wrapText="1"/>
    </xf>
    <xf numFmtId="9" fontId="4" fillId="0" borderId="0" xfId="2" applyNumberFormat="1" applyFont="1" applyAlignment="1">
      <alignment horizontal="center" vertical="center" wrapText="1"/>
    </xf>
    <xf numFmtId="0" fontId="8" fillId="5" borderId="5" xfId="0" applyFont="1" applyFill="1" applyBorder="1" applyAlignment="1">
      <alignment wrapText="1"/>
    </xf>
    <xf numFmtId="0" fontId="27" fillId="0" borderId="1" xfId="2" applyFont="1" applyBorder="1" applyAlignment="1">
      <alignment horizontal="left" vertical="center"/>
    </xf>
    <xf numFmtId="0" fontId="50" fillId="0" borderId="73" xfId="0" applyFont="1" applyBorder="1" applyAlignment="1" applyProtection="1">
      <alignment horizontal="center" vertical="top" wrapText="1"/>
      <protection locked="0"/>
    </xf>
    <xf numFmtId="14" fontId="50" fillId="0" borderId="73" xfId="0" applyNumberFormat="1" applyFont="1" applyBorder="1" applyAlignment="1" applyProtection="1">
      <alignment horizontal="center" vertical="top"/>
      <protection locked="0"/>
    </xf>
    <xf numFmtId="0" fontId="8" fillId="5" borderId="1" xfId="0" applyFont="1" applyFill="1" applyBorder="1" applyAlignment="1">
      <alignment horizontal="left" vertical="top" wrapText="1"/>
    </xf>
    <xf numFmtId="14" fontId="8" fillId="5" borderId="1" xfId="0" applyNumberFormat="1" applyFont="1" applyFill="1" applyBorder="1" applyAlignment="1">
      <alignment horizontal="left" wrapText="1"/>
    </xf>
    <xf numFmtId="0" fontId="45" fillId="5" borderId="71" xfId="0" applyFont="1" applyFill="1" applyBorder="1" applyAlignment="1">
      <alignment horizontal="left" vertical="center" wrapText="1"/>
    </xf>
    <xf numFmtId="0" fontId="45" fillId="5" borderId="60" xfId="0" applyFont="1" applyFill="1" applyBorder="1" applyAlignment="1">
      <alignment horizontal="left" vertical="center" wrapText="1"/>
    </xf>
    <xf numFmtId="0" fontId="46" fillId="5" borderId="57" xfId="4" applyFont="1" applyFill="1" applyBorder="1" applyAlignment="1">
      <alignment horizontal="justify" vertical="center" wrapText="1"/>
    </xf>
    <xf numFmtId="0" fontId="46" fillId="5" borderId="58" xfId="4" applyFont="1" applyFill="1" applyBorder="1" applyAlignment="1">
      <alignment horizontal="justify" vertical="center" wrapText="1"/>
    </xf>
    <xf numFmtId="0" fontId="45" fillId="14" borderId="47" xfId="5" applyFont="1" applyFill="1" applyBorder="1" applyAlignment="1">
      <alignment horizontal="center" vertical="center" wrapText="1"/>
    </xf>
    <xf numFmtId="0" fontId="45" fillId="14" borderId="48" xfId="5" applyFont="1" applyFill="1" applyBorder="1" applyAlignment="1">
      <alignment horizontal="center" vertical="center" wrapText="1"/>
    </xf>
    <xf numFmtId="0" fontId="45" fillId="14" borderId="49" xfId="4" applyFont="1" applyFill="1" applyBorder="1" applyAlignment="1">
      <alignment horizontal="center" vertical="center" wrapText="1"/>
    </xf>
    <xf numFmtId="0" fontId="45" fillId="14" borderId="50" xfId="4" applyFont="1" applyFill="1" applyBorder="1" applyAlignment="1">
      <alignment horizontal="center" vertical="center" wrapText="1"/>
    </xf>
    <xf numFmtId="0" fontId="45" fillId="5" borderId="59" xfId="0" applyFont="1" applyFill="1" applyBorder="1" applyAlignment="1">
      <alignment horizontal="left" vertical="center" wrapText="1"/>
    </xf>
    <xf numFmtId="0" fontId="39" fillId="5" borderId="66" xfId="4" quotePrefix="1" applyFont="1" applyFill="1" applyBorder="1" applyAlignment="1">
      <alignment horizontal="left" vertical="top" wrapText="1"/>
    </xf>
    <xf numFmtId="0" fontId="39" fillId="5" borderId="10" xfId="4" quotePrefix="1" applyFont="1" applyFill="1" applyBorder="1" applyAlignment="1">
      <alignment horizontal="left" vertical="top" wrapText="1"/>
    </xf>
    <xf numFmtId="0" fontId="39" fillId="5" borderId="68" xfId="4" quotePrefix="1" applyFont="1" applyFill="1" applyBorder="1" applyAlignment="1">
      <alignment horizontal="left" vertical="top" wrapText="1"/>
    </xf>
    <xf numFmtId="0" fontId="45" fillId="5" borderId="56" xfId="0" applyFont="1" applyFill="1" applyBorder="1" applyAlignment="1">
      <alignment horizontal="left" vertical="center" wrapText="1"/>
    </xf>
    <xf numFmtId="0" fontId="45" fillId="5" borderId="70" xfId="5" applyFont="1" applyFill="1" applyBorder="1" applyAlignment="1">
      <alignment horizontal="left" vertical="top" wrapText="1" readingOrder="1"/>
    </xf>
    <xf numFmtId="0" fontId="45" fillId="5" borderId="52" xfId="5" applyFont="1" applyFill="1" applyBorder="1" applyAlignment="1">
      <alignment horizontal="left" vertical="top" wrapText="1" readingOrder="1"/>
    </xf>
    <xf numFmtId="0" fontId="46" fillId="5" borderId="53" xfId="4" applyFont="1" applyFill="1" applyBorder="1" applyAlignment="1">
      <alignment horizontal="justify" vertical="center" wrapText="1"/>
    </xf>
    <xf numFmtId="0" fontId="46" fillId="5" borderId="54" xfId="4" applyFont="1" applyFill="1" applyBorder="1" applyAlignment="1">
      <alignment horizontal="justify" vertical="center" wrapText="1"/>
    </xf>
    <xf numFmtId="0" fontId="45" fillId="5" borderId="55" xfId="0" applyFont="1" applyFill="1" applyBorder="1" applyAlignment="1">
      <alignment horizontal="left" vertical="center" wrapText="1"/>
    </xf>
    <xf numFmtId="0" fontId="39" fillId="5" borderId="3" xfId="4" quotePrefix="1" applyFont="1" applyFill="1" applyBorder="1" applyAlignment="1">
      <alignment horizontal="left" vertical="top" wrapText="1"/>
    </xf>
    <xf numFmtId="0" fontId="39" fillId="5" borderId="1" xfId="4" quotePrefix="1" applyFont="1" applyFill="1" applyBorder="1" applyAlignment="1">
      <alignment horizontal="left" vertical="top" wrapText="1"/>
    </xf>
    <xf numFmtId="0" fontId="39" fillId="5" borderId="26" xfId="4" quotePrefix="1" applyFont="1" applyFill="1" applyBorder="1" applyAlignment="1">
      <alignment horizontal="left" vertical="top" wrapText="1"/>
    </xf>
    <xf numFmtId="0" fontId="45" fillId="5" borderId="51" xfId="5" applyFont="1" applyFill="1" applyBorder="1" applyAlignment="1">
      <alignment horizontal="left" vertical="top" wrapText="1" readingOrder="1"/>
    </xf>
    <xf numFmtId="0" fontId="39" fillId="5" borderId="15" xfId="4" quotePrefix="1" applyFont="1" applyFill="1" applyBorder="1" applyAlignment="1">
      <alignment horizontal="left" vertical="top" wrapText="1"/>
    </xf>
    <xf numFmtId="0" fontId="39" fillId="5" borderId="0" xfId="4" quotePrefix="1" applyFont="1" applyFill="1" applyAlignment="1">
      <alignment horizontal="left" vertical="top" wrapText="1"/>
    </xf>
    <xf numFmtId="0" fontId="39" fillId="5" borderId="2" xfId="4" quotePrefix="1" applyFont="1" applyFill="1" applyBorder="1" applyAlignment="1">
      <alignment horizontal="left" vertical="top" wrapText="1"/>
    </xf>
    <xf numFmtId="0" fontId="39" fillId="5" borderId="42" xfId="4" quotePrefix="1" applyFont="1" applyFill="1" applyBorder="1" applyAlignment="1">
      <alignment horizontal="left" vertical="top" wrapText="1"/>
    </xf>
    <xf numFmtId="0" fontId="39" fillId="5" borderId="43" xfId="4" quotePrefix="1" applyFont="1" applyFill="1" applyBorder="1" applyAlignment="1">
      <alignment horizontal="left" vertical="top" wrapText="1"/>
    </xf>
    <xf numFmtId="0" fontId="39" fillId="5" borderId="44" xfId="4" quotePrefix="1" applyFont="1" applyFill="1" applyBorder="1" applyAlignment="1">
      <alignment horizontal="left" vertical="top" wrapText="1"/>
    </xf>
    <xf numFmtId="0" fontId="45" fillId="5" borderId="61" xfId="0" applyFont="1" applyFill="1" applyBorder="1" applyAlignment="1">
      <alignment horizontal="left" vertical="center" wrapText="1"/>
    </xf>
    <xf numFmtId="0" fontId="45" fillId="5" borderId="62" xfId="0" applyFont="1" applyFill="1" applyBorder="1" applyAlignment="1">
      <alignment horizontal="left" vertical="center" wrapText="1"/>
    </xf>
    <xf numFmtId="0" fontId="46" fillId="5" borderId="63" xfId="0" applyFont="1" applyFill="1" applyBorder="1" applyAlignment="1">
      <alignment horizontal="justify" vertical="center" wrapText="1"/>
    </xf>
    <xf numFmtId="0" fontId="46" fillId="5" borderId="64" xfId="0" applyFont="1" applyFill="1" applyBorder="1" applyAlignment="1">
      <alignment horizontal="justify" vertical="center" wrapText="1"/>
    </xf>
    <xf numFmtId="0" fontId="36" fillId="13" borderId="30" xfId="4" applyFont="1" applyFill="1" applyBorder="1" applyAlignment="1">
      <alignment horizontal="center" vertical="center" wrapText="1"/>
    </xf>
    <xf numFmtId="0" fontId="36" fillId="13" borderId="31" xfId="4" applyFont="1" applyFill="1" applyBorder="1" applyAlignment="1">
      <alignment horizontal="center" vertical="center" wrapText="1"/>
    </xf>
    <xf numFmtId="0" fontId="36" fillId="13" borderId="32" xfId="4" applyFont="1" applyFill="1" applyBorder="1" applyAlignment="1">
      <alignment horizontal="center" vertical="center" wrapText="1"/>
    </xf>
    <xf numFmtId="0" fontId="37" fillId="0" borderId="15" xfId="4" quotePrefix="1" applyFont="1" applyBorder="1" applyAlignment="1">
      <alignment horizontal="left" vertical="center" wrapText="1"/>
    </xf>
    <xf numFmtId="0" fontId="37" fillId="0" borderId="0" xfId="4" quotePrefix="1" applyFont="1" applyAlignment="1">
      <alignment horizontal="left" vertical="center" wrapText="1"/>
    </xf>
    <xf numFmtId="0" fontId="37" fillId="0" borderId="2" xfId="4" quotePrefix="1" applyFont="1" applyBorder="1" applyAlignment="1">
      <alignment horizontal="left" vertical="center" wrapText="1"/>
    </xf>
    <xf numFmtId="0" fontId="37" fillId="0" borderId="45" xfId="4" quotePrefix="1" applyFont="1" applyBorder="1" applyAlignment="1">
      <alignment horizontal="left" vertical="center" wrapText="1"/>
    </xf>
    <xf numFmtId="0" fontId="37" fillId="0" borderId="9" xfId="4" quotePrefix="1" applyFont="1" applyBorder="1" applyAlignment="1">
      <alignment horizontal="left" vertical="center" wrapText="1"/>
    </xf>
    <xf numFmtId="0" fontId="37" fillId="0" borderId="46" xfId="4" quotePrefix="1" applyFont="1" applyBorder="1" applyAlignment="1">
      <alignment horizontal="left" vertical="center" wrapText="1"/>
    </xf>
    <xf numFmtId="0" fontId="40" fillId="5" borderId="43" xfId="4" quotePrefix="1" applyFont="1" applyFill="1" applyBorder="1" applyAlignment="1">
      <alignment horizontal="left" vertical="top" wrapText="1"/>
    </xf>
    <xf numFmtId="0" fontId="40" fillId="5" borderId="44" xfId="4" quotePrefix="1" applyFont="1" applyFill="1" applyBorder="1" applyAlignment="1">
      <alignment horizontal="left" vertical="top" wrapText="1"/>
    </xf>
    <xf numFmtId="0" fontId="41" fillId="5" borderId="45" xfId="4" quotePrefix="1" applyFont="1" applyFill="1" applyBorder="1" applyAlignment="1">
      <alignment horizontal="justify" vertical="center" wrapText="1"/>
    </xf>
    <xf numFmtId="0" fontId="41" fillId="5" borderId="9" xfId="4" quotePrefix="1" applyFont="1" applyFill="1" applyBorder="1" applyAlignment="1">
      <alignment horizontal="justify" vertical="center" wrapText="1"/>
    </xf>
    <xf numFmtId="0" fontId="41" fillId="5" borderId="46" xfId="4" quotePrefix="1" applyFont="1" applyFill="1" applyBorder="1" applyAlignment="1">
      <alignment horizontal="justify" vertical="center" wrapText="1"/>
    </xf>
    <xf numFmtId="0" fontId="45" fillId="14" borderId="69" xfId="5" applyFont="1" applyFill="1" applyBorder="1" applyAlignment="1">
      <alignment horizontal="center" vertical="center" wrapText="1"/>
    </xf>
    <xf numFmtId="0" fontId="41" fillId="5" borderId="42" xfId="4" quotePrefix="1" applyFont="1" applyFill="1" applyBorder="1" applyAlignment="1">
      <alignment horizontal="left" vertical="top" wrapText="1"/>
    </xf>
    <xf numFmtId="0" fontId="41" fillId="5" borderId="43" xfId="4" quotePrefix="1" applyFont="1" applyFill="1" applyBorder="1" applyAlignment="1">
      <alignment horizontal="left" vertical="top" wrapText="1"/>
    </xf>
    <xf numFmtId="0" fontId="41" fillId="5" borderId="44" xfId="4" quotePrefix="1" applyFont="1" applyFill="1" applyBorder="1" applyAlignment="1">
      <alignment horizontal="left" vertical="top" wrapText="1"/>
    </xf>
    <xf numFmtId="0" fontId="41" fillId="4" borderId="42" xfId="4" quotePrefix="1" applyFont="1" applyFill="1" applyBorder="1" applyAlignment="1">
      <alignment horizontal="left" vertical="top" wrapText="1"/>
    </xf>
    <xf numFmtId="0" fontId="41" fillId="4" borderId="43" xfId="4" quotePrefix="1" applyFont="1" applyFill="1" applyBorder="1" applyAlignment="1">
      <alignment horizontal="left" vertical="top" wrapText="1"/>
    </xf>
    <xf numFmtId="0" fontId="41" fillId="4" borderId="44" xfId="4" quotePrefix="1" applyFont="1" applyFill="1" applyBorder="1" applyAlignment="1">
      <alignment horizontal="left" vertical="top" wrapText="1"/>
    </xf>
    <xf numFmtId="0" fontId="14" fillId="0" borderId="1" xfId="2" applyFont="1" applyBorder="1" applyAlignment="1" applyProtection="1">
      <alignment horizontal="center" vertical="center"/>
      <protection locked="0"/>
    </xf>
    <xf numFmtId="0" fontId="14" fillId="0" borderId="1" xfId="2" applyFont="1" applyBorder="1" applyAlignment="1">
      <alignment horizontal="center" vertical="center"/>
    </xf>
    <xf numFmtId="0" fontId="6" fillId="0" borderId="1" xfId="2" applyFont="1" applyBorder="1" applyAlignment="1" applyProtection="1">
      <alignment horizontal="left" vertical="justify" wrapText="1"/>
      <protection locked="0"/>
    </xf>
    <xf numFmtId="0" fontId="14" fillId="0" borderId="1" xfId="2" applyFont="1" applyBorder="1" applyAlignment="1">
      <alignment horizontal="center" vertical="center" wrapText="1"/>
    </xf>
    <xf numFmtId="0" fontId="4" fillId="0" borderId="1" xfId="2" applyFont="1" applyBorder="1" applyAlignment="1" applyProtection="1">
      <alignment horizontal="left" vertical="center" wrapText="1"/>
      <protection locked="0"/>
    </xf>
    <xf numFmtId="0" fontId="22" fillId="0" borderId="30" xfId="0" applyFont="1" applyBorder="1" applyAlignment="1">
      <alignment horizontal="center" vertical="center" wrapText="1"/>
    </xf>
    <xf numFmtId="0" fontId="22" fillId="0" borderId="31" xfId="0" applyFont="1" applyBorder="1" applyAlignment="1">
      <alignment horizontal="center" vertical="center" wrapText="1"/>
    </xf>
    <xf numFmtId="0" fontId="22" fillId="0" borderId="32" xfId="0" applyFont="1" applyBorder="1" applyAlignment="1">
      <alignment horizontal="center" vertical="center" wrapText="1"/>
    </xf>
    <xf numFmtId="0" fontId="22" fillId="0" borderId="34"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36" xfId="0" applyFont="1" applyBorder="1" applyAlignment="1">
      <alignment horizontal="center" vertical="center" wrapText="1"/>
    </xf>
    <xf numFmtId="0" fontId="22" fillId="0" borderId="25" xfId="0" applyFont="1" applyBorder="1" applyAlignment="1">
      <alignment horizontal="center" vertical="center" wrapText="1"/>
    </xf>
    <xf numFmtId="0" fontId="3" fillId="2" borderId="1" xfId="2" applyFont="1" applyFill="1" applyBorder="1" applyAlignment="1">
      <alignment horizontal="center"/>
    </xf>
    <xf numFmtId="0" fontId="7" fillId="0" borderId="1" xfId="2" applyFont="1" applyBorder="1" applyAlignment="1">
      <alignment horizontal="center" vertical="center"/>
    </xf>
    <xf numFmtId="0" fontId="6" fillId="5" borderId="1" xfId="2" applyFont="1" applyFill="1" applyBorder="1" applyAlignment="1">
      <alignment horizontal="left" vertical="center" wrapText="1"/>
    </xf>
    <xf numFmtId="0" fontId="6" fillId="5" borderId="4" xfId="2" applyFont="1" applyFill="1" applyBorder="1" applyAlignment="1">
      <alignment horizontal="left" vertical="center" wrapText="1"/>
    </xf>
    <xf numFmtId="0" fontId="15" fillId="0" borderId="21"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3" xfId="0" applyFont="1" applyBorder="1" applyAlignment="1">
      <alignment horizontal="center" vertical="center" wrapText="1"/>
    </xf>
    <xf numFmtId="0" fontId="5" fillId="0" borderId="21" xfId="2" applyFont="1" applyBorder="1" applyAlignment="1">
      <alignment horizontal="center" vertical="center" wrapText="1"/>
    </xf>
    <xf numFmtId="0" fontId="5" fillId="0" borderId="22" xfId="2" applyFont="1" applyBorder="1" applyAlignment="1">
      <alignment horizontal="center" vertical="center" wrapText="1"/>
    </xf>
    <xf numFmtId="0" fontId="5" fillId="0" borderId="23" xfId="2" applyFont="1" applyBorder="1" applyAlignment="1">
      <alignment horizontal="center" vertical="center" wrapText="1"/>
    </xf>
    <xf numFmtId="0" fontId="15" fillId="0" borderId="6" xfId="2" applyFont="1" applyBorder="1" applyAlignment="1">
      <alignment horizontal="center" vertical="center" wrapText="1"/>
    </xf>
    <xf numFmtId="0" fontId="15" fillId="0" borderId="25" xfId="2" applyFont="1" applyBorder="1" applyAlignment="1">
      <alignment horizontal="center" vertical="center" wrapText="1"/>
    </xf>
    <xf numFmtId="0" fontId="2" fillId="2" borderId="1" xfId="2" applyFill="1" applyBorder="1" applyAlignment="1">
      <alignment horizontal="center"/>
    </xf>
    <xf numFmtId="0" fontId="15" fillId="0" borderId="1" xfId="2" applyFont="1" applyBorder="1" applyAlignment="1">
      <alignment horizontal="center" vertical="center" wrapText="1"/>
    </xf>
    <xf numFmtId="0" fontId="15" fillId="0" borderId="66" xfId="2" applyFont="1" applyBorder="1" applyAlignment="1">
      <alignment horizontal="center" vertical="center" textRotation="90" wrapText="1"/>
    </xf>
    <xf numFmtId="0" fontId="15" fillId="0" borderId="67" xfId="2" applyFont="1" applyBorder="1" applyAlignment="1">
      <alignment horizontal="center" vertical="center" textRotation="90" wrapText="1"/>
    </xf>
    <xf numFmtId="0" fontId="15" fillId="0" borderId="3" xfId="2" applyFont="1" applyBorder="1" applyAlignment="1">
      <alignment horizontal="center" vertical="center" textRotation="90" wrapText="1"/>
    </xf>
    <xf numFmtId="0" fontId="15" fillId="0" borderId="27" xfId="2" applyFont="1" applyBorder="1" applyAlignment="1">
      <alignment horizontal="center" vertical="center" textRotation="90" wrapText="1"/>
    </xf>
    <xf numFmtId="0" fontId="15" fillId="0" borderId="1" xfId="2" applyFont="1" applyBorder="1" applyAlignment="1">
      <alignment horizontal="center" vertical="center"/>
    </xf>
    <xf numFmtId="0" fontId="15" fillId="2" borderId="21" xfId="2" applyFont="1" applyFill="1" applyBorder="1" applyAlignment="1">
      <alignment horizontal="center"/>
    </xf>
    <xf numFmtId="0" fontId="15" fillId="2" borderId="22" xfId="2" applyFont="1" applyFill="1" applyBorder="1" applyAlignment="1">
      <alignment horizontal="center"/>
    </xf>
    <xf numFmtId="0" fontId="15" fillId="2" borderId="23" xfId="2" applyFont="1" applyFill="1" applyBorder="1" applyAlignment="1">
      <alignment horizontal="center"/>
    </xf>
    <xf numFmtId="0" fontId="5" fillId="0" borderId="1" xfId="2" applyFont="1" applyBorder="1" applyAlignment="1">
      <alignment horizontal="center" vertical="center" wrapText="1"/>
    </xf>
    <xf numFmtId="0" fontId="5" fillId="0" borderId="5" xfId="2" applyFont="1" applyBorder="1" applyAlignment="1">
      <alignment horizontal="center" vertical="center" wrapText="1"/>
    </xf>
    <xf numFmtId="9" fontId="24" fillId="0" borderId="6" xfId="0" applyNumberFormat="1" applyFont="1" applyBorder="1" applyAlignment="1">
      <alignment horizontal="center" vertical="center" wrapText="1"/>
    </xf>
    <xf numFmtId="9" fontId="24" fillId="0" borderId="1" xfId="0" applyNumberFormat="1" applyFont="1" applyBorder="1" applyAlignment="1">
      <alignment horizontal="center" vertical="center" wrapText="1"/>
    </xf>
    <xf numFmtId="9" fontId="24" fillId="0" borderId="28" xfId="0" applyNumberFormat="1" applyFont="1" applyBorder="1" applyAlignment="1">
      <alignment horizontal="center" vertical="center" wrapText="1"/>
    </xf>
    <xf numFmtId="9" fontId="24" fillId="0" borderId="25" xfId="0" applyNumberFormat="1" applyFont="1" applyBorder="1" applyAlignment="1">
      <alignment horizontal="center" vertical="center" wrapText="1"/>
    </xf>
    <xf numFmtId="9" fontId="24" fillId="0" borderId="26" xfId="0" applyNumberFormat="1" applyFont="1" applyBorder="1" applyAlignment="1">
      <alignment horizontal="center" vertical="center" wrapText="1"/>
    </xf>
    <xf numFmtId="9" fontId="24" fillId="0" borderId="29" xfId="0" applyNumberFormat="1" applyFont="1" applyBorder="1" applyAlignment="1">
      <alignment horizontal="center" vertical="center" wrapText="1"/>
    </xf>
    <xf numFmtId="9" fontId="48" fillId="0" borderId="5" xfId="2" applyNumberFormat="1" applyFont="1" applyBorder="1" applyAlignment="1">
      <alignment horizontal="center" vertical="center" wrapText="1"/>
    </xf>
    <xf numFmtId="9" fontId="48" fillId="0" borderId="7" xfId="2" applyNumberFormat="1" applyFont="1" applyBorder="1" applyAlignment="1">
      <alignment horizontal="center" vertical="center" wrapText="1"/>
    </xf>
    <xf numFmtId="9" fontId="48" fillId="0" borderId="4" xfId="2" applyNumberFormat="1" applyFont="1" applyBorder="1" applyAlignment="1">
      <alignment horizontal="center" vertical="center" wrapText="1"/>
    </xf>
    <xf numFmtId="0" fontId="7" fillId="0" borderId="5" xfId="2" applyFont="1" applyBorder="1" applyAlignment="1">
      <alignment horizontal="center" vertical="center"/>
    </xf>
    <xf numFmtId="0" fontId="7" fillId="0" borderId="4" xfId="2" applyFont="1" applyBorder="1" applyAlignment="1">
      <alignment horizontal="center" vertical="center"/>
    </xf>
    <xf numFmtId="0" fontId="12" fillId="0" borderId="5" xfId="2" applyFont="1" applyBorder="1" applyAlignment="1">
      <alignment horizontal="center" vertical="center" wrapText="1"/>
    </xf>
    <xf numFmtId="0" fontId="34" fillId="0" borderId="1" xfId="2" applyFont="1" applyBorder="1" applyAlignment="1">
      <alignment horizontal="center" vertical="center" wrapText="1"/>
    </xf>
    <xf numFmtId="0" fontId="5" fillId="0" borderId="19" xfId="2" applyFont="1" applyBorder="1" applyAlignment="1">
      <alignment horizontal="center" vertical="center" wrapText="1"/>
    </xf>
    <xf numFmtId="0" fontId="5" fillId="0" borderId="20" xfId="2" applyFont="1" applyBorder="1" applyAlignment="1">
      <alignment horizontal="center" vertical="center" wrapText="1"/>
    </xf>
    <xf numFmtId="9" fontId="5" fillId="0" borderId="8" xfId="2" applyNumberFormat="1" applyFont="1" applyBorder="1" applyAlignment="1">
      <alignment horizontal="center" vertical="center" wrapText="1"/>
    </xf>
    <xf numFmtId="9" fontId="5" fillId="0" borderId="10" xfId="2" applyNumberFormat="1" applyFont="1" applyBorder="1" applyAlignment="1">
      <alignment horizontal="center" vertical="center" wrapText="1"/>
    </xf>
    <xf numFmtId="9" fontId="5" fillId="0" borderId="19" xfId="2" applyNumberFormat="1" applyFont="1" applyBorder="1" applyAlignment="1">
      <alignment horizontal="center" vertical="center" wrapText="1"/>
    </xf>
    <xf numFmtId="0" fontId="5" fillId="0" borderId="8" xfId="2" applyFont="1" applyBorder="1" applyAlignment="1">
      <alignment horizontal="center" vertical="center" wrapText="1"/>
    </xf>
    <xf numFmtId="0" fontId="5" fillId="0" borderId="10" xfId="2" applyFont="1" applyBorder="1" applyAlignment="1">
      <alignment horizontal="center" vertical="center" wrapText="1"/>
    </xf>
    <xf numFmtId="0" fontId="13" fillId="0" borderId="34" xfId="2" applyFont="1" applyBorder="1" applyAlignment="1">
      <alignment horizontal="center" vertical="center" wrapText="1"/>
    </xf>
    <xf numFmtId="0" fontId="13" fillId="0" borderId="3" xfId="2" applyFont="1" applyBorder="1" applyAlignment="1">
      <alignment horizontal="center" vertical="center" wrapText="1"/>
    </xf>
    <xf numFmtId="0" fontId="13" fillId="0" borderId="27" xfId="2" applyFont="1" applyBorder="1" applyAlignment="1">
      <alignment horizontal="center" vertical="center" wrapText="1"/>
    </xf>
    <xf numFmtId="0" fontId="13" fillId="0" borderId="6" xfId="2" applyFont="1" applyBorder="1" applyAlignment="1">
      <alignment horizontal="left" vertical="center" wrapText="1"/>
    </xf>
    <xf numFmtId="0" fontId="13" fillId="0" borderId="1" xfId="2" applyFont="1" applyBorder="1" applyAlignment="1">
      <alignment horizontal="left" vertical="center" wrapText="1"/>
    </xf>
    <xf numFmtId="0" fontId="13" fillId="0" borderId="28" xfId="2" applyFont="1" applyBorder="1" applyAlignment="1">
      <alignment horizontal="left" vertical="center" wrapText="1"/>
    </xf>
    <xf numFmtId="9" fontId="26" fillId="0" borderId="6" xfId="0" applyNumberFormat="1" applyFont="1" applyBorder="1" applyAlignment="1">
      <alignment horizontal="center" vertical="center" wrapText="1"/>
    </xf>
    <xf numFmtId="9" fontId="26" fillId="0" borderId="1" xfId="0" applyNumberFormat="1" applyFont="1" applyBorder="1" applyAlignment="1">
      <alignment horizontal="center" vertical="center" wrapText="1"/>
    </xf>
    <xf numFmtId="9" fontId="26" fillId="0" borderId="28" xfId="0" applyNumberFormat="1" applyFont="1" applyBorder="1" applyAlignment="1">
      <alignment horizontal="center" vertical="center" wrapText="1"/>
    </xf>
    <xf numFmtId="9" fontId="26" fillId="0" borderId="25" xfId="0" applyNumberFormat="1" applyFont="1" applyBorder="1" applyAlignment="1">
      <alignment horizontal="center" vertical="center" wrapText="1"/>
    </xf>
    <xf numFmtId="9" fontId="26" fillId="0" borderId="26" xfId="0" applyNumberFormat="1" applyFont="1" applyBorder="1" applyAlignment="1">
      <alignment horizontal="center" vertical="center" wrapText="1"/>
    </xf>
    <xf numFmtId="9" fontId="26" fillId="0" borderId="29" xfId="0" applyNumberFormat="1" applyFont="1" applyBorder="1" applyAlignment="1">
      <alignment horizontal="center" vertical="center" wrapText="1"/>
    </xf>
    <xf numFmtId="0" fontId="15" fillId="0" borderId="8" xfId="2" applyFont="1" applyBorder="1" applyAlignment="1">
      <alignment horizontal="center" vertical="center" textRotation="90" wrapText="1"/>
    </xf>
    <xf numFmtId="0" fontId="15" fillId="2" borderId="18" xfId="2" applyFont="1" applyFill="1" applyBorder="1" applyAlignment="1">
      <alignment horizontal="center"/>
    </xf>
    <xf numFmtId="0" fontId="15" fillId="2" borderId="17" xfId="2" applyFont="1" applyFill="1" applyBorder="1" applyAlignment="1">
      <alignment horizontal="center"/>
    </xf>
    <xf numFmtId="0" fontId="15" fillId="2" borderId="16" xfId="2" applyFont="1" applyFill="1" applyBorder="1" applyAlignment="1">
      <alignment horizontal="center"/>
    </xf>
    <xf numFmtId="0" fontId="15" fillId="0" borderId="39" xfId="2" applyFont="1" applyBorder="1" applyAlignment="1">
      <alignment horizontal="center" vertical="center" textRotation="90" wrapText="1"/>
    </xf>
    <xf numFmtId="0" fontId="15" fillId="0" borderId="40" xfId="2" applyFont="1" applyBorder="1" applyAlignment="1">
      <alignment horizontal="center" vertical="center" textRotation="90" wrapText="1"/>
    </xf>
    <xf numFmtId="0" fontId="15" fillId="0" borderId="33" xfId="2" applyFont="1" applyBorder="1" applyAlignment="1">
      <alignment horizontal="center" vertical="center" textRotation="90" wrapText="1"/>
    </xf>
    <xf numFmtId="0" fontId="15" fillId="0" borderId="36" xfId="2" applyFont="1" applyBorder="1" applyAlignment="1">
      <alignment horizontal="center" vertical="center" wrapText="1"/>
    </xf>
    <xf numFmtId="0" fontId="15" fillId="0" borderId="31" xfId="2" applyFont="1" applyBorder="1" applyAlignment="1">
      <alignment horizontal="center" vertical="center" wrapText="1"/>
    </xf>
    <xf numFmtId="0" fontId="15" fillId="0" borderId="32" xfId="2" applyFont="1" applyBorder="1" applyAlignment="1">
      <alignment horizontal="center" vertical="center" wrapText="1"/>
    </xf>
    <xf numFmtId="0" fontId="26" fillId="0" borderId="1" xfId="0" applyFont="1" applyBorder="1" applyAlignment="1">
      <alignment horizontal="center" wrapText="1"/>
    </xf>
    <xf numFmtId="0" fontId="26" fillId="0" borderId="9" xfId="0" applyFont="1" applyBorder="1" applyAlignment="1">
      <alignment horizontal="center" wrapText="1"/>
    </xf>
    <xf numFmtId="0" fontId="24" fillId="0" borderId="0" xfId="0" applyFont="1" applyAlignment="1">
      <alignment horizontal="center" wrapText="1"/>
    </xf>
    <xf numFmtId="0" fontId="19" fillId="5" borderId="21" xfId="0" applyFont="1" applyFill="1" applyBorder="1" applyAlignment="1">
      <alignment horizontal="center" vertical="center"/>
    </xf>
    <xf numFmtId="0" fontId="19" fillId="5" borderId="22" xfId="0" applyFont="1" applyFill="1" applyBorder="1" applyAlignment="1">
      <alignment horizontal="center" vertical="center"/>
    </xf>
    <xf numFmtId="0" fontId="19" fillId="5" borderId="23" xfId="0" applyFont="1" applyFill="1" applyBorder="1" applyAlignment="1">
      <alignment horizontal="center" vertical="center"/>
    </xf>
    <xf numFmtId="0" fontId="0" fillId="5" borderId="18" xfId="0" applyFill="1" applyBorder="1" applyAlignment="1">
      <alignment vertical="top" wrapText="1"/>
    </xf>
    <xf numFmtId="0" fontId="0" fillId="5" borderId="17" xfId="0" applyFill="1" applyBorder="1" applyAlignment="1">
      <alignment vertical="top" wrapText="1"/>
    </xf>
    <xf numFmtId="0" fontId="0" fillId="5" borderId="16" xfId="0" applyFill="1" applyBorder="1" applyAlignment="1">
      <alignment vertical="top" wrapText="1"/>
    </xf>
    <xf numFmtId="0" fontId="0" fillId="5" borderId="15" xfId="0" applyFill="1" applyBorder="1" applyAlignment="1">
      <alignment horizontal="left" vertical="top" wrapText="1"/>
    </xf>
    <xf numFmtId="0" fontId="0" fillId="5" borderId="0" xfId="0" applyFill="1" applyAlignment="1">
      <alignment horizontal="left" vertical="top" wrapText="1"/>
    </xf>
    <xf numFmtId="0" fontId="0" fillId="5" borderId="2" xfId="0" applyFill="1" applyBorder="1" applyAlignment="1">
      <alignment horizontal="left" vertical="top" wrapText="1"/>
    </xf>
    <xf numFmtId="0" fontId="0" fillId="5" borderId="15" xfId="0" applyFill="1" applyBorder="1" applyAlignment="1">
      <alignment horizontal="left" vertical="top"/>
    </xf>
    <xf numFmtId="0" fontId="0" fillId="5" borderId="0" xfId="0" applyFill="1" applyAlignment="1">
      <alignment horizontal="left" vertical="top"/>
    </xf>
    <xf numFmtId="0" fontId="0" fillId="5" borderId="2" xfId="0" applyFill="1" applyBorder="1" applyAlignment="1">
      <alignment horizontal="left" vertical="top"/>
    </xf>
    <xf numFmtId="0" fontId="8" fillId="0" borderId="8" xfId="0" applyFont="1" applyBorder="1" applyAlignment="1">
      <alignment horizontal="center"/>
    </xf>
    <xf numFmtId="0" fontId="8" fillId="0" borderId="19" xfId="0" applyFont="1" applyBorder="1" applyAlignment="1">
      <alignment horizontal="center"/>
    </xf>
    <xf numFmtId="0" fontId="8" fillId="0" borderId="1" xfId="0" applyFont="1" applyBorder="1" applyAlignment="1">
      <alignment horizontal="center"/>
    </xf>
    <xf numFmtId="0" fontId="0" fillId="5" borderId="14" xfId="0" applyFill="1" applyBorder="1" applyAlignment="1">
      <alignment horizontal="left" vertical="top" wrapText="1"/>
    </xf>
    <xf numFmtId="0" fontId="0" fillId="5" borderId="13" xfId="0" applyFill="1" applyBorder="1" applyAlignment="1">
      <alignment horizontal="left" vertical="top" wrapText="1"/>
    </xf>
    <xf numFmtId="0" fontId="0" fillId="5" borderId="12" xfId="0" applyFill="1" applyBorder="1" applyAlignment="1">
      <alignment horizontal="left" vertical="top" wrapText="1"/>
    </xf>
    <xf numFmtId="14" fontId="3" fillId="2" borderId="1" xfId="2" applyNumberFormat="1" applyFont="1" applyFill="1" applyBorder="1" applyAlignment="1" applyProtection="1">
      <alignment horizontal="right"/>
      <protection locked="0"/>
    </xf>
    <xf numFmtId="0" fontId="16" fillId="0" borderId="1" xfId="0" applyFont="1" applyBorder="1" applyAlignment="1" applyProtection="1">
      <alignment horizontal="left" wrapText="1"/>
      <protection locked="0"/>
    </xf>
    <xf numFmtId="0" fontId="8" fillId="6" borderId="1" xfId="0" applyFont="1" applyFill="1" applyBorder="1" applyAlignment="1">
      <alignment horizontal="center" vertical="center"/>
    </xf>
    <xf numFmtId="0" fontId="16" fillId="0" borderId="1" xfId="0" applyFont="1" applyBorder="1" applyAlignment="1" applyProtection="1">
      <alignment horizontal="left" vertical="center" wrapText="1"/>
      <protection locked="0"/>
    </xf>
    <xf numFmtId="0" fontId="16" fillId="0" borderId="1" xfId="0" applyFont="1" applyBorder="1" applyAlignment="1" applyProtection="1">
      <alignment horizontal="center" wrapText="1"/>
      <protection locked="0"/>
    </xf>
  </cellXfs>
  <cellStyles count="6">
    <cellStyle name="Nor}al" xfId="1" xr:uid="{00000000-0005-0000-0000-000000000000}"/>
    <cellStyle name="Normal" xfId="0" builtinId="0"/>
    <cellStyle name="Normal - Style1 2" xfId="4" xr:uid="{00000000-0005-0000-0000-000002000000}"/>
    <cellStyle name="Normal 2" xfId="2" xr:uid="{00000000-0005-0000-0000-000003000000}"/>
    <cellStyle name="Normal 2 2" xfId="5" xr:uid="{00000000-0005-0000-0000-000004000000}"/>
    <cellStyle name="Normal 3" xfId="3" xr:uid="{00000000-0005-0000-0000-000005000000}"/>
  </cellStyles>
  <dxfs count="234">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87</xdr:row>
      <xdr:rowOff>0</xdr:rowOff>
    </xdr:from>
    <xdr:to>
      <xdr:col>4</xdr:col>
      <xdr:colOff>90438</xdr:colOff>
      <xdr:row>92</xdr:row>
      <xdr:rowOff>41459</xdr:rowOff>
    </xdr:to>
    <xdr:sp macro="" textlink="">
      <xdr:nvSpPr>
        <xdr:cNvPr id="6238" name="Text Box 15">
          <a:extLst>
            <a:ext uri="{FF2B5EF4-FFF2-40B4-BE49-F238E27FC236}">
              <a16:creationId xmlns:a16="http://schemas.microsoft.com/office/drawing/2014/main" id="{00000000-0008-0000-0800-00005E180000}"/>
            </a:ext>
          </a:extLst>
        </xdr:cNvPr>
        <xdr:cNvSpPr txBox="1">
          <a:spLocks noChangeArrowheads="1"/>
        </xdr:cNvSpPr>
      </xdr:nvSpPr>
      <xdr:spPr bwMode="auto">
        <a:xfrm>
          <a:off x="7200900" y="5667375"/>
          <a:ext cx="952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39" name="Text Box 16">
          <a:extLst>
            <a:ext uri="{FF2B5EF4-FFF2-40B4-BE49-F238E27FC236}">
              <a16:creationId xmlns:a16="http://schemas.microsoft.com/office/drawing/2014/main" id="{00000000-0008-0000-0800-00005F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40" name="Text Box 17">
          <a:extLst>
            <a:ext uri="{FF2B5EF4-FFF2-40B4-BE49-F238E27FC236}">
              <a16:creationId xmlns:a16="http://schemas.microsoft.com/office/drawing/2014/main" id="{00000000-0008-0000-0800-000060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41" name="Text Box 18">
          <a:extLst>
            <a:ext uri="{FF2B5EF4-FFF2-40B4-BE49-F238E27FC236}">
              <a16:creationId xmlns:a16="http://schemas.microsoft.com/office/drawing/2014/main" id="{00000000-0008-0000-0800-000061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42" name="Text Box 19">
          <a:extLst>
            <a:ext uri="{FF2B5EF4-FFF2-40B4-BE49-F238E27FC236}">
              <a16:creationId xmlns:a16="http://schemas.microsoft.com/office/drawing/2014/main" id="{00000000-0008-0000-0800-000062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504825</xdr:rowOff>
    </xdr:from>
    <xdr:to>
      <xdr:col>4</xdr:col>
      <xdr:colOff>95250</xdr:colOff>
      <xdr:row>11</xdr:row>
      <xdr:rowOff>441734</xdr:rowOff>
    </xdr:to>
    <xdr:sp macro="" textlink="">
      <xdr:nvSpPr>
        <xdr:cNvPr id="9" name="Text Box 15">
          <a:extLst>
            <a:ext uri="{FF2B5EF4-FFF2-40B4-BE49-F238E27FC236}">
              <a16:creationId xmlns:a16="http://schemas.microsoft.com/office/drawing/2014/main" id="{00000000-0008-0000-0800-000009000000}"/>
            </a:ext>
          </a:extLst>
        </xdr:cNvPr>
        <xdr:cNvSpPr txBox="1">
          <a:spLocks noChangeArrowheads="1"/>
        </xdr:cNvSpPr>
      </xdr:nvSpPr>
      <xdr:spPr bwMode="auto">
        <a:xfrm>
          <a:off x="8568418" y="4423682"/>
          <a:ext cx="952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4</xdr:col>
      <xdr:colOff>0</xdr:colOff>
      <xdr:row>87</xdr:row>
      <xdr:rowOff>0</xdr:rowOff>
    </xdr:from>
    <xdr:ext cx="95250" cy="213632"/>
    <xdr:sp macro="" textlink="">
      <xdr:nvSpPr>
        <xdr:cNvPr id="11" name="Text Box 15">
          <a:extLst>
            <a:ext uri="{FF2B5EF4-FFF2-40B4-BE49-F238E27FC236}">
              <a16:creationId xmlns:a16="http://schemas.microsoft.com/office/drawing/2014/main" id="{00000000-0008-0000-0800-00000B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 name="Text Box 15">
          <a:extLst>
            <a:ext uri="{FF2B5EF4-FFF2-40B4-BE49-F238E27FC236}">
              <a16:creationId xmlns:a16="http://schemas.microsoft.com/office/drawing/2014/main" id="{00000000-0008-0000-0800-00000C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 name="Text Box 15">
          <a:extLst>
            <a:ext uri="{FF2B5EF4-FFF2-40B4-BE49-F238E27FC236}">
              <a16:creationId xmlns:a16="http://schemas.microsoft.com/office/drawing/2014/main" id="{00000000-0008-0000-0800-00000D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 name="Text Box 15">
          <a:extLst>
            <a:ext uri="{FF2B5EF4-FFF2-40B4-BE49-F238E27FC236}">
              <a16:creationId xmlns:a16="http://schemas.microsoft.com/office/drawing/2014/main" id="{00000000-0008-0000-0800-00000E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 name="Text Box 15">
          <a:extLst>
            <a:ext uri="{FF2B5EF4-FFF2-40B4-BE49-F238E27FC236}">
              <a16:creationId xmlns:a16="http://schemas.microsoft.com/office/drawing/2014/main" id="{00000000-0008-0000-0800-00000F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 name="Text Box 15">
          <a:extLst>
            <a:ext uri="{FF2B5EF4-FFF2-40B4-BE49-F238E27FC236}">
              <a16:creationId xmlns:a16="http://schemas.microsoft.com/office/drawing/2014/main" id="{00000000-0008-0000-0800-000010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 name="Text Box 15">
          <a:extLst>
            <a:ext uri="{FF2B5EF4-FFF2-40B4-BE49-F238E27FC236}">
              <a16:creationId xmlns:a16="http://schemas.microsoft.com/office/drawing/2014/main" id="{00000000-0008-0000-0800-000011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 name="Text Box 15">
          <a:extLst>
            <a:ext uri="{FF2B5EF4-FFF2-40B4-BE49-F238E27FC236}">
              <a16:creationId xmlns:a16="http://schemas.microsoft.com/office/drawing/2014/main" id="{00000000-0008-0000-0800-000012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 name="Text Box 15">
          <a:extLst>
            <a:ext uri="{FF2B5EF4-FFF2-40B4-BE49-F238E27FC236}">
              <a16:creationId xmlns:a16="http://schemas.microsoft.com/office/drawing/2014/main" id="{00000000-0008-0000-0800-000013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 name="Text Box 15">
          <a:extLst>
            <a:ext uri="{FF2B5EF4-FFF2-40B4-BE49-F238E27FC236}">
              <a16:creationId xmlns:a16="http://schemas.microsoft.com/office/drawing/2014/main" id="{00000000-0008-0000-0800-000014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 name="Text Box 15">
          <a:extLst>
            <a:ext uri="{FF2B5EF4-FFF2-40B4-BE49-F238E27FC236}">
              <a16:creationId xmlns:a16="http://schemas.microsoft.com/office/drawing/2014/main" id="{00000000-0008-0000-0800-000015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2" name="Text Box 15">
          <a:extLst>
            <a:ext uri="{FF2B5EF4-FFF2-40B4-BE49-F238E27FC236}">
              <a16:creationId xmlns:a16="http://schemas.microsoft.com/office/drawing/2014/main" id="{00000000-0008-0000-0800-000016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 name="Text Box 15">
          <a:extLst>
            <a:ext uri="{FF2B5EF4-FFF2-40B4-BE49-F238E27FC236}">
              <a16:creationId xmlns:a16="http://schemas.microsoft.com/office/drawing/2014/main" id="{00000000-0008-0000-0800-000017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 name="Text Box 15">
          <a:extLst>
            <a:ext uri="{FF2B5EF4-FFF2-40B4-BE49-F238E27FC236}">
              <a16:creationId xmlns:a16="http://schemas.microsoft.com/office/drawing/2014/main" id="{00000000-0008-0000-0800-000018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6" name="Text Box 16">
          <a:extLst>
            <a:ext uri="{FF2B5EF4-FFF2-40B4-BE49-F238E27FC236}">
              <a16:creationId xmlns:a16="http://schemas.microsoft.com/office/drawing/2014/main" id="{00000000-0008-0000-0800-00001A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7" name="Text Box 17">
          <a:extLst>
            <a:ext uri="{FF2B5EF4-FFF2-40B4-BE49-F238E27FC236}">
              <a16:creationId xmlns:a16="http://schemas.microsoft.com/office/drawing/2014/main" id="{00000000-0008-0000-0800-00001B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8" name="Text Box 18">
          <a:extLst>
            <a:ext uri="{FF2B5EF4-FFF2-40B4-BE49-F238E27FC236}">
              <a16:creationId xmlns:a16="http://schemas.microsoft.com/office/drawing/2014/main" id="{00000000-0008-0000-0800-00001C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9" name="Text Box 19">
          <a:extLst>
            <a:ext uri="{FF2B5EF4-FFF2-40B4-BE49-F238E27FC236}">
              <a16:creationId xmlns:a16="http://schemas.microsoft.com/office/drawing/2014/main" id="{00000000-0008-0000-0800-00001D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1034143</xdr:colOff>
      <xdr:row>87</xdr:row>
      <xdr:rowOff>0</xdr:rowOff>
    </xdr:from>
    <xdr:ext cx="95250" cy="213632"/>
    <xdr:sp macro="" textlink="">
      <xdr:nvSpPr>
        <xdr:cNvPr id="30" name="Text Box 15">
          <a:extLst>
            <a:ext uri="{FF2B5EF4-FFF2-40B4-BE49-F238E27FC236}">
              <a16:creationId xmlns:a16="http://schemas.microsoft.com/office/drawing/2014/main" id="{00000000-0008-0000-0800-00001E000000}"/>
            </a:ext>
          </a:extLst>
        </xdr:cNvPr>
        <xdr:cNvSpPr txBox="1">
          <a:spLocks noChangeArrowheads="1"/>
        </xdr:cNvSpPr>
      </xdr:nvSpPr>
      <xdr:spPr bwMode="auto">
        <a:xfrm>
          <a:off x="10014857" y="98257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1" name="Text Box 16">
          <a:extLst>
            <a:ext uri="{FF2B5EF4-FFF2-40B4-BE49-F238E27FC236}">
              <a16:creationId xmlns:a16="http://schemas.microsoft.com/office/drawing/2014/main" id="{00000000-0008-0000-0800-00001F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2" name="Text Box 17">
          <a:extLst>
            <a:ext uri="{FF2B5EF4-FFF2-40B4-BE49-F238E27FC236}">
              <a16:creationId xmlns:a16="http://schemas.microsoft.com/office/drawing/2014/main" id="{00000000-0008-0000-0800-000020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3" name="Text Box 18">
          <a:extLst>
            <a:ext uri="{FF2B5EF4-FFF2-40B4-BE49-F238E27FC236}">
              <a16:creationId xmlns:a16="http://schemas.microsoft.com/office/drawing/2014/main" id="{00000000-0008-0000-0800-000021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4" name="Text Box 19">
          <a:extLst>
            <a:ext uri="{FF2B5EF4-FFF2-40B4-BE49-F238E27FC236}">
              <a16:creationId xmlns:a16="http://schemas.microsoft.com/office/drawing/2014/main" id="{00000000-0008-0000-0800-000022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 name="Text Box 15">
          <a:extLst>
            <a:ext uri="{FF2B5EF4-FFF2-40B4-BE49-F238E27FC236}">
              <a16:creationId xmlns:a16="http://schemas.microsoft.com/office/drawing/2014/main" id="{00000000-0008-0000-0800-000023000000}"/>
            </a:ext>
          </a:extLst>
        </xdr:cNvPr>
        <xdr:cNvSpPr txBox="1">
          <a:spLocks noChangeArrowheads="1"/>
        </xdr:cNvSpPr>
      </xdr:nvSpPr>
      <xdr:spPr bwMode="auto">
        <a:xfrm>
          <a:off x="7391400" y="49339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1" name="Text Box 16">
          <a:extLst>
            <a:ext uri="{FF2B5EF4-FFF2-40B4-BE49-F238E27FC236}">
              <a16:creationId xmlns:a16="http://schemas.microsoft.com/office/drawing/2014/main" id="{00000000-0008-0000-0800-000029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2" name="Text Box 17">
          <a:extLst>
            <a:ext uri="{FF2B5EF4-FFF2-40B4-BE49-F238E27FC236}">
              <a16:creationId xmlns:a16="http://schemas.microsoft.com/office/drawing/2014/main" id="{00000000-0008-0000-0800-00002A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3" name="Text Box 18">
          <a:extLst>
            <a:ext uri="{FF2B5EF4-FFF2-40B4-BE49-F238E27FC236}">
              <a16:creationId xmlns:a16="http://schemas.microsoft.com/office/drawing/2014/main" id="{00000000-0008-0000-0800-00002B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4" name="Text Box 19">
          <a:extLst>
            <a:ext uri="{FF2B5EF4-FFF2-40B4-BE49-F238E27FC236}">
              <a16:creationId xmlns:a16="http://schemas.microsoft.com/office/drawing/2014/main" id="{00000000-0008-0000-0800-00002C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504825</xdr:rowOff>
    </xdr:from>
    <xdr:ext cx="95250" cy="442269"/>
    <xdr:sp macro="" textlink="">
      <xdr:nvSpPr>
        <xdr:cNvPr id="45" name="Text Box 15">
          <a:extLst>
            <a:ext uri="{FF2B5EF4-FFF2-40B4-BE49-F238E27FC236}">
              <a16:creationId xmlns:a16="http://schemas.microsoft.com/office/drawing/2014/main" id="{00000000-0008-0000-0800-00002D000000}"/>
            </a:ext>
          </a:extLst>
        </xdr:cNvPr>
        <xdr:cNvSpPr txBox="1">
          <a:spLocks noChangeArrowheads="1"/>
        </xdr:cNvSpPr>
      </xdr:nvSpPr>
      <xdr:spPr bwMode="auto">
        <a:xfrm>
          <a:off x="10527434" y="595428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 name="Text Box 15">
          <a:extLst>
            <a:ext uri="{FF2B5EF4-FFF2-40B4-BE49-F238E27FC236}">
              <a16:creationId xmlns:a16="http://schemas.microsoft.com/office/drawing/2014/main" id="{00000000-0008-0000-0800-00002E000000}"/>
            </a:ext>
          </a:extLst>
        </xdr:cNvPr>
        <xdr:cNvSpPr txBox="1">
          <a:spLocks noChangeArrowheads="1"/>
        </xdr:cNvSpPr>
      </xdr:nvSpPr>
      <xdr:spPr bwMode="auto">
        <a:xfrm>
          <a:off x="10527434"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 name="Text Box 15">
          <a:extLst>
            <a:ext uri="{FF2B5EF4-FFF2-40B4-BE49-F238E27FC236}">
              <a16:creationId xmlns:a16="http://schemas.microsoft.com/office/drawing/2014/main" id="{00000000-0008-0000-0800-00002F000000}"/>
            </a:ext>
          </a:extLst>
        </xdr:cNvPr>
        <xdr:cNvSpPr txBox="1">
          <a:spLocks noChangeArrowheads="1"/>
        </xdr:cNvSpPr>
      </xdr:nvSpPr>
      <xdr:spPr bwMode="auto">
        <a:xfrm>
          <a:off x="10527434"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8" name="Text Box 15">
          <a:extLst>
            <a:ext uri="{FF2B5EF4-FFF2-40B4-BE49-F238E27FC236}">
              <a16:creationId xmlns:a16="http://schemas.microsoft.com/office/drawing/2014/main" id="{00000000-0008-0000-0800-000030000000}"/>
            </a:ext>
          </a:extLst>
        </xdr:cNvPr>
        <xdr:cNvSpPr txBox="1">
          <a:spLocks noChangeArrowheads="1"/>
        </xdr:cNvSpPr>
      </xdr:nvSpPr>
      <xdr:spPr bwMode="auto">
        <a:xfrm>
          <a:off x="10527434"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 name="Text Box 15">
          <a:extLst>
            <a:ext uri="{FF2B5EF4-FFF2-40B4-BE49-F238E27FC236}">
              <a16:creationId xmlns:a16="http://schemas.microsoft.com/office/drawing/2014/main" id="{00000000-0008-0000-0800-000031000000}"/>
            </a:ext>
          </a:extLst>
        </xdr:cNvPr>
        <xdr:cNvSpPr txBox="1">
          <a:spLocks noChangeArrowheads="1"/>
        </xdr:cNvSpPr>
      </xdr:nvSpPr>
      <xdr:spPr bwMode="auto">
        <a:xfrm>
          <a:off x="10527434"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 name="Text Box 15">
          <a:extLst>
            <a:ext uri="{FF2B5EF4-FFF2-40B4-BE49-F238E27FC236}">
              <a16:creationId xmlns:a16="http://schemas.microsoft.com/office/drawing/2014/main" id="{00000000-0008-0000-0800-000032000000}"/>
            </a:ext>
          </a:extLst>
        </xdr:cNvPr>
        <xdr:cNvSpPr txBox="1">
          <a:spLocks noChangeArrowheads="1"/>
        </xdr:cNvSpPr>
      </xdr:nvSpPr>
      <xdr:spPr bwMode="auto">
        <a:xfrm>
          <a:off x="10527434"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 name="Text Box 15">
          <a:extLst>
            <a:ext uri="{FF2B5EF4-FFF2-40B4-BE49-F238E27FC236}">
              <a16:creationId xmlns:a16="http://schemas.microsoft.com/office/drawing/2014/main" id="{00000000-0008-0000-0800-000033000000}"/>
            </a:ext>
          </a:extLst>
        </xdr:cNvPr>
        <xdr:cNvSpPr txBox="1">
          <a:spLocks noChangeArrowheads="1"/>
        </xdr:cNvSpPr>
      </xdr:nvSpPr>
      <xdr:spPr bwMode="auto">
        <a:xfrm>
          <a:off x="10527434"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 name="Text Box 15">
          <a:extLst>
            <a:ext uri="{FF2B5EF4-FFF2-40B4-BE49-F238E27FC236}">
              <a16:creationId xmlns:a16="http://schemas.microsoft.com/office/drawing/2014/main" id="{00000000-0008-0000-0800-000034000000}"/>
            </a:ext>
          </a:extLst>
        </xdr:cNvPr>
        <xdr:cNvSpPr txBox="1">
          <a:spLocks noChangeArrowheads="1"/>
        </xdr:cNvSpPr>
      </xdr:nvSpPr>
      <xdr:spPr bwMode="auto">
        <a:xfrm>
          <a:off x="10527434"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 name="Text Box 15">
          <a:extLst>
            <a:ext uri="{FF2B5EF4-FFF2-40B4-BE49-F238E27FC236}">
              <a16:creationId xmlns:a16="http://schemas.microsoft.com/office/drawing/2014/main" id="{00000000-0008-0000-0800-000035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 name="Text Box 15">
          <a:extLst>
            <a:ext uri="{FF2B5EF4-FFF2-40B4-BE49-F238E27FC236}">
              <a16:creationId xmlns:a16="http://schemas.microsoft.com/office/drawing/2014/main" id="{00000000-0008-0000-0800-000036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 name="Text Box 15">
          <a:extLst>
            <a:ext uri="{FF2B5EF4-FFF2-40B4-BE49-F238E27FC236}">
              <a16:creationId xmlns:a16="http://schemas.microsoft.com/office/drawing/2014/main" id="{00000000-0008-0000-0800-000037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 name="Text Box 15">
          <a:extLst>
            <a:ext uri="{FF2B5EF4-FFF2-40B4-BE49-F238E27FC236}">
              <a16:creationId xmlns:a16="http://schemas.microsoft.com/office/drawing/2014/main" id="{00000000-0008-0000-0800-000038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7" name="Text Box 15">
          <a:extLst>
            <a:ext uri="{FF2B5EF4-FFF2-40B4-BE49-F238E27FC236}">
              <a16:creationId xmlns:a16="http://schemas.microsoft.com/office/drawing/2014/main" id="{00000000-0008-0000-0800-000039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 name="Text Box 15">
          <a:extLst>
            <a:ext uri="{FF2B5EF4-FFF2-40B4-BE49-F238E27FC236}">
              <a16:creationId xmlns:a16="http://schemas.microsoft.com/office/drawing/2014/main" id="{00000000-0008-0000-0800-00003A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 name="Text Box 15">
          <a:extLst>
            <a:ext uri="{FF2B5EF4-FFF2-40B4-BE49-F238E27FC236}">
              <a16:creationId xmlns:a16="http://schemas.microsoft.com/office/drawing/2014/main" id="{00000000-0008-0000-0800-00003B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0" name="Text Box 16">
          <a:extLst>
            <a:ext uri="{FF2B5EF4-FFF2-40B4-BE49-F238E27FC236}">
              <a16:creationId xmlns:a16="http://schemas.microsoft.com/office/drawing/2014/main" id="{00000000-0008-0000-0800-00003C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1" name="Text Box 17">
          <a:extLst>
            <a:ext uri="{FF2B5EF4-FFF2-40B4-BE49-F238E27FC236}">
              <a16:creationId xmlns:a16="http://schemas.microsoft.com/office/drawing/2014/main" id="{00000000-0008-0000-0800-00003D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2" name="Text Box 18">
          <a:extLst>
            <a:ext uri="{FF2B5EF4-FFF2-40B4-BE49-F238E27FC236}">
              <a16:creationId xmlns:a16="http://schemas.microsoft.com/office/drawing/2014/main" id="{00000000-0008-0000-0800-00003E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3" name="Text Box 19">
          <a:extLst>
            <a:ext uri="{FF2B5EF4-FFF2-40B4-BE49-F238E27FC236}">
              <a16:creationId xmlns:a16="http://schemas.microsoft.com/office/drawing/2014/main" id="{00000000-0008-0000-0800-00003F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 name="Text Box 15">
          <a:extLst>
            <a:ext uri="{FF2B5EF4-FFF2-40B4-BE49-F238E27FC236}">
              <a16:creationId xmlns:a16="http://schemas.microsoft.com/office/drawing/2014/main" id="{00000000-0008-0000-0800-000040000000}"/>
            </a:ext>
          </a:extLst>
        </xdr:cNvPr>
        <xdr:cNvSpPr txBox="1">
          <a:spLocks noChangeArrowheads="1"/>
        </xdr:cNvSpPr>
      </xdr:nvSpPr>
      <xdr:spPr bwMode="auto">
        <a:xfrm>
          <a:off x="10527434" y="6727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5" name="Text Box 16">
          <a:extLst>
            <a:ext uri="{FF2B5EF4-FFF2-40B4-BE49-F238E27FC236}">
              <a16:creationId xmlns:a16="http://schemas.microsoft.com/office/drawing/2014/main" id="{00000000-0008-0000-0800-000041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6" name="Text Box 17">
          <a:extLst>
            <a:ext uri="{FF2B5EF4-FFF2-40B4-BE49-F238E27FC236}">
              <a16:creationId xmlns:a16="http://schemas.microsoft.com/office/drawing/2014/main" id="{00000000-0008-0000-0800-000042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7" name="Text Box 18">
          <a:extLst>
            <a:ext uri="{FF2B5EF4-FFF2-40B4-BE49-F238E27FC236}">
              <a16:creationId xmlns:a16="http://schemas.microsoft.com/office/drawing/2014/main" id="{00000000-0008-0000-0800-000043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8" name="Text Box 19">
          <a:extLst>
            <a:ext uri="{FF2B5EF4-FFF2-40B4-BE49-F238E27FC236}">
              <a16:creationId xmlns:a16="http://schemas.microsoft.com/office/drawing/2014/main" id="{00000000-0008-0000-0800-000044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 name="Text Box 15">
          <a:extLst>
            <a:ext uri="{FF2B5EF4-FFF2-40B4-BE49-F238E27FC236}">
              <a16:creationId xmlns:a16="http://schemas.microsoft.com/office/drawing/2014/main" id="{00000000-0008-0000-0800-000045000000}"/>
            </a:ext>
          </a:extLst>
        </xdr:cNvPr>
        <xdr:cNvSpPr txBox="1">
          <a:spLocks noChangeArrowheads="1"/>
        </xdr:cNvSpPr>
      </xdr:nvSpPr>
      <xdr:spPr bwMode="auto">
        <a:xfrm>
          <a:off x="10527434"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0" name="Text Box 16">
          <a:extLst>
            <a:ext uri="{FF2B5EF4-FFF2-40B4-BE49-F238E27FC236}">
              <a16:creationId xmlns:a16="http://schemas.microsoft.com/office/drawing/2014/main" id="{00000000-0008-0000-0800-000046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1" name="Text Box 17">
          <a:extLst>
            <a:ext uri="{FF2B5EF4-FFF2-40B4-BE49-F238E27FC236}">
              <a16:creationId xmlns:a16="http://schemas.microsoft.com/office/drawing/2014/main" id="{00000000-0008-0000-0800-000047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2" name="Text Box 18">
          <a:extLst>
            <a:ext uri="{FF2B5EF4-FFF2-40B4-BE49-F238E27FC236}">
              <a16:creationId xmlns:a16="http://schemas.microsoft.com/office/drawing/2014/main" id="{00000000-0008-0000-0800-000048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3" name="Text Box 19">
          <a:extLst>
            <a:ext uri="{FF2B5EF4-FFF2-40B4-BE49-F238E27FC236}">
              <a16:creationId xmlns:a16="http://schemas.microsoft.com/office/drawing/2014/main" id="{00000000-0008-0000-0800-000049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10</xdr:row>
      <xdr:rowOff>504825</xdr:rowOff>
    </xdr:from>
    <xdr:ext cx="95250" cy="442269"/>
    <xdr:sp macro="" textlink="">
      <xdr:nvSpPr>
        <xdr:cNvPr id="74" name="Text Box 15">
          <a:extLst>
            <a:ext uri="{FF2B5EF4-FFF2-40B4-BE49-F238E27FC236}">
              <a16:creationId xmlns:a16="http://schemas.microsoft.com/office/drawing/2014/main" id="{00000000-0008-0000-0800-00004A000000}"/>
            </a:ext>
          </a:extLst>
        </xdr:cNvPr>
        <xdr:cNvSpPr txBox="1">
          <a:spLocks noChangeArrowheads="1"/>
        </xdr:cNvSpPr>
      </xdr:nvSpPr>
      <xdr:spPr bwMode="auto">
        <a:xfrm>
          <a:off x="9374909" y="595428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5" name="Text Box 15">
          <a:extLst>
            <a:ext uri="{FF2B5EF4-FFF2-40B4-BE49-F238E27FC236}">
              <a16:creationId xmlns:a16="http://schemas.microsoft.com/office/drawing/2014/main" id="{00000000-0008-0000-0800-00004B000000}"/>
            </a:ext>
          </a:extLst>
        </xdr:cNvPr>
        <xdr:cNvSpPr txBox="1">
          <a:spLocks noChangeArrowheads="1"/>
        </xdr:cNvSpPr>
      </xdr:nvSpPr>
      <xdr:spPr bwMode="auto">
        <a:xfrm>
          <a:off x="9374909"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6" name="Text Box 15">
          <a:extLst>
            <a:ext uri="{FF2B5EF4-FFF2-40B4-BE49-F238E27FC236}">
              <a16:creationId xmlns:a16="http://schemas.microsoft.com/office/drawing/2014/main" id="{00000000-0008-0000-0800-00004C000000}"/>
            </a:ext>
          </a:extLst>
        </xdr:cNvPr>
        <xdr:cNvSpPr txBox="1">
          <a:spLocks noChangeArrowheads="1"/>
        </xdr:cNvSpPr>
      </xdr:nvSpPr>
      <xdr:spPr bwMode="auto">
        <a:xfrm>
          <a:off x="9374909"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7" name="Text Box 15">
          <a:extLst>
            <a:ext uri="{FF2B5EF4-FFF2-40B4-BE49-F238E27FC236}">
              <a16:creationId xmlns:a16="http://schemas.microsoft.com/office/drawing/2014/main" id="{00000000-0008-0000-0800-00004D000000}"/>
            </a:ext>
          </a:extLst>
        </xdr:cNvPr>
        <xdr:cNvSpPr txBox="1">
          <a:spLocks noChangeArrowheads="1"/>
        </xdr:cNvSpPr>
      </xdr:nvSpPr>
      <xdr:spPr bwMode="auto">
        <a:xfrm>
          <a:off x="9374909"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8" name="Text Box 15">
          <a:extLst>
            <a:ext uri="{FF2B5EF4-FFF2-40B4-BE49-F238E27FC236}">
              <a16:creationId xmlns:a16="http://schemas.microsoft.com/office/drawing/2014/main" id="{00000000-0008-0000-0800-00004E000000}"/>
            </a:ext>
          </a:extLst>
        </xdr:cNvPr>
        <xdr:cNvSpPr txBox="1">
          <a:spLocks noChangeArrowheads="1"/>
        </xdr:cNvSpPr>
      </xdr:nvSpPr>
      <xdr:spPr bwMode="auto">
        <a:xfrm>
          <a:off x="9374909"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9" name="Text Box 15">
          <a:extLst>
            <a:ext uri="{FF2B5EF4-FFF2-40B4-BE49-F238E27FC236}">
              <a16:creationId xmlns:a16="http://schemas.microsoft.com/office/drawing/2014/main" id="{00000000-0008-0000-0800-00004F000000}"/>
            </a:ext>
          </a:extLst>
        </xdr:cNvPr>
        <xdr:cNvSpPr txBox="1">
          <a:spLocks noChangeArrowheads="1"/>
        </xdr:cNvSpPr>
      </xdr:nvSpPr>
      <xdr:spPr bwMode="auto">
        <a:xfrm>
          <a:off x="9374909"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0" name="Text Box 15">
          <a:extLst>
            <a:ext uri="{FF2B5EF4-FFF2-40B4-BE49-F238E27FC236}">
              <a16:creationId xmlns:a16="http://schemas.microsoft.com/office/drawing/2014/main" id="{00000000-0008-0000-0800-000050000000}"/>
            </a:ext>
          </a:extLst>
        </xdr:cNvPr>
        <xdr:cNvSpPr txBox="1">
          <a:spLocks noChangeArrowheads="1"/>
        </xdr:cNvSpPr>
      </xdr:nvSpPr>
      <xdr:spPr bwMode="auto">
        <a:xfrm>
          <a:off x="9374909"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1" name="Text Box 15">
          <a:extLst>
            <a:ext uri="{FF2B5EF4-FFF2-40B4-BE49-F238E27FC236}">
              <a16:creationId xmlns:a16="http://schemas.microsoft.com/office/drawing/2014/main" id="{00000000-0008-0000-0800-000051000000}"/>
            </a:ext>
          </a:extLst>
        </xdr:cNvPr>
        <xdr:cNvSpPr txBox="1">
          <a:spLocks noChangeArrowheads="1"/>
        </xdr:cNvSpPr>
      </xdr:nvSpPr>
      <xdr:spPr bwMode="auto">
        <a:xfrm>
          <a:off x="9374909"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2" name="Text Box 15">
          <a:extLst>
            <a:ext uri="{FF2B5EF4-FFF2-40B4-BE49-F238E27FC236}">
              <a16:creationId xmlns:a16="http://schemas.microsoft.com/office/drawing/2014/main" id="{00000000-0008-0000-0800-000052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3" name="Text Box 15">
          <a:extLst>
            <a:ext uri="{FF2B5EF4-FFF2-40B4-BE49-F238E27FC236}">
              <a16:creationId xmlns:a16="http://schemas.microsoft.com/office/drawing/2014/main" id="{00000000-0008-0000-0800-000053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4" name="Text Box 15">
          <a:extLst>
            <a:ext uri="{FF2B5EF4-FFF2-40B4-BE49-F238E27FC236}">
              <a16:creationId xmlns:a16="http://schemas.microsoft.com/office/drawing/2014/main" id="{00000000-0008-0000-0800-000054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5" name="Text Box 15">
          <a:extLst>
            <a:ext uri="{FF2B5EF4-FFF2-40B4-BE49-F238E27FC236}">
              <a16:creationId xmlns:a16="http://schemas.microsoft.com/office/drawing/2014/main" id="{00000000-0008-0000-0800-000055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6" name="Text Box 15">
          <a:extLst>
            <a:ext uri="{FF2B5EF4-FFF2-40B4-BE49-F238E27FC236}">
              <a16:creationId xmlns:a16="http://schemas.microsoft.com/office/drawing/2014/main" id="{00000000-0008-0000-0800-000056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7" name="Text Box 15">
          <a:extLst>
            <a:ext uri="{FF2B5EF4-FFF2-40B4-BE49-F238E27FC236}">
              <a16:creationId xmlns:a16="http://schemas.microsoft.com/office/drawing/2014/main" id="{00000000-0008-0000-0800-000057000000}"/>
            </a:ext>
          </a:extLst>
        </xdr:cNvPr>
        <xdr:cNvSpPr txBox="1">
          <a:spLocks noChangeArrowheads="1"/>
        </xdr:cNvSpPr>
      </xdr:nvSpPr>
      <xdr:spPr bwMode="auto">
        <a:xfrm>
          <a:off x="50072637" y="12746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8" name="Text Box 15">
          <a:extLst>
            <a:ext uri="{FF2B5EF4-FFF2-40B4-BE49-F238E27FC236}">
              <a16:creationId xmlns:a16="http://schemas.microsoft.com/office/drawing/2014/main" id="{00000000-0008-0000-0800-000058000000}"/>
            </a:ext>
          </a:extLst>
        </xdr:cNvPr>
        <xdr:cNvSpPr txBox="1">
          <a:spLocks noChangeArrowheads="1"/>
        </xdr:cNvSpPr>
      </xdr:nvSpPr>
      <xdr:spPr bwMode="auto">
        <a:xfrm>
          <a:off x="49942750" y="13223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89" name="Text Box 16">
          <a:extLst>
            <a:ext uri="{FF2B5EF4-FFF2-40B4-BE49-F238E27FC236}">
              <a16:creationId xmlns:a16="http://schemas.microsoft.com/office/drawing/2014/main" id="{00000000-0008-0000-0800-000059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0" name="Text Box 17">
          <a:extLst>
            <a:ext uri="{FF2B5EF4-FFF2-40B4-BE49-F238E27FC236}">
              <a16:creationId xmlns:a16="http://schemas.microsoft.com/office/drawing/2014/main" id="{00000000-0008-0000-0800-00005A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1" name="Text Box 18">
          <a:extLst>
            <a:ext uri="{FF2B5EF4-FFF2-40B4-BE49-F238E27FC236}">
              <a16:creationId xmlns:a16="http://schemas.microsoft.com/office/drawing/2014/main" id="{00000000-0008-0000-0800-00005B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2" name="Text Box 19">
          <a:extLst>
            <a:ext uri="{FF2B5EF4-FFF2-40B4-BE49-F238E27FC236}">
              <a16:creationId xmlns:a16="http://schemas.microsoft.com/office/drawing/2014/main" id="{00000000-0008-0000-0800-00005C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93" name="Text Box 15">
          <a:extLst>
            <a:ext uri="{FF2B5EF4-FFF2-40B4-BE49-F238E27FC236}">
              <a16:creationId xmlns:a16="http://schemas.microsoft.com/office/drawing/2014/main" id="{00000000-0008-0000-0800-00005D000000}"/>
            </a:ext>
          </a:extLst>
        </xdr:cNvPr>
        <xdr:cNvSpPr txBox="1">
          <a:spLocks noChangeArrowheads="1"/>
        </xdr:cNvSpPr>
      </xdr:nvSpPr>
      <xdr:spPr bwMode="auto">
        <a:xfrm>
          <a:off x="9374909" y="6727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4" name="Text Box 16">
          <a:extLst>
            <a:ext uri="{FF2B5EF4-FFF2-40B4-BE49-F238E27FC236}">
              <a16:creationId xmlns:a16="http://schemas.microsoft.com/office/drawing/2014/main" id="{00000000-0008-0000-0800-00005E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5" name="Text Box 17">
          <a:extLst>
            <a:ext uri="{FF2B5EF4-FFF2-40B4-BE49-F238E27FC236}">
              <a16:creationId xmlns:a16="http://schemas.microsoft.com/office/drawing/2014/main" id="{00000000-0008-0000-0800-00005F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6" name="Text Box 18">
          <a:extLst>
            <a:ext uri="{FF2B5EF4-FFF2-40B4-BE49-F238E27FC236}">
              <a16:creationId xmlns:a16="http://schemas.microsoft.com/office/drawing/2014/main" id="{00000000-0008-0000-0800-000060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7" name="Text Box 19">
          <a:extLst>
            <a:ext uri="{FF2B5EF4-FFF2-40B4-BE49-F238E27FC236}">
              <a16:creationId xmlns:a16="http://schemas.microsoft.com/office/drawing/2014/main" id="{00000000-0008-0000-0800-000061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98" name="Text Box 15">
          <a:extLst>
            <a:ext uri="{FF2B5EF4-FFF2-40B4-BE49-F238E27FC236}">
              <a16:creationId xmlns:a16="http://schemas.microsoft.com/office/drawing/2014/main" id="{00000000-0008-0000-0800-000062000000}"/>
            </a:ext>
          </a:extLst>
        </xdr:cNvPr>
        <xdr:cNvSpPr txBox="1">
          <a:spLocks noChangeArrowheads="1"/>
        </xdr:cNvSpPr>
      </xdr:nvSpPr>
      <xdr:spPr bwMode="auto">
        <a:xfrm>
          <a:off x="9374909"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99" name="Text Box 15">
          <a:extLst>
            <a:ext uri="{FF2B5EF4-FFF2-40B4-BE49-F238E27FC236}">
              <a16:creationId xmlns:a16="http://schemas.microsoft.com/office/drawing/2014/main" id="{00000000-0008-0000-0800-000063000000}"/>
            </a:ext>
          </a:extLst>
        </xdr:cNvPr>
        <xdr:cNvSpPr txBox="1">
          <a:spLocks noChangeArrowheads="1"/>
        </xdr:cNvSpPr>
      </xdr:nvSpPr>
      <xdr:spPr bwMode="auto">
        <a:xfrm>
          <a:off x="9374909"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0" name="Text Box 15">
          <a:extLst>
            <a:ext uri="{FF2B5EF4-FFF2-40B4-BE49-F238E27FC236}">
              <a16:creationId xmlns:a16="http://schemas.microsoft.com/office/drawing/2014/main" id="{00000000-0008-0000-0800-000064000000}"/>
            </a:ext>
          </a:extLst>
        </xdr:cNvPr>
        <xdr:cNvSpPr txBox="1">
          <a:spLocks noChangeArrowheads="1"/>
        </xdr:cNvSpPr>
      </xdr:nvSpPr>
      <xdr:spPr bwMode="auto">
        <a:xfrm>
          <a:off x="9374909"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01" name="Text Box 15">
          <a:extLst>
            <a:ext uri="{FF2B5EF4-FFF2-40B4-BE49-F238E27FC236}">
              <a16:creationId xmlns:a16="http://schemas.microsoft.com/office/drawing/2014/main" id="{00000000-0008-0000-0800-000065000000}"/>
            </a:ext>
          </a:extLst>
        </xdr:cNvPr>
        <xdr:cNvSpPr txBox="1">
          <a:spLocks noChangeArrowheads="1"/>
        </xdr:cNvSpPr>
      </xdr:nvSpPr>
      <xdr:spPr bwMode="auto">
        <a:xfrm>
          <a:off x="12790343"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02" name="Text Box 15">
          <a:extLst>
            <a:ext uri="{FF2B5EF4-FFF2-40B4-BE49-F238E27FC236}">
              <a16:creationId xmlns:a16="http://schemas.microsoft.com/office/drawing/2014/main" id="{00000000-0008-0000-0800-000066000000}"/>
            </a:ext>
          </a:extLst>
        </xdr:cNvPr>
        <xdr:cNvSpPr txBox="1">
          <a:spLocks noChangeArrowheads="1"/>
        </xdr:cNvSpPr>
      </xdr:nvSpPr>
      <xdr:spPr bwMode="auto">
        <a:xfrm>
          <a:off x="12790343"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103" name="Text Box 15">
          <a:extLst>
            <a:ext uri="{FF2B5EF4-FFF2-40B4-BE49-F238E27FC236}">
              <a16:creationId xmlns:a16="http://schemas.microsoft.com/office/drawing/2014/main" id="{00000000-0008-0000-0800-000067000000}"/>
            </a:ext>
          </a:extLst>
        </xdr:cNvPr>
        <xdr:cNvSpPr txBox="1">
          <a:spLocks noChangeArrowheads="1"/>
        </xdr:cNvSpPr>
      </xdr:nvSpPr>
      <xdr:spPr bwMode="auto">
        <a:xfrm>
          <a:off x="50084182"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104" name="Text Box 15">
          <a:extLst>
            <a:ext uri="{FF2B5EF4-FFF2-40B4-BE49-F238E27FC236}">
              <a16:creationId xmlns:a16="http://schemas.microsoft.com/office/drawing/2014/main" id="{00000000-0008-0000-0800-000068000000}"/>
            </a:ext>
          </a:extLst>
        </xdr:cNvPr>
        <xdr:cNvSpPr txBox="1">
          <a:spLocks noChangeArrowheads="1"/>
        </xdr:cNvSpPr>
      </xdr:nvSpPr>
      <xdr:spPr bwMode="auto">
        <a:xfrm>
          <a:off x="50084182"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5" name="Text Box 15">
          <a:extLst>
            <a:ext uri="{FF2B5EF4-FFF2-40B4-BE49-F238E27FC236}">
              <a16:creationId xmlns:a16="http://schemas.microsoft.com/office/drawing/2014/main" id="{00000000-0008-0000-0800-00006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6" name="Text Box 15">
          <a:extLst>
            <a:ext uri="{FF2B5EF4-FFF2-40B4-BE49-F238E27FC236}">
              <a16:creationId xmlns:a16="http://schemas.microsoft.com/office/drawing/2014/main" id="{00000000-0008-0000-0800-00006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7" name="Text Box 15">
          <a:extLst>
            <a:ext uri="{FF2B5EF4-FFF2-40B4-BE49-F238E27FC236}">
              <a16:creationId xmlns:a16="http://schemas.microsoft.com/office/drawing/2014/main" id="{00000000-0008-0000-0800-00006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8" name="Text Box 15">
          <a:extLst>
            <a:ext uri="{FF2B5EF4-FFF2-40B4-BE49-F238E27FC236}">
              <a16:creationId xmlns:a16="http://schemas.microsoft.com/office/drawing/2014/main" id="{00000000-0008-0000-0800-00006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9" name="Text Box 15">
          <a:extLst>
            <a:ext uri="{FF2B5EF4-FFF2-40B4-BE49-F238E27FC236}">
              <a16:creationId xmlns:a16="http://schemas.microsoft.com/office/drawing/2014/main" id="{00000000-0008-0000-0800-00006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10" name="Text Box 15">
          <a:extLst>
            <a:ext uri="{FF2B5EF4-FFF2-40B4-BE49-F238E27FC236}">
              <a16:creationId xmlns:a16="http://schemas.microsoft.com/office/drawing/2014/main" id="{00000000-0008-0000-0800-00006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11" name="Text Box 15">
          <a:extLst>
            <a:ext uri="{FF2B5EF4-FFF2-40B4-BE49-F238E27FC236}">
              <a16:creationId xmlns:a16="http://schemas.microsoft.com/office/drawing/2014/main" id="{00000000-0008-0000-0800-00006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2" name="Text Box 15">
          <a:extLst>
            <a:ext uri="{FF2B5EF4-FFF2-40B4-BE49-F238E27FC236}">
              <a16:creationId xmlns:a16="http://schemas.microsoft.com/office/drawing/2014/main" id="{00000000-0008-0000-0800-00007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3" name="Text Box 15">
          <a:extLst>
            <a:ext uri="{FF2B5EF4-FFF2-40B4-BE49-F238E27FC236}">
              <a16:creationId xmlns:a16="http://schemas.microsoft.com/office/drawing/2014/main" id="{00000000-0008-0000-0800-000071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4" name="Text Box 15">
          <a:extLst>
            <a:ext uri="{FF2B5EF4-FFF2-40B4-BE49-F238E27FC236}">
              <a16:creationId xmlns:a16="http://schemas.microsoft.com/office/drawing/2014/main" id="{00000000-0008-0000-0800-00007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5" name="Text Box 15">
          <a:extLst>
            <a:ext uri="{FF2B5EF4-FFF2-40B4-BE49-F238E27FC236}">
              <a16:creationId xmlns:a16="http://schemas.microsoft.com/office/drawing/2014/main" id="{00000000-0008-0000-0800-000073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6" name="Text Box 15">
          <a:extLst>
            <a:ext uri="{FF2B5EF4-FFF2-40B4-BE49-F238E27FC236}">
              <a16:creationId xmlns:a16="http://schemas.microsoft.com/office/drawing/2014/main" id="{00000000-0008-0000-0800-00007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7" name="Text Box 15">
          <a:extLst>
            <a:ext uri="{FF2B5EF4-FFF2-40B4-BE49-F238E27FC236}">
              <a16:creationId xmlns:a16="http://schemas.microsoft.com/office/drawing/2014/main" id="{00000000-0008-0000-0800-000075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8" name="Text Box 15">
          <a:extLst>
            <a:ext uri="{FF2B5EF4-FFF2-40B4-BE49-F238E27FC236}">
              <a16:creationId xmlns:a16="http://schemas.microsoft.com/office/drawing/2014/main" id="{00000000-0008-0000-0800-00007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19" name="Text Box 15">
          <a:extLst>
            <a:ext uri="{FF2B5EF4-FFF2-40B4-BE49-F238E27FC236}">
              <a16:creationId xmlns:a16="http://schemas.microsoft.com/office/drawing/2014/main" id="{00000000-0008-0000-0800-000077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0" name="Text Box 15">
          <a:extLst>
            <a:ext uri="{FF2B5EF4-FFF2-40B4-BE49-F238E27FC236}">
              <a16:creationId xmlns:a16="http://schemas.microsoft.com/office/drawing/2014/main" id="{00000000-0008-0000-0800-000078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1" name="Text Box 15">
          <a:extLst>
            <a:ext uri="{FF2B5EF4-FFF2-40B4-BE49-F238E27FC236}">
              <a16:creationId xmlns:a16="http://schemas.microsoft.com/office/drawing/2014/main" id="{00000000-0008-0000-0800-000079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2" name="Text Box 15">
          <a:extLst>
            <a:ext uri="{FF2B5EF4-FFF2-40B4-BE49-F238E27FC236}">
              <a16:creationId xmlns:a16="http://schemas.microsoft.com/office/drawing/2014/main" id="{00000000-0008-0000-0800-00007A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3" name="Text Box 15">
          <a:extLst>
            <a:ext uri="{FF2B5EF4-FFF2-40B4-BE49-F238E27FC236}">
              <a16:creationId xmlns:a16="http://schemas.microsoft.com/office/drawing/2014/main" id="{00000000-0008-0000-0800-00007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4" name="Text Box 15">
          <a:extLst>
            <a:ext uri="{FF2B5EF4-FFF2-40B4-BE49-F238E27FC236}">
              <a16:creationId xmlns:a16="http://schemas.microsoft.com/office/drawing/2014/main" id="{00000000-0008-0000-0800-00007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5" name="Text Box 15">
          <a:extLst>
            <a:ext uri="{FF2B5EF4-FFF2-40B4-BE49-F238E27FC236}">
              <a16:creationId xmlns:a16="http://schemas.microsoft.com/office/drawing/2014/main" id="{00000000-0008-0000-0800-00007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6" name="Text Box 15">
          <a:extLst>
            <a:ext uri="{FF2B5EF4-FFF2-40B4-BE49-F238E27FC236}">
              <a16:creationId xmlns:a16="http://schemas.microsoft.com/office/drawing/2014/main" id="{00000000-0008-0000-0800-00007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7" name="Text Box 15">
          <a:extLst>
            <a:ext uri="{FF2B5EF4-FFF2-40B4-BE49-F238E27FC236}">
              <a16:creationId xmlns:a16="http://schemas.microsoft.com/office/drawing/2014/main" id="{00000000-0008-0000-0800-00007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8" name="Text Box 15">
          <a:extLst>
            <a:ext uri="{FF2B5EF4-FFF2-40B4-BE49-F238E27FC236}">
              <a16:creationId xmlns:a16="http://schemas.microsoft.com/office/drawing/2014/main" id="{00000000-0008-0000-0800-000080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9" name="Text Box 15">
          <a:extLst>
            <a:ext uri="{FF2B5EF4-FFF2-40B4-BE49-F238E27FC236}">
              <a16:creationId xmlns:a16="http://schemas.microsoft.com/office/drawing/2014/main" id="{00000000-0008-0000-0800-00008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0" name="Text Box 15">
          <a:extLst>
            <a:ext uri="{FF2B5EF4-FFF2-40B4-BE49-F238E27FC236}">
              <a16:creationId xmlns:a16="http://schemas.microsoft.com/office/drawing/2014/main" id="{00000000-0008-0000-0800-00008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1" name="Text Box 15">
          <a:extLst>
            <a:ext uri="{FF2B5EF4-FFF2-40B4-BE49-F238E27FC236}">
              <a16:creationId xmlns:a16="http://schemas.microsoft.com/office/drawing/2014/main" id="{00000000-0008-0000-0800-000083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2" name="Text Box 15">
          <a:extLst>
            <a:ext uri="{FF2B5EF4-FFF2-40B4-BE49-F238E27FC236}">
              <a16:creationId xmlns:a16="http://schemas.microsoft.com/office/drawing/2014/main" id="{00000000-0008-0000-0800-00008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3" name="Text Box 15">
          <a:extLst>
            <a:ext uri="{FF2B5EF4-FFF2-40B4-BE49-F238E27FC236}">
              <a16:creationId xmlns:a16="http://schemas.microsoft.com/office/drawing/2014/main" id="{00000000-0008-0000-0800-000085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4" name="Text Box 15">
          <a:extLst>
            <a:ext uri="{FF2B5EF4-FFF2-40B4-BE49-F238E27FC236}">
              <a16:creationId xmlns:a16="http://schemas.microsoft.com/office/drawing/2014/main" id="{00000000-0008-0000-0800-00008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5" name="Text Box 15">
          <a:extLst>
            <a:ext uri="{FF2B5EF4-FFF2-40B4-BE49-F238E27FC236}">
              <a16:creationId xmlns:a16="http://schemas.microsoft.com/office/drawing/2014/main" id="{00000000-0008-0000-0800-000087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6" name="Text Box 15">
          <a:extLst>
            <a:ext uri="{FF2B5EF4-FFF2-40B4-BE49-F238E27FC236}">
              <a16:creationId xmlns:a16="http://schemas.microsoft.com/office/drawing/2014/main" id="{00000000-0008-0000-0800-00008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7" name="Text Box 15">
          <a:extLst>
            <a:ext uri="{FF2B5EF4-FFF2-40B4-BE49-F238E27FC236}">
              <a16:creationId xmlns:a16="http://schemas.microsoft.com/office/drawing/2014/main" id="{00000000-0008-0000-0800-000089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8" name="Text Box 15">
          <a:extLst>
            <a:ext uri="{FF2B5EF4-FFF2-40B4-BE49-F238E27FC236}">
              <a16:creationId xmlns:a16="http://schemas.microsoft.com/office/drawing/2014/main" id="{00000000-0008-0000-0800-00008A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9" name="Text Box 15">
          <a:extLst>
            <a:ext uri="{FF2B5EF4-FFF2-40B4-BE49-F238E27FC236}">
              <a16:creationId xmlns:a16="http://schemas.microsoft.com/office/drawing/2014/main" id="{00000000-0008-0000-0800-00008B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40" name="Text Box 15">
          <a:extLst>
            <a:ext uri="{FF2B5EF4-FFF2-40B4-BE49-F238E27FC236}">
              <a16:creationId xmlns:a16="http://schemas.microsoft.com/office/drawing/2014/main" id="{00000000-0008-0000-0800-00008C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1" name="Text Box 15">
          <a:extLst>
            <a:ext uri="{FF2B5EF4-FFF2-40B4-BE49-F238E27FC236}">
              <a16:creationId xmlns:a16="http://schemas.microsoft.com/office/drawing/2014/main" id="{00000000-0008-0000-0800-00008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2" name="Text Box 15">
          <a:extLst>
            <a:ext uri="{FF2B5EF4-FFF2-40B4-BE49-F238E27FC236}">
              <a16:creationId xmlns:a16="http://schemas.microsoft.com/office/drawing/2014/main" id="{00000000-0008-0000-0800-00008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3" name="Text Box 15">
          <a:extLst>
            <a:ext uri="{FF2B5EF4-FFF2-40B4-BE49-F238E27FC236}">
              <a16:creationId xmlns:a16="http://schemas.microsoft.com/office/drawing/2014/main" id="{00000000-0008-0000-0800-00008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4" name="Text Box 15">
          <a:extLst>
            <a:ext uri="{FF2B5EF4-FFF2-40B4-BE49-F238E27FC236}">
              <a16:creationId xmlns:a16="http://schemas.microsoft.com/office/drawing/2014/main" id="{00000000-0008-0000-0800-000090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5" name="Text Box 15">
          <a:extLst>
            <a:ext uri="{FF2B5EF4-FFF2-40B4-BE49-F238E27FC236}">
              <a16:creationId xmlns:a16="http://schemas.microsoft.com/office/drawing/2014/main" id="{00000000-0008-0000-0800-00009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6" name="Text Box 15">
          <a:extLst>
            <a:ext uri="{FF2B5EF4-FFF2-40B4-BE49-F238E27FC236}">
              <a16:creationId xmlns:a16="http://schemas.microsoft.com/office/drawing/2014/main" id="{00000000-0008-0000-0800-000092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7" name="Text Box 15">
          <a:extLst>
            <a:ext uri="{FF2B5EF4-FFF2-40B4-BE49-F238E27FC236}">
              <a16:creationId xmlns:a16="http://schemas.microsoft.com/office/drawing/2014/main" id="{00000000-0008-0000-0800-00009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48" name="Text Box 15">
          <a:extLst>
            <a:ext uri="{FF2B5EF4-FFF2-40B4-BE49-F238E27FC236}">
              <a16:creationId xmlns:a16="http://schemas.microsoft.com/office/drawing/2014/main" id="{00000000-0008-0000-0800-00009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49" name="Text Box 15">
          <a:extLst>
            <a:ext uri="{FF2B5EF4-FFF2-40B4-BE49-F238E27FC236}">
              <a16:creationId xmlns:a16="http://schemas.microsoft.com/office/drawing/2014/main" id="{00000000-0008-0000-0800-000095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0" name="Text Box 15">
          <a:extLst>
            <a:ext uri="{FF2B5EF4-FFF2-40B4-BE49-F238E27FC236}">
              <a16:creationId xmlns:a16="http://schemas.microsoft.com/office/drawing/2014/main" id="{00000000-0008-0000-0800-00009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1" name="Text Box 15">
          <a:extLst>
            <a:ext uri="{FF2B5EF4-FFF2-40B4-BE49-F238E27FC236}">
              <a16:creationId xmlns:a16="http://schemas.microsoft.com/office/drawing/2014/main" id="{00000000-0008-0000-0800-000097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2" name="Text Box 15">
          <a:extLst>
            <a:ext uri="{FF2B5EF4-FFF2-40B4-BE49-F238E27FC236}">
              <a16:creationId xmlns:a16="http://schemas.microsoft.com/office/drawing/2014/main" id="{00000000-0008-0000-0800-00009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3" name="Text Box 15">
          <a:extLst>
            <a:ext uri="{FF2B5EF4-FFF2-40B4-BE49-F238E27FC236}">
              <a16:creationId xmlns:a16="http://schemas.microsoft.com/office/drawing/2014/main" id="{00000000-0008-0000-0800-000099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4" name="Text Box 15">
          <a:extLst>
            <a:ext uri="{FF2B5EF4-FFF2-40B4-BE49-F238E27FC236}">
              <a16:creationId xmlns:a16="http://schemas.microsoft.com/office/drawing/2014/main" id="{00000000-0008-0000-0800-00009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5" name="Text Box 15">
          <a:extLst>
            <a:ext uri="{FF2B5EF4-FFF2-40B4-BE49-F238E27FC236}">
              <a16:creationId xmlns:a16="http://schemas.microsoft.com/office/drawing/2014/main" id="{00000000-0008-0000-0800-00009B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6" name="Text Box 15">
          <a:extLst>
            <a:ext uri="{FF2B5EF4-FFF2-40B4-BE49-F238E27FC236}">
              <a16:creationId xmlns:a16="http://schemas.microsoft.com/office/drawing/2014/main" id="{00000000-0008-0000-0800-00009C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7" name="Text Box 15">
          <a:extLst>
            <a:ext uri="{FF2B5EF4-FFF2-40B4-BE49-F238E27FC236}">
              <a16:creationId xmlns:a16="http://schemas.microsoft.com/office/drawing/2014/main" id="{00000000-0008-0000-0800-00009D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8" name="Text Box 15">
          <a:extLst>
            <a:ext uri="{FF2B5EF4-FFF2-40B4-BE49-F238E27FC236}">
              <a16:creationId xmlns:a16="http://schemas.microsoft.com/office/drawing/2014/main" id="{00000000-0008-0000-0800-00009E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9" name="Text Box 15">
          <a:extLst>
            <a:ext uri="{FF2B5EF4-FFF2-40B4-BE49-F238E27FC236}">
              <a16:creationId xmlns:a16="http://schemas.microsoft.com/office/drawing/2014/main" id="{00000000-0008-0000-0800-00009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0" name="Text Box 15">
          <a:extLst>
            <a:ext uri="{FF2B5EF4-FFF2-40B4-BE49-F238E27FC236}">
              <a16:creationId xmlns:a16="http://schemas.microsoft.com/office/drawing/2014/main" id="{00000000-0008-0000-0800-0000A0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1" name="Text Box 15">
          <a:extLst>
            <a:ext uri="{FF2B5EF4-FFF2-40B4-BE49-F238E27FC236}">
              <a16:creationId xmlns:a16="http://schemas.microsoft.com/office/drawing/2014/main" id="{00000000-0008-0000-0800-0000A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2" name="Text Box 15">
          <a:extLst>
            <a:ext uri="{FF2B5EF4-FFF2-40B4-BE49-F238E27FC236}">
              <a16:creationId xmlns:a16="http://schemas.microsoft.com/office/drawing/2014/main" id="{00000000-0008-0000-0800-0000A2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3" name="Text Box 15">
          <a:extLst>
            <a:ext uri="{FF2B5EF4-FFF2-40B4-BE49-F238E27FC236}">
              <a16:creationId xmlns:a16="http://schemas.microsoft.com/office/drawing/2014/main" id="{00000000-0008-0000-0800-0000A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4" name="Text Box 15">
          <a:extLst>
            <a:ext uri="{FF2B5EF4-FFF2-40B4-BE49-F238E27FC236}">
              <a16:creationId xmlns:a16="http://schemas.microsoft.com/office/drawing/2014/main" id="{00000000-0008-0000-0800-0000A4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5" name="Text Box 15">
          <a:extLst>
            <a:ext uri="{FF2B5EF4-FFF2-40B4-BE49-F238E27FC236}">
              <a16:creationId xmlns:a16="http://schemas.microsoft.com/office/drawing/2014/main" id="{00000000-0008-0000-0800-0000A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6" name="Text Box 15">
          <a:extLst>
            <a:ext uri="{FF2B5EF4-FFF2-40B4-BE49-F238E27FC236}">
              <a16:creationId xmlns:a16="http://schemas.microsoft.com/office/drawing/2014/main" id="{00000000-0008-0000-0800-0000A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7" name="Text Box 15">
          <a:extLst>
            <a:ext uri="{FF2B5EF4-FFF2-40B4-BE49-F238E27FC236}">
              <a16:creationId xmlns:a16="http://schemas.microsoft.com/office/drawing/2014/main" id="{00000000-0008-0000-0800-0000A7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8" name="Text Box 15">
          <a:extLst>
            <a:ext uri="{FF2B5EF4-FFF2-40B4-BE49-F238E27FC236}">
              <a16:creationId xmlns:a16="http://schemas.microsoft.com/office/drawing/2014/main" id="{00000000-0008-0000-0800-0000A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9" name="Text Box 15">
          <a:extLst>
            <a:ext uri="{FF2B5EF4-FFF2-40B4-BE49-F238E27FC236}">
              <a16:creationId xmlns:a16="http://schemas.microsoft.com/office/drawing/2014/main" id="{00000000-0008-0000-0800-0000A9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0" name="Text Box 15">
          <a:extLst>
            <a:ext uri="{FF2B5EF4-FFF2-40B4-BE49-F238E27FC236}">
              <a16:creationId xmlns:a16="http://schemas.microsoft.com/office/drawing/2014/main" id="{00000000-0008-0000-0800-0000A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1" name="Text Box 15">
          <a:extLst>
            <a:ext uri="{FF2B5EF4-FFF2-40B4-BE49-F238E27FC236}">
              <a16:creationId xmlns:a16="http://schemas.microsoft.com/office/drawing/2014/main" id="{00000000-0008-0000-0800-0000AB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2" name="Text Box 15">
          <a:extLst>
            <a:ext uri="{FF2B5EF4-FFF2-40B4-BE49-F238E27FC236}">
              <a16:creationId xmlns:a16="http://schemas.microsoft.com/office/drawing/2014/main" id="{00000000-0008-0000-0800-0000A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3" name="Text Box 15">
          <a:extLst>
            <a:ext uri="{FF2B5EF4-FFF2-40B4-BE49-F238E27FC236}">
              <a16:creationId xmlns:a16="http://schemas.microsoft.com/office/drawing/2014/main" id="{00000000-0008-0000-0800-0000AD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4" name="Text Box 15">
          <a:extLst>
            <a:ext uri="{FF2B5EF4-FFF2-40B4-BE49-F238E27FC236}">
              <a16:creationId xmlns:a16="http://schemas.microsoft.com/office/drawing/2014/main" id="{00000000-0008-0000-0800-0000AE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5" name="Text Box 15">
          <a:extLst>
            <a:ext uri="{FF2B5EF4-FFF2-40B4-BE49-F238E27FC236}">
              <a16:creationId xmlns:a16="http://schemas.microsoft.com/office/drawing/2014/main" id="{00000000-0008-0000-0800-0000AF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6" name="Text Box 15">
          <a:extLst>
            <a:ext uri="{FF2B5EF4-FFF2-40B4-BE49-F238E27FC236}">
              <a16:creationId xmlns:a16="http://schemas.microsoft.com/office/drawing/2014/main" id="{00000000-0008-0000-0800-0000B0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7" name="Text Box 15">
          <a:extLst>
            <a:ext uri="{FF2B5EF4-FFF2-40B4-BE49-F238E27FC236}">
              <a16:creationId xmlns:a16="http://schemas.microsoft.com/office/drawing/2014/main" id="{00000000-0008-0000-0800-0000B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8" name="Text Box 15">
          <a:extLst>
            <a:ext uri="{FF2B5EF4-FFF2-40B4-BE49-F238E27FC236}">
              <a16:creationId xmlns:a16="http://schemas.microsoft.com/office/drawing/2014/main" id="{00000000-0008-0000-0800-0000B2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9" name="Text Box 15">
          <a:extLst>
            <a:ext uri="{FF2B5EF4-FFF2-40B4-BE49-F238E27FC236}">
              <a16:creationId xmlns:a16="http://schemas.microsoft.com/office/drawing/2014/main" id="{00000000-0008-0000-0800-0000B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0" name="Text Box 15">
          <a:extLst>
            <a:ext uri="{FF2B5EF4-FFF2-40B4-BE49-F238E27FC236}">
              <a16:creationId xmlns:a16="http://schemas.microsoft.com/office/drawing/2014/main" id="{00000000-0008-0000-0800-0000B4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1" name="Text Box 15">
          <a:extLst>
            <a:ext uri="{FF2B5EF4-FFF2-40B4-BE49-F238E27FC236}">
              <a16:creationId xmlns:a16="http://schemas.microsoft.com/office/drawing/2014/main" id="{00000000-0008-0000-0800-0000B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2" name="Text Box 15">
          <a:extLst>
            <a:ext uri="{FF2B5EF4-FFF2-40B4-BE49-F238E27FC236}">
              <a16:creationId xmlns:a16="http://schemas.microsoft.com/office/drawing/2014/main" id="{00000000-0008-0000-0800-0000B6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3" name="Text Box 15">
          <a:extLst>
            <a:ext uri="{FF2B5EF4-FFF2-40B4-BE49-F238E27FC236}">
              <a16:creationId xmlns:a16="http://schemas.microsoft.com/office/drawing/2014/main" id="{00000000-0008-0000-0800-0000B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4" name="Text Box 15">
          <a:extLst>
            <a:ext uri="{FF2B5EF4-FFF2-40B4-BE49-F238E27FC236}">
              <a16:creationId xmlns:a16="http://schemas.microsoft.com/office/drawing/2014/main" id="{00000000-0008-0000-0800-0000B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5" name="Text Box 15">
          <a:extLst>
            <a:ext uri="{FF2B5EF4-FFF2-40B4-BE49-F238E27FC236}">
              <a16:creationId xmlns:a16="http://schemas.microsoft.com/office/drawing/2014/main" id="{00000000-0008-0000-0800-0000B9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6" name="Text Box 15">
          <a:extLst>
            <a:ext uri="{FF2B5EF4-FFF2-40B4-BE49-F238E27FC236}">
              <a16:creationId xmlns:a16="http://schemas.microsoft.com/office/drawing/2014/main" id="{00000000-0008-0000-0800-0000B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7" name="Text Box 15">
          <a:extLst>
            <a:ext uri="{FF2B5EF4-FFF2-40B4-BE49-F238E27FC236}">
              <a16:creationId xmlns:a16="http://schemas.microsoft.com/office/drawing/2014/main" id="{00000000-0008-0000-0800-0000BB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8" name="Text Box 15">
          <a:extLst>
            <a:ext uri="{FF2B5EF4-FFF2-40B4-BE49-F238E27FC236}">
              <a16:creationId xmlns:a16="http://schemas.microsoft.com/office/drawing/2014/main" id="{00000000-0008-0000-0800-0000B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9" name="Text Box 15">
          <a:extLst>
            <a:ext uri="{FF2B5EF4-FFF2-40B4-BE49-F238E27FC236}">
              <a16:creationId xmlns:a16="http://schemas.microsoft.com/office/drawing/2014/main" id="{00000000-0008-0000-0800-0000BD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90" name="Text Box 15">
          <a:extLst>
            <a:ext uri="{FF2B5EF4-FFF2-40B4-BE49-F238E27FC236}">
              <a16:creationId xmlns:a16="http://schemas.microsoft.com/office/drawing/2014/main" id="{00000000-0008-0000-0800-0000B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1" name="Text Box 15">
          <a:extLst>
            <a:ext uri="{FF2B5EF4-FFF2-40B4-BE49-F238E27FC236}">
              <a16:creationId xmlns:a16="http://schemas.microsoft.com/office/drawing/2014/main" id="{00000000-0008-0000-0800-0000BF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2" name="Text Box 15">
          <a:extLst>
            <a:ext uri="{FF2B5EF4-FFF2-40B4-BE49-F238E27FC236}">
              <a16:creationId xmlns:a16="http://schemas.microsoft.com/office/drawing/2014/main" id="{00000000-0008-0000-0800-0000C0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93" name="Text Box 15">
          <a:extLst>
            <a:ext uri="{FF2B5EF4-FFF2-40B4-BE49-F238E27FC236}">
              <a16:creationId xmlns:a16="http://schemas.microsoft.com/office/drawing/2014/main" id="{00000000-0008-0000-0800-0000C1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94" name="Text Box 15">
          <a:extLst>
            <a:ext uri="{FF2B5EF4-FFF2-40B4-BE49-F238E27FC236}">
              <a16:creationId xmlns:a16="http://schemas.microsoft.com/office/drawing/2014/main" id="{00000000-0008-0000-0800-0000C2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5" name="Text Box 15">
          <a:extLst>
            <a:ext uri="{FF2B5EF4-FFF2-40B4-BE49-F238E27FC236}">
              <a16:creationId xmlns:a16="http://schemas.microsoft.com/office/drawing/2014/main" id="{00000000-0008-0000-0800-0000C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6" name="Text Box 15">
          <a:extLst>
            <a:ext uri="{FF2B5EF4-FFF2-40B4-BE49-F238E27FC236}">
              <a16:creationId xmlns:a16="http://schemas.microsoft.com/office/drawing/2014/main" id="{00000000-0008-0000-0800-0000C4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7" name="Text Box 15">
          <a:extLst>
            <a:ext uri="{FF2B5EF4-FFF2-40B4-BE49-F238E27FC236}">
              <a16:creationId xmlns:a16="http://schemas.microsoft.com/office/drawing/2014/main" id="{00000000-0008-0000-0800-0000C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8" name="Text Box 15">
          <a:extLst>
            <a:ext uri="{FF2B5EF4-FFF2-40B4-BE49-F238E27FC236}">
              <a16:creationId xmlns:a16="http://schemas.microsoft.com/office/drawing/2014/main" id="{00000000-0008-0000-0800-0000C6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9" name="Text Box 15">
          <a:extLst>
            <a:ext uri="{FF2B5EF4-FFF2-40B4-BE49-F238E27FC236}">
              <a16:creationId xmlns:a16="http://schemas.microsoft.com/office/drawing/2014/main" id="{00000000-0008-0000-0800-0000C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0" name="Text Box 15">
          <a:extLst>
            <a:ext uri="{FF2B5EF4-FFF2-40B4-BE49-F238E27FC236}">
              <a16:creationId xmlns:a16="http://schemas.microsoft.com/office/drawing/2014/main" id="{00000000-0008-0000-0800-0000C8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1" name="Text Box 15">
          <a:extLst>
            <a:ext uri="{FF2B5EF4-FFF2-40B4-BE49-F238E27FC236}">
              <a16:creationId xmlns:a16="http://schemas.microsoft.com/office/drawing/2014/main" id="{00000000-0008-0000-0800-0000C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2" name="Text Box 15">
          <a:extLst>
            <a:ext uri="{FF2B5EF4-FFF2-40B4-BE49-F238E27FC236}">
              <a16:creationId xmlns:a16="http://schemas.microsoft.com/office/drawing/2014/main" id="{00000000-0008-0000-0800-0000C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3" name="Text Box 15">
          <a:extLst>
            <a:ext uri="{FF2B5EF4-FFF2-40B4-BE49-F238E27FC236}">
              <a16:creationId xmlns:a16="http://schemas.microsoft.com/office/drawing/2014/main" id="{00000000-0008-0000-0800-0000CB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4" name="Text Box 15">
          <a:extLst>
            <a:ext uri="{FF2B5EF4-FFF2-40B4-BE49-F238E27FC236}">
              <a16:creationId xmlns:a16="http://schemas.microsoft.com/office/drawing/2014/main" id="{00000000-0008-0000-0800-0000C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5" name="Text Box 15">
          <a:extLst>
            <a:ext uri="{FF2B5EF4-FFF2-40B4-BE49-F238E27FC236}">
              <a16:creationId xmlns:a16="http://schemas.microsoft.com/office/drawing/2014/main" id="{00000000-0008-0000-0800-0000CD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6" name="Text Box 15">
          <a:extLst>
            <a:ext uri="{FF2B5EF4-FFF2-40B4-BE49-F238E27FC236}">
              <a16:creationId xmlns:a16="http://schemas.microsoft.com/office/drawing/2014/main" id="{00000000-0008-0000-0800-0000C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7" name="Text Box 15">
          <a:extLst>
            <a:ext uri="{FF2B5EF4-FFF2-40B4-BE49-F238E27FC236}">
              <a16:creationId xmlns:a16="http://schemas.microsoft.com/office/drawing/2014/main" id="{00000000-0008-0000-0800-0000CF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8" name="Text Box 15">
          <a:extLst>
            <a:ext uri="{FF2B5EF4-FFF2-40B4-BE49-F238E27FC236}">
              <a16:creationId xmlns:a16="http://schemas.microsoft.com/office/drawing/2014/main" id="{00000000-0008-0000-0800-0000D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9" name="Text Box 15">
          <a:extLst>
            <a:ext uri="{FF2B5EF4-FFF2-40B4-BE49-F238E27FC236}">
              <a16:creationId xmlns:a16="http://schemas.microsoft.com/office/drawing/2014/main" id="{00000000-0008-0000-0800-0000D1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0" name="Text Box 15">
          <a:extLst>
            <a:ext uri="{FF2B5EF4-FFF2-40B4-BE49-F238E27FC236}">
              <a16:creationId xmlns:a16="http://schemas.microsoft.com/office/drawing/2014/main" id="{00000000-0008-0000-0800-0000D2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11" name="Text Box 15">
          <a:extLst>
            <a:ext uri="{FF2B5EF4-FFF2-40B4-BE49-F238E27FC236}">
              <a16:creationId xmlns:a16="http://schemas.microsoft.com/office/drawing/2014/main" id="{00000000-0008-0000-0800-0000D3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12" name="Text Box 15">
          <a:extLst>
            <a:ext uri="{FF2B5EF4-FFF2-40B4-BE49-F238E27FC236}">
              <a16:creationId xmlns:a16="http://schemas.microsoft.com/office/drawing/2014/main" id="{00000000-0008-0000-0800-0000D4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3" name="Text Box 15">
          <a:extLst>
            <a:ext uri="{FF2B5EF4-FFF2-40B4-BE49-F238E27FC236}">
              <a16:creationId xmlns:a16="http://schemas.microsoft.com/office/drawing/2014/main" id="{00000000-0008-0000-0800-0000D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4" name="Text Box 15">
          <a:extLst>
            <a:ext uri="{FF2B5EF4-FFF2-40B4-BE49-F238E27FC236}">
              <a16:creationId xmlns:a16="http://schemas.microsoft.com/office/drawing/2014/main" id="{00000000-0008-0000-0800-0000D6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5" name="Text Box 15">
          <a:extLst>
            <a:ext uri="{FF2B5EF4-FFF2-40B4-BE49-F238E27FC236}">
              <a16:creationId xmlns:a16="http://schemas.microsoft.com/office/drawing/2014/main" id="{00000000-0008-0000-0800-0000D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6" name="Text Box 15">
          <a:extLst>
            <a:ext uri="{FF2B5EF4-FFF2-40B4-BE49-F238E27FC236}">
              <a16:creationId xmlns:a16="http://schemas.microsoft.com/office/drawing/2014/main" id="{00000000-0008-0000-0800-0000D8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7" name="Text Box 15">
          <a:extLst>
            <a:ext uri="{FF2B5EF4-FFF2-40B4-BE49-F238E27FC236}">
              <a16:creationId xmlns:a16="http://schemas.microsoft.com/office/drawing/2014/main" id="{00000000-0008-0000-0800-0000D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8" name="Text Box 15">
          <a:extLst>
            <a:ext uri="{FF2B5EF4-FFF2-40B4-BE49-F238E27FC236}">
              <a16:creationId xmlns:a16="http://schemas.microsoft.com/office/drawing/2014/main" id="{00000000-0008-0000-0800-0000D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9" name="Text Box 15">
          <a:extLst>
            <a:ext uri="{FF2B5EF4-FFF2-40B4-BE49-F238E27FC236}">
              <a16:creationId xmlns:a16="http://schemas.microsoft.com/office/drawing/2014/main" id="{00000000-0008-0000-0800-0000D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0" name="Text Box 15">
          <a:extLst>
            <a:ext uri="{FF2B5EF4-FFF2-40B4-BE49-F238E27FC236}">
              <a16:creationId xmlns:a16="http://schemas.microsoft.com/office/drawing/2014/main" id="{00000000-0008-0000-0800-0000D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1" name="Text Box 15">
          <a:extLst>
            <a:ext uri="{FF2B5EF4-FFF2-40B4-BE49-F238E27FC236}">
              <a16:creationId xmlns:a16="http://schemas.microsoft.com/office/drawing/2014/main" id="{00000000-0008-0000-0800-0000DD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2" name="Text Box 15">
          <a:extLst>
            <a:ext uri="{FF2B5EF4-FFF2-40B4-BE49-F238E27FC236}">
              <a16:creationId xmlns:a16="http://schemas.microsoft.com/office/drawing/2014/main" id="{00000000-0008-0000-0800-0000D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3" name="Text Box 15">
          <a:extLst>
            <a:ext uri="{FF2B5EF4-FFF2-40B4-BE49-F238E27FC236}">
              <a16:creationId xmlns:a16="http://schemas.microsoft.com/office/drawing/2014/main" id="{00000000-0008-0000-0800-0000DF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4" name="Text Box 15">
          <a:extLst>
            <a:ext uri="{FF2B5EF4-FFF2-40B4-BE49-F238E27FC236}">
              <a16:creationId xmlns:a16="http://schemas.microsoft.com/office/drawing/2014/main" id="{00000000-0008-0000-0800-0000E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5" name="Text Box 15">
          <a:extLst>
            <a:ext uri="{FF2B5EF4-FFF2-40B4-BE49-F238E27FC236}">
              <a16:creationId xmlns:a16="http://schemas.microsoft.com/office/drawing/2014/main" id="{00000000-0008-0000-0800-0000E1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6" name="Text Box 15">
          <a:extLst>
            <a:ext uri="{FF2B5EF4-FFF2-40B4-BE49-F238E27FC236}">
              <a16:creationId xmlns:a16="http://schemas.microsoft.com/office/drawing/2014/main" id="{00000000-0008-0000-0800-0000E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27" name="Text Box 15">
          <a:extLst>
            <a:ext uri="{FF2B5EF4-FFF2-40B4-BE49-F238E27FC236}">
              <a16:creationId xmlns:a16="http://schemas.microsoft.com/office/drawing/2014/main" id="{00000000-0008-0000-0800-0000E3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28" name="Text Box 15">
          <a:extLst>
            <a:ext uri="{FF2B5EF4-FFF2-40B4-BE49-F238E27FC236}">
              <a16:creationId xmlns:a16="http://schemas.microsoft.com/office/drawing/2014/main" id="{00000000-0008-0000-0800-0000E4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9" name="Text Box 15">
          <a:extLst>
            <a:ext uri="{FF2B5EF4-FFF2-40B4-BE49-F238E27FC236}">
              <a16:creationId xmlns:a16="http://schemas.microsoft.com/office/drawing/2014/main" id="{00000000-0008-0000-0800-0000E5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30" name="Text Box 15">
          <a:extLst>
            <a:ext uri="{FF2B5EF4-FFF2-40B4-BE49-F238E27FC236}">
              <a16:creationId xmlns:a16="http://schemas.microsoft.com/office/drawing/2014/main" id="{00000000-0008-0000-0800-0000E6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1" name="Text Box 15">
          <a:extLst>
            <a:ext uri="{FF2B5EF4-FFF2-40B4-BE49-F238E27FC236}">
              <a16:creationId xmlns:a16="http://schemas.microsoft.com/office/drawing/2014/main" id="{00000000-0008-0000-0800-0000E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2" name="Text Box 15">
          <a:extLst>
            <a:ext uri="{FF2B5EF4-FFF2-40B4-BE49-F238E27FC236}">
              <a16:creationId xmlns:a16="http://schemas.microsoft.com/office/drawing/2014/main" id="{00000000-0008-0000-0800-0000E8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3" name="Text Box 15">
          <a:extLst>
            <a:ext uri="{FF2B5EF4-FFF2-40B4-BE49-F238E27FC236}">
              <a16:creationId xmlns:a16="http://schemas.microsoft.com/office/drawing/2014/main" id="{00000000-0008-0000-0800-0000E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4" name="Text Box 15">
          <a:extLst>
            <a:ext uri="{FF2B5EF4-FFF2-40B4-BE49-F238E27FC236}">
              <a16:creationId xmlns:a16="http://schemas.microsoft.com/office/drawing/2014/main" id="{00000000-0008-0000-0800-0000E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5" name="Text Box 15">
          <a:extLst>
            <a:ext uri="{FF2B5EF4-FFF2-40B4-BE49-F238E27FC236}">
              <a16:creationId xmlns:a16="http://schemas.microsoft.com/office/drawing/2014/main" id="{00000000-0008-0000-0800-0000E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6" name="Text Box 15">
          <a:extLst>
            <a:ext uri="{FF2B5EF4-FFF2-40B4-BE49-F238E27FC236}">
              <a16:creationId xmlns:a16="http://schemas.microsoft.com/office/drawing/2014/main" id="{00000000-0008-0000-0800-0000E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7" name="Text Box 15">
          <a:extLst>
            <a:ext uri="{FF2B5EF4-FFF2-40B4-BE49-F238E27FC236}">
              <a16:creationId xmlns:a16="http://schemas.microsoft.com/office/drawing/2014/main" id="{00000000-0008-0000-0800-0000E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38" name="Text Box 15">
          <a:extLst>
            <a:ext uri="{FF2B5EF4-FFF2-40B4-BE49-F238E27FC236}">
              <a16:creationId xmlns:a16="http://schemas.microsoft.com/office/drawing/2014/main" id="{00000000-0008-0000-0800-0000E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39" name="Text Box 15">
          <a:extLst>
            <a:ext uri="{FF2B5EF4-FFF2-40B4-BE49-F238E27FC236}">
              <a16:creationId xmlns:a16="http://schemas.microsoft.com/office/drawing/2014/main" id="{00000000-0008-0000-0800-0000EF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0" name="Text Box 15">
          <a:extLst>
            <a:ext uri="{FF2B5EF4-FFF2-40B4-BE49-F238E27FC236}">
              <a16:creationId xmlns:a16="http://schemas.microsoft.com/office/drawing/2014/main" id="{00000000-0008-0000-0800-0000F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1" name="Text Box 15">
          <a:extLst>
            <a:ext uri="{FF2B5EF4-FFF2-40B4-BE49-F238E27FC236}">
              <a16:creationId xmlns:a16="http://schemas.microsoft.com/office/drawing/2014/main" id="{00000000-0008-0000-0800-0000F1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2" name="Text Box 15">
          <a:extLst>
            <a:ext uri="{FF2B5EF4-FFF2-40B4-BE49-F238E27FC236}">
              <a16:creationId xmlns:a16="http://schemas.microsoft.com/office/drawing/2014/main" id="{00000000-0008-0000-0800-0000F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3" name="Text Box 15">
          <a:extLst>
            <a:ext uri="{FF2B5EF4-FFF2-40B4-BE49-F238E27FC236}">
              <a16:creationId xmlns:a16="http://schemas.microsoft.com/office/drawing/2014/main" id="{00000000-0008-0000-0800-0000F3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4" name="Text Box 15">
          <a:extLst>
            <a:ext uri="{FF2B5EF4-FFF2-40B4-BE49-F238E27FC236}">
              <a16:creationId xmlns:a16="http://schemas.microsoft.com/office/drawing/2014/main" id="{00000000-0008-0000-0800-0000F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5" name="Text Box 15">
          <a:extLst>
            <a:ext uri="{FF2B5EF4-FFF2-40B4-BE49-F238E27FC236}">
              <a16:creationId xmlns:a16="http://schemas.microsoft.com/office/drawing/2014/main" id="{00000000-0008-0000-0800-0000F5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6" name="Text Box 15">
          <a:extLst>
            <a:ext uri="{FF2B5EF4-FFF2-40B4-BE49-F238E27FC236}">
              <a16:creationId xmlns:a16="http://schemas.microsoft.com/office/drawing/2014/main" id="{00000000-0008-0000-0800-0000F6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7" name="Text Box 15">
          <a:extLst>
            <a:ext uri="{FF2B5EF4-FFF2-40B4-BE49-F238E27FC236}">
              <a16:creationId xmlns:a16="http://schemas.microsoft.com/office/drawing/2014/main" id="{00000000-0008-0000-0800-0000F7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8" name="Text Box 15">
          <a:extLst>
            <a:ext uri="{FF2B5EF4-FFF2-40B4-BE49-F238E27FC236}">
              <a16:creationId xmlns:a16="http://schemas.microsoft.com/office/drawing/2014/main" id="{00000000-0008-0000-0800-0000F8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9" name="Text Box 15">
          <a:extLst>
            <a:ext uri="{FF2B5EF4-FFF2-40B4-BE49-F238E27FC236}">
              <a16:creationId xmlns:a16="http://schemas.microsoft.com/office/drawing/2014/main" id="{00000000-0008-0000-0800-0000F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0" name="Text Box 15">
          <a:extLst>
            <a:ext uri="{FF2B5EF4-FFF2-40B4-BE49-F238E27FC236}">
              <a16:creationId xmlns:a16="http://schemas.microsoft.com/office/drawing/2014/main" id="{00000000-0008-0000-0800-0000F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1" name="Text Box 15">
          <a:extLst>
            <a:ext uri="{FF2B5EF4-FFF2-40B4-BE49-F238E27FC236}">
              <a16:creationId xmlns:a16="http://schemas.microsoft.com/office/drawing/2014/main" id="{00000000-0008-0000-0800-0000F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2" name="Text Box 15">
          <a:extLst>
            <a:ext uri="{FF2B5EF4-FFF2-40B4-BE49-F238E27FC236}">
              <a16:creationId xmlns:a16="http://schemas.microsoft.com/office/drawing/2014/main" id="{00000000-0008-0000-0800-0000F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3" name="Text Box 15">
          <a:extLst>
            <a:ext uri="{FF2B5EF4-FFF2-40B4-BE49-F238E27FC236}">
              <a16:creationId xmlns:a16="http://schemas.microsoft.com/office/drawing/2014/main" id="{00000000-0008-0000-0800-0000F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4" name="Text Box 15">
          <a:extLst>
            <a:ext uri="{FF2B5EF4-FFF2-40B4-BE49-F238E27FC236}">
              <a16:creationId xmlns:a16="http://schemas.microsoft.com/office/drawing/2014/main" id="{00000000-0008-0000-0800-0000F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5" name="Text Box 15">
          <a:extLst>
            <a:ext uri="{FF2B5EF4-FFF2-40B4-BE49-F238E27FC236}">
              <a16:creationId xmlns:a16="http://schemas.microsoft.com/office/drawing/2014/main" id="{00000000-0008-0000-0800-0000F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6" name="Text Box 15">
          <a:extLst>
            <a:ext uri="{FF2B5EF4-FFF2-40B4-BE49-F238E27FC236}">
              <a16:creationId xmlns:a16="http://schemas.microsoft.com/office/drawing/2014/main" id="{00000000-0008-0000-0800-00000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7" name="Text Box 15">
          <a:extLst>
            <a:ext uri="{FF2B5EF4-FFF2-40B4-BE49-F238E27FC236}">
              <a16:creationId xmlns:a16="http://schemas.microsoft.com/office/drawing/2014/main" id="{00000000-0008-0000-0800-00000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8" name="Text Box 15">
          <a:extLst>
            <a:ext uri="{FF2B5EF4-FFF2-40B4-BE49-F238E27FC236}">
              <a16:creationId xmlns:a16="http://schemas.microsoft.com/office/drawing/2014/main" id="{00000000-0008-0000-0800-00000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9" name="Text Box 15">
          <a:extLst>
            <a:ext uri="{FF2B5EF4-FFF2-40B4-BE49-F238E27FC236}">
              <a16:creationId xmlns:a16="http://schemas.microsoft.com/office/drawing/2014/main" id="{00000000-0008-0000-0800-00000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0" name="Text Box 15">
          <a:extLst>
            <a:ext uri="{FF2B5EF4-FFF2-40B4-BE49-F238E27FC236}">
              <a16:creationId xmlns:a16="http://schemas.microsoft.com/office/drawing/2014/main" id="{00000000-0008-0000-0800-00000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1" name="Text Box 15">
          <a:extLst>
            <a:ext uri="{FF2B5EF4-FFF2-40B4-BE49-F238E27FC236}">
              <a16:creationId xmlns:a16="http://schemas.microsoft.com/office/drawing/2014/main" id="{00000000-0008-0000-0800-00000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2" name="Text Box 15">
          <a:extLst>
            <a:ext uri="{FF2B5EF4-FFF2-40B4-BE49-F238E27FC236}">
              <a16:creationId xmlns:a16="http://schemas.microsoft.com/office/drawing/2014/main" id="{00000000-0008-0000-0800-00000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3" name="Text Box 15">
          <a:extLst>
            <a:ext uri="{FF2B5EF4-FFF2-40B4-BE49-F238E27FC236}">
              <a16:creationId xmlns:a16="http://schemas.microsoft.com/office/drawing/2014/main" id="{00000000-0008-0000-0800-000007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4" name="Text Box 15">
          <a:extLst>
            <a:ext uri="{FF2B5EF4-FFF2-40B4-BE49-F238E27FC236}">
              <a16:creationId xmlns:a16="http://schemas.microsoft.com/office/drawing/2014/main" id="{00000000-0008-0000-0800-000008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5" name="Text Box 15">
          <a:extLst>
            <a:ext uri="{FF2B5EF4-FFF2-40B4-BE49-F238E27FC236}">
              <a16:creationId xmlns:a16="http://schemas.microsoft.com/office/drawing/2014/main" id="{00000000-0008-0000-0800-000009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6" name="Text Box 15">
          <a:extLst>
            <a:ext uri="{FF2B5EF4-FFF2-40B4-BE49-F238E27FC236}">
              <a16:creationId xmlns:a16="http://schemas.microsoft.com/office/drawing/2014/main" id="{00000000-0008-0000-0800-00000A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7" name="Text Box 15">
          <a:extLst>
            <a:ext uri="{FF2B5EF4-FFF2-40B4-BE49-F238E27FC236}">
              <a16:creationId xmlns:a16="http://schemas.microsoft.com/office/drawing/2014/main" id="{00000000-0008-0000-0800-00000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8" name="Text Box 15">
          <a:extLst>
            <a:ext uri="{FF2B5EF4-FFF2-40B4-BE49-F238E27FC236}">
              <a16:creationId xmlns:a16="http://schemas.microsoft.com/office/drawing/2014/main" id="{00000000-0008-0000-0800-00000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9" name="Text Box 15">
          <a:extLst>
            <a:ext uri="{FF2B5EF4-FFF2-40B4-BE49-F238E27FC236}">
              <a16:creationId xmlns:a16="http://schemas.microsoft.com/office/drawing/2014/main" id="{00000000-0008-0000-0800-00000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0" name="Text Box 15">
          <a:extLst>
            <a:ext uri="{FF2B5EF4-FFF2-40B4-BE49-F238E27FC236}">
              <a16:creationId xmlns:a16="http://schemas.microsoft.com/office/drawing/2014/main" id="{00000000-0008-0000-0800-00000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1" name="Text Box 15">
          <a:extLst>
            <a:ext uri="{FF2B5EF4-FFF2-40B4-BE49-F238E27FC236}">
              <a16:creationId xmlns:a16="http://schemas.microsoft.com/office/drawing/2014/main" id="{00000000-0008-0000-0800-00000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2" name="Text Box 15">
          <a:extLst>
            <a:ext uri="{FF2B5EF4-FFF2-40B4-BE49-F238E27FC236}">
              <a16:creationId xmlns:a16="http://schemas.microsoft.com/office/drawing/2014/main" id="{00000000-0008-0000-0800-00001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3" name="Text Box 15">
          <a:extLst>
            <a:ext uri="{FF2B5EF4-FFF2-40B4-BE49-F238E27FC236}">
              <a16:creationId xmlns:a16="http://schemas.microsoft.com/office/drawing/2014/main" id="{00000000-0008-0000-0800-00001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4" name="Text Box 15">
          <a:extLst>
            <a:ext uri="{FF2B5EF4-FFF2-40B4-BE49-F238E27FC236}">
              <a16:creationId xmlns:a16="http://schemas.microsoft.com/office/drawing/2014/main" id="{00000000-0008-0000-0800-00001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5" name="Text Box 15">
          <a:extLst>
            <a:ext uri="{FF2B5EF4-FFF2-40B4-BE49-F238E27FC236}">
              <a16:creationId xmlns:a16="http://schemas.microsoft.com/office/drawing/2014/main" id="{00000000-0008-0000-0800-00001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6" name="Text Box 15">
          <a:extLst>
            <a:ext uri="{FF2B5EF4-FFF2-40B4-BE49-F238E27FC236}">
              <a16:creationId xmlns:a16="http://schemas.microsoft.com/office/drawing/2014/main" id="{00000000-0008-0000-0800-00001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7" name="Text Box 15">
          <a:extLst>
            <a:ext uri="{FF2B5EF4-FFF2-40B4-BE49-F238E27FC236}">
              <a16:creationId xmlns:a16="http://schemas.microsoft.com/office/drawing/2014/main" id="{00000000-0008-0000-0800-00001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8" name="Text Box 15">
          <a:extLst>
            <a:ext uri="{FF2B5EF4-FFF2-40B4-BE49-F238E27FC236}">
              <a16:creationId xmlns:a16="http://schemas.microsoft.com/office/drawing/2014/main" id="{00000000-0008-0000-0800-00001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9" name="Text Box 15">
          <a:extLst>
            <a:ext uri="{FF2B5EF4-FFF2-40B4-BE49-F238E27FC236}">
              <a16:creationId xmlns:a16="http://schemas.microsoft.com/office/drawing/2014/main" id="{00000000-0008-0000-0800-00001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80" name="Text Box 15">
          <a:extLst>
            <a:ext uri="{FF2B5EF4-FFF2-40B4-BE49-F238E27FC236}">
              <a16:creationId xmlns:a16="http://schemas.microsoft.com/office/drawing/2014/main" id="{00000000-0008-0000-0800-00001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1" name="Text Box 15">
          <a:extLst>
            <a:ext uri="{FF2B5EF4-FFF2-40B4-BE49-F238E27FC236}">
              <a16:creationId xmlns:a16="http://schemas.microsoft.com/office/drawing/2014/main" id="{00000000-0008-0000-0800-000019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2" name="Text Box 15">
          <a:extLst>
            <a:ext uri="{FF2B5EF4-FFF2-40B4-BE49-F238E27FC236}">
              <a16:creationId xmlns:a16="http://schemas.microsoft.com/office/drawing/2014/main" id="{00000000-0008-0000-0800-00001A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83" name="Text Box 15">
          <a:extLst>
            <a:ext uri="{FF2B5EF4-FFF2-40B4-BE49-F238E27FC236}">
              <a16:creationId xmlns:a16="http://schemas.microsoft.com/office/drawing/2014/main" id="{00000000-0008-0000-0800-00001B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84" name="Text Box 15">
          <a:extLst>
            <a:ext uri="{FF2B5EF4-FFF2-40B4-BE49-F238E27FC236}">
              <a16:creationId xmlns:a16="http://schemas.microsoft.com/office/drawing/2014/main" id="{00000000-0008-0000-0800-00001C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5" name="Text Box 15">
          <a:extLst>
            <a:ext uri="{FF2B5EF4-FFF2-40B4-BE49-F238E27FC236}">
              <a16:creationId xmlns:a16="http://schemas.microsoft.com/office/drawing/2014/main" id="{00000000-0008-0000-0800-00001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6" name="Text Box 15">
          <a:extLst>
            <a:ext uri="{FF2B5EF4-FFF2-40B4-BE49-F238E27FC236}">
              <a16:creationId xmlns:a16="http://schemas.microsoft.com/office/drawing/2014/main" id="{00000000-0008-0000-0800-00001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7" name="Text Box 15">
          <a:extLst>
            <a:ext uri="{FF2B5EF4-FFF2-40B4-BE49-F238E27FC236}">
              <a16:creationId xmlns:a16="http://schemas.microsoft.com/office/drawing/2014/main" id="{00000000-0008-0000-0800-00001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8" name="Text Box 15">
          <a:extLst>
            <a:ext uri="{FF2B5EF4-FFF2-40B4-BE49-F238E27FC236}">
              <a16:creationId xmlns:a16="http://schemas.microsoft.com/office/drawing/2014/main" id="{00000000-0008-0000-0800-00002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9" name="Text Box 15">
          <a:extLst>
            <a:ext uri="{FF2B5EF4-FFF2-40B4-BE49-F238E27FC236}">
              <a16:creationId xmlns:a16="http://schemas.microsoft.com/office/drawing/2014/main" id="{00000000-0008-0000-0800-00002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90" name="Text Box 15">
          <a:extLst>
            <a:ext uri="{FF2B5EF4-FFF2-40B4-BE49-F238E27FC236}">
              <a16:creationId xmlns:a16="http://schemas.microsoft.com/office/drawing/2014/main" id="{00000000-0008-0000-0800-00002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91" name="Text Box 15">
          <a:extLst>
            <a:ext uri="{FF2B5EF4-FFF2-40B4-BE49-F238E27FC236}">
              <a16:creationId xmlns:a16="http://schemas.microsoft.com/office/drawing/2014/main" id="{00000000-0008-0000-0800-00002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2" name="Text Box 15">
          <a:extLst>
            <a:ext uri="{FF2B5EF4-FFF2-40B4-BE49-F238E27FC236}">
              <a16:creationId xmlns:a16="http://schemas.microsoft.com/office/drawing/2014/main" id="{00000000-0008-0000-0800-00002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3" name="Text Box 15">
          <a:extLst>
            <a:ext uri="{FF2B5EF4-FFF2-40B4-BE49-F238E27FC236}">
              <a16:creationId xmlns:a16="http://schemas.microsoft.com/office/drawing/2014/main" id="{00000000-0008-0000-0800-00002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4" name="Text Box 15">
          <a:extLst>
            <a:ext uri="{FF2B5EF4-FFF2-40B4-BE49-F238E27FC236}">
              <a16:creationId xmlns:a16="http://schemas.microsoft.com/office/drawing/2014/main" id="{00000000-0008-0000-0800-00002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5" name="Text Box 15">
          <a:extLst>
            <a:ext uri="{FF2B5EF4-FFF2-40B4-BE49-F238E27FC236}">
              <a16:creationId xmlns:a16="http://schemas.microsoft.com/office/drawing/2014/main" id="{00000000-0008-0000-0800-00002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6" name="Text Box 15">
          <a:extLst>
            <a:ext uri="{FF2B5EF4-FFF2-40B4-BE49-F238E27FC236}">
              <a16:creationId xmlns:a16="http://schemas.microsoft.com/office/drawing/2014/main" id="{00000000-0008-0000-0800-00002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7" name="Text Box 15">
          <a:extLst>
            <a:ext uri="{FF2B5EF4-FFF2-40B4-BE49-F238E27FC236}">
              <a16:creationId xmlns:a16="http://schemas.microsoft.com/office/drawing/2014/main" id="{00000000-0008-0000-0800-00002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8" name="Text Box 15">
          <a:extLst>
            <a:ext uri="{FF2B5EF4-FFF2-40B4-BE49-F238E27FC236}">
              <a16:creationId xmlns:a16="http://schemas.microsoft.com/office/drawing/2014/main" id="{00000000-0008-0000-0800-00002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99" name="Text Box 15">
          <a:extLst>
            <a:ext uri="{FF2B5EF4-FFF2-40B4-BE49-F238E27FC236}">
              <a16:creationId xmlns:a16="http://schemas.microsoft.com/office/drawing/2014/main" id="{00000000-0008-0000-0800-00002B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0" name="Text Box 15">
          <a:extLst>
            <a:ext uri="{FF2B5EF4-FFF2-40B4-BE49-F238E27FC236}">
              <a16:creationId xmlns:a16="http://schemas.microsoft.com/office/drawing/2014/main" id="{00000000-0008-0000-0800-00002C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01" name="Text Box 15">
          <a:extLst>
            <a:ext uri="{FF2B5EF4-FFF2-40B4-BE49-F238E27FC236}">
              <a16:creationId xmlns:a16="http://schemas.microsoft.com/office/drawing/2014/main" id="{00000000-0008-0000-0800-00002D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02" name="Text Box 15">
          <a:extLst>
            <a:ext uri="{FF2B5EF4-FFF2-40B4-BE49-F238E27FC236}">
              <a16:creationId xmlns:a16="http://schemas.microsoft.com/office/drawing/2014/main" id="{00000000-0008-0000-0800-00002E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3" name="Text Box 15">
          <a:extLst>
            <a:ext uri="{FF2B5EF4-FFF2-40B4-BE49-F238E27FC236}">
              <a16:creationId xmlns:a16="http://schemas.microsoft.com/office/drawing/2014/main" id="{00000000-0008-0000-0800-00002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4" name="Text Box 15">
          <a:extLst>
            <a:ext uri="{FF2B5EF4-FFF2-40B4-BE49-F238E27FC236}">
              <a16:creationId xmlns:a16="http://schemas.microsoft.com/office/drawing/2014/main" id="{00000000-0008-0000-0800-00003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5" name="Text Box 15">
          <a:extLst>
            <a:ext uri="{FF2B5EF4-FFF2-40B4-BE49-F238E27FC236}">
              <a16:creationId xmlns:a16="http://schemas.microsoft.com/office/drawing/2014/main" id="{00000000-0008-0000-0800-00003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6" name="Text Box 15">
          <a:extLst>
            <a:ext uri="{FF2B5EF4-FFF2-40B4-BE49-F238E27FC236}">
              <a16:creationId xmlns:a16="http://schemas.microsoft.com/office/drawing/2014/main" id="{00000000-0008-0000-0800-00003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7" name="Text Box 15">
          <a:extLst>
            <a:ext uri="{FF2B5EF4-FFF2-40B4-BE49-F238E27FC236}">
              <a16:creationId xmlns:a16="http://schemas.microsoft.com/office/drawing/2014/main" id="{00000000-0008-0000-0800-00003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8" name="Text Box 15">
          <a:extLst>
            <a:ext uri="{FF2B5EF4-FFF2-40B4-BE49-F238E27FC236}">
              <a16:creationId xmlns:a16="http://schemas.microsoft.com/office/drawing/2014/main" id="{00000000-0008-0000-0800-00003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9" name="Text Box 15">
          <a:extLst>
            <a:ext uri="{FF2B5EF4-FFF2-40B4-BE49-F238E27FC236}">
              <a16:creationId xmlns:a16="http://schemas.microsoft.com/office/drawing/2014/main" id="{00000000-0008-0000-0800-00003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0" name="Text Box 15">
          <a:extLst>
            <a:ext uri="{FF2B5EF4-FFF2-40B4-BE49-F238E27FC236}">
              <a16:creationId xmlns:a16="http://schemas.microsoft.com/office/drawing/2014/main" id="{00000000-0008-0000-0800-00003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1" name="Text Box 15">
          <a:extLst>
            <a:ext uri="{FF2B5EF4-FFF2-40B4-BE49-F238E27FC236}">
              <a16:creationId xmlns:a16="http://schemas.microsoft.com/office/drawing/2014/main" id="{00000000-0008-0000-0800-00003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2" name="Text Box 15">
          <a:extLst>
            <a:ext uri="{FF2B5EF4-FFF2-40B4-BE49-F238E27FC236}">
              <a16:creationId xmlns:a16="http://schemas.microsoft.com/office/drawing/2014/main" id="{00000000-0008-0000-0800-00003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3" name="Text Box 15">
          <a:extLst>
            <a:ext uri="{FF2B5EF4-FFF2-40B4-BE49-F238E27FC236}">
              <a16:creationId xmlns:a16="http://schemas.microsoft.com/office/drawing/2014/main" id="{00000000-0008-0000-0800-00003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4" name="Text Box 15">
          <a:extLst>
            <a:ext uri="{FF2B5EF4-FFF2-40B4-BE49-F238E27FC236}">
              <a16:creationId xmlns:a16="http://schemas.microsoft.com/office/drawing/2014/main" id="{00000000-0008-0000-0800-00003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5" name="Text Box 15">
          <a:extLst>
            <a:ext uri="{FF2B5EF4-FFF2-40B4-BE49-F238E27FC236}">
              <a16:creationId xmlns:a16="http://schemas.microsoft.com/office/drawing/2014/main" id="{00000000-0008-0000-0800-00003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6" name="Text Box 15">
          <a:extLst>
            <a:ext uri="{FF2B5EF4-FFF2-40B4-BE49-F238E27FC236}">
              <a16:creationId xmlns:a16="http://schemas.microsoft.com/office/drawing/2014/main" id="{00000000-0008-0000-0800-00003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17" name="Text Box 15">
          <a:extLst>
            <a:ext uri="{FF2B5EF4-FFF2-40B4-BE49-F238E27FC236}">
              <a16:creationId xmlns:a16="http://schemas.microsoft.com/office/drawing/2014/main" id="{00000000-0008-0000-0800-00003D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18" name="Text Box 15">
          <a:extLst>
            <a:ext uri="{FF2B5EF4-FFF2-40B4-BE49-F238E27FC236}">
              <a16:creationId xmlns:a16="http://schemas.microsoft.com/office/drawing/2014/main" id="{00000000-0008-0000-0800-00003E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9" name="Text Box 15">
          <a:extLst>
            <a:ext uri="{FF2B5EF4-FFF2-40B4-BE49-F238E27FC236}">
              <a16:creationId xmlns:a16="http://schemas.microsoft.com/office/drawing/2014/main" id="{00000000-0008-0000-0800-00003F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20" name="Text Box 15">
          <a:extLst>
            <a:ext uri="{FF2B5EF4-FFF2-40B4-BE49-F238E27FC236}">
              <a16:creationId xmlns:a16="http://schemas.microsoft.com/office/drawing/2014/main" id="{00000000-0008-0000-0800-000040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1" name="Text Box 15">
          <a:extLst>
            <a:ext uri="{FF2B5EF4-FFF2-40B4-BE49-F238E27FC236}">
              <a16:creationId xmlns:a16="http://schemas.microsoft.com/office/drawing/2014/main" id="{00000000-0008-0000-0800-00004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2" name="Text Box 15">
          <a:extLst>
            <a:ext uri="{FF2B5EF4-FFF2-40B4-BE49-F238E27FC236}">
              <a16:creationId xmlns:a16="http://schemas.microsoft.com/office/drawing/2014/main" id="{00000000-0008-0000-0800-00004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3" name="Text Box 15">
          <a:extLst>
            <a:ext uri="{FF2B5EF4-FFF2-40B4-BE49-F238E27FC236}">
              <a16:creationId xmlns:a16="http://schemas.microsoft.com/office/drawing/2014/main" id="{00000000-0008-0000-0800-00004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4" name="Text Box 15">
          <a:extLst>
            <a:ext uri="{FF2B5EF4-FFF2-40B4-BE49-F238E27FC236}">
              <a16:creationId xmlns:a16="http://schemas.microsoft.com/office/drawing/2014/main" id="{00000000-0008-0000-0800-00004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5" name="Text Box 15">
          <a:extLst>
            <a:ext uri="{FF2B5EF4-FFF2-40B4-BE49-F238E27FC236}">
              <a16:creationId xmlns:a16="http://schemas.microsoft.com/office/drawing/2014/main" id="{00000000-0008-0000-0800-00004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6" name="Text Box 15">
          <a:extLst>
            <a:ext uri="{FF2B5EF4-FFF2-40B4-BE49-F238E27FC236}">
              <a16:creationId xmlns:a16="http://schemas.microsoft.com/office/drawing/2014/main" id="{00000000-0008-0000-0800-00004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7" name="Text Box 15">
          <a:extLst>
            <a:ext uri="{FF2B5EF4-FFF2-40B4-BE49-F238E27FC236}">
              <a16:creationId xmlns:a16="http://schemas.microsoft.com/office/drawing/2014/main" id="{00000000-0008-0000-0800-00004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28" name="Text Box 15">
          <a:extLst>
            <a:ext uri="{FF2B5EF4-FFF2-40B4-BE49-F238E27FC236}">
              <a16:creationId xmlns:a16="http://schemas.microsoft.com/office/drawing/2014/main" id="{00000000-0008-0000-0800-00004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29" name="Text Box 15">
          <a:extLst>
            <a:ext uri="{FF2B5EF4-FFF2-40B4-BE49-F238E27FC236}">
              <a16:creationId xmlns:a16="http://schemas.microsoft.com/office/drawing/2014/main" id="{00000000-0008-0000-0800-00004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0" name="Text Box 15">
          <a:extLst>
            <a:ext uri="{FF2B5EF4-FFF2-40B4-BE49-F238E27FC236}">
              <a16:creationId xmlns:a16="http://schemas.microsoft.com/office/drawing/2014/main" id="{00000000-0008-0000-0800-00004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1" name="Text Box 15">
          <a:extLst>
            <a:ext uri="{FF2B5EF4-FFF2-40B4-BE49-F238E27FC236}">
              <a16:creationId xmlns:a16="http://schemas.microsoft.com/office/drawing/2014/main" id="{00000000-0008-0000-0800-00004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2" name="Text Box 15">
          <a:extLst>
            <a:ext uri="{FF2B5EF4-FFF2-40B4-BE49-F238E27FC236}">
              <a16:creationId xmlns:a16="http://schemas.microsoft.com/office/drawing/2014/main" id="{00000000-0008-0000-0800-00004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3" name="Text Box 15">
          <a:extLst>
            <a:ext uri="{FF2B5EF4-FFF2-40B4-BE49-F238E27FC236}">
              <a16:creationId xmlns:a16="http://schemas.microsoft.com/office/drawing/2014/main" id="{00000000-0008-0000-0800-00004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4" name="Text Box 15">
          <a:extLst>
            <a:ext uri="{FF2B5EF4-FFF2-40B4-BE49-F238E27FC236}">
              <a16:creationId xmlns:a16="http://schemas.microsoft.com/office/drawing/2014/main" id="{00000000-0008-0000-0800-00004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35" name="Text Box 15">
          <a:extLst>
            <a:ext uri="{FF2B5EF4-FFF2-40B4-BE49-F238E27FC236}">
              <a16:creationId xmlns:a16="http://schemas.microsoft.com/office/drawing/2014/main" id="{00000000-0008-0000-0800-00004F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36" name="Text Box 15">
          <a:extLst>
            <a:ext uri="{FF2B5EF4-FFF2-40B4-BE49-F238E27FC236}">
              <a16:creationId xmlns:a16="http://schemas.microsoft.com/office/drawing/2014/main" id="{00000000-0008-0000-0800-000050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7" name="Text Box 15">
          <a:extLst>
            <a:ext uri="{FF2B5EF4-FFF2-40B4-BE49-F238E27FC236}">
              <a16:creationId xmlns:a16="http://schemas.microsoft.com/office/drawing/2014/main" id="{00000000-0008-0000-0800-000051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8" name="Text Box 15">
          <a:extLst>
            <a:ext uri="{FF2B5EF4-FFF2-40B4-BE49-F238E27FC236}">
              <a16:creationId xmlns:a16="http://schemas.microsoft.com/office/drawing/2014/main" id="{00000000-0008-0000-0800-000052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39" name="Text Box 15">
          <a:extLst>
            <a:ext uri="{FF2B5EF4-FFF2-40B4-BE49-F238E27FC236}">
              <a16:creationId xmlns:a16="http://schemas.microsoft.com/office/drawing/2014/main" id="{00000000-0008-0000-0800-00005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0" name="Text Box 15">
          <a:extLst>
            <a:ext uri="{FF2B5EF4-FFF2-40B4-BE49-F238E27FC236}">
              <a16:creationId xmlns:a16="http://schemas.microsoft.com/office/drawing/2014/main" id="{00000000-0008-0000-0800-00005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1" name="Text Box 15">
          <a:extLst>
            <a:ext uri="{FF2B5EF4-FFF2-40B4-BE49-F238E27FC236}">
              <a16:creationId xmlns:a16="http://schemas.microsoft.com/office/drawing/2014/main" id="{00000000-0008-0000-0800-00005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2" name="Text Box 15">
          <a:extLst>
            <a:ext uri="{FF2B5EF4-FFF2-40B4-BE49-F238E27FC236}">
              <a16:creationId xmlns:a16="http://schemas.microsoft.com/office/drawing/2014/main" id="{00000000-0008-0000-0800-00005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3" name="Text Box 15">
          <a:extLst>
            <a:ext uri="{FF2B5EF4-FFF2-40B4-BE49-F238E27FC236}">
              <a16:creationId xmlns:a16="http://schemas.microsoft.com/office/drawing/2014/main" id="{00000000-0008-0000-0800-00005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4" name="Text Box 15">
          <a:extLst>
            <a:ext uri="{FF2B5EF4-FFF2-40B4-BE49-F238E27FC236}">
              <a16:creationId xmlns:a16="http://schemas.microsoft.com/office/drawing/2014/main" id="{00000000-0008-0000-0800-00005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5" name="Text Box 15">
          <a:extLst>
            <a:ext uri="{FF2B5EF4-FFF2-40B4-BE49-F238E27FC236}">
              <a16:creationId xmlns:a16="http://schemas.microsoft.com/office/drawing/2014/main" id="{00000000-0008-0000-0800-00005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6" name="Text Box 15">
          <a:extLst>
            <a:ext uri="{FF2B5EF4-FFF2-40B4-BE49-F238E27FC236}">
              <a16:creationId xmlns:a16="http://schemas.microsoft.com/office/drawing/2014/main" id="{00000000-0008-0000-0800-00005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7" name="Text Box 15">
          <a:extLst>
            <a:ext uri="{FF2B5EF4-FFF2-40B4-BE49-F238E27FC236}">
              <a16:creationId xmlns:a16="http://schemas.microsoft.com/office/drawing/2014/main" id="{00000000-0008-0000-0800-00005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8" name="Text Box 15">
          <a:extLst>
            <a:ext uri="{FF2B5EF4-FFF2-40B4-BE49-F238E27FC236}">
              <a16:creationId xmlns:a16="http://schemas.microsoft.com/office/drawing/2014/main" id="{00000000-0008-0000-0800-00005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9" name="Text Box 15">
          <a:extLst>
            <a:ext uri="{FF2B5EF4-FFF2-40B4-BE49-F238E27FC236}">
              <a16:creationId xmlns:a16="http://schemas.microsoft.com/office/drawing/2014/main" id="{00000000-0008-0000-0800-00005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0" name="Text Box 15">
          <a:extLst>
            <a:ext uri="{FF2B5EF4-FFF2-40B4-BE49-F238E27FC236}">
              <a16:creationId xmlns:a16="http://schemas.microsoft.com/office/drawing/2014/main" id="{00000000-0008-0000-0800-00005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1" name="Text Box 15">
          <a:extLst>
            <a:ext uri="{FF2B5EF4-FFF2-40B4-BE49-F238E27FC236}">
              <a16:creationId xmlns:a16="http://schemas.microsoft.com/office/drawing/2014/main" id="{00000000-0008-0000-0800-00005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2" name="Text Box 15">
          <a:extLst>
            <a:ext uri="{FF2B5EF4-FFF2-40B4-BE49-F238E27FC236}">
              <a16:creationId xmlns:a16="http://schemas.microsoft.com/office/drawing/2014/main" id="{00000000-0008-0000-0800-00006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3" name="Text Box 15">
          <a:extLst>
            <a:ext uri="{FF2B5EF4-FFF2-40B4-BE49-F238E27FC236}">
              <a16:creationId xmlns:a16="http://schemas.microsoft.com/office/drawing/2014/main" id="{00000000-0008-0000-0800-000061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4" name="Text Box 15">
          <a:extLst>
            <a:ext uri="{FF2B5EF4-FFF2-40B4-BE49-F238E27FC236}">
              <a16:creationId xmlns:a16="http://schemas.microsoft.com/office/drawing/2014/main" id="{00000000-0008-0000-0800-000062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5" name="Text Box 15">
          <a:extLst>
            <a:ext uri="{FF2B5EF4-FFF2-40B4-BE49-F238E27FC236}">
              <a16:creationId xmlns:a16="http://schemas.microsoft.com/office/drawing/2014/main" id="{00000000-0008-0000-0800-000063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6" name="Text Box 15">
          <a:extLst>
            <a:ext uri="{FF2B5EF4-FFF2-40B4-BE49-F238E27FC236}">
              <a16:creationId xmlns:a16="http://schemas.microsoft.com/office/drawing/2014/main" id="{00000000-0008-0000-0800-000064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7" name="Text Box 15">
          <a:extLst>
            <a:ext uri="{FF2B5EF4-FFF2-40B4-BE49-F238E27FC236}">
              <a16:creationId xmlns:a16="http://schemas.microsoft.com/office/drawing/2014/main" id="{00000000-0008-0000-0800-00006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8" name="Text Box 15">
          <a:extLst>
            <a:ext uri="{FF2B5EF4-FFF2-40B4-BE49-F238E27FC236}">
              <a16:creationId xmlns:a16="http://schemas.microsoft.com/office/drawing/2014/main" id="{00000000-0008-0000-0800-00006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9" name="Text Box 15">
          <a:extLst>
            <a:ext uri="{FF2B5EF4-FFF2-40B4-BE49-F238E27FC236}">
              <a16:creationId xmlns:a16="http://schemas.microsoft.com/office/drawing/2014/main" id="{00000000-0008-0000-0800-00006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0" name="Text Box 15">
          <a:extLst>
            <a:ext uri="{FF2B5EF4-FFF2-40B4-BE49-F238E27FC236}">
              <a16:creationId xmlns:a16="http://schemas.microsoft.com/office/drawing/2014/main" id="{00000000-0008-0000-0800-00006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1" name="Text Box 15">
          <a:extLst>
            <a:ext uri="{FF2B5EF4-FFF2-40B4-BE49-F238E27FC236}">
              <a16:creationId xmlns:a16="http://schemas.microsoft.com/office/drawing/2014/main" id="{00000000-0008-0000-0800-00006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2" name="Text Box 15">
          <a:extLst>
            <a:ext uri="{FF2B5EF4-FFF2-40B4-BE49-F238E27FC236}">
              <a16:creationId xmlns:a16="http://schemas.microsoft.com/office/drawing/2014/main" id="{00000000-0008-0000-0800-00006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3" name="Text Box 15">
          <a:extLst>
            <a:ext uri="{FF2B5EF4-FFF2-40B4-BE49-F238E27FC236}">
              <a16:creationId xmlns:a16="http://schemas.microsoft.com/office/drawing/2014/main" id="{00000000-0008-0000-0800-00006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4" name="Text Box 15">
          <a:extLst>
            <a:ext uri="{FF2B5EF4-FFF2-40B4-BE49-F238E27FC236}">
              <a16:creationId xmlns:a16="http://schemas.microsoft.com/office/drawing/2014/main" id="{00000000-0008-0000-0800-00006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5" name="Text Box 15">
          <a:extLst>
            <a:ext uri="{FF2B5EF4-FFF2-40B4-BE49-F238E27FC236}">
              <a16:creationId xmlns:a16="http://schemas.microsoft.com/office/drawing/2014/main" id="{00000000-0008-0000-0800-00006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6" name="Text Box 15">
          <a:extLst>
            <a:ext uri="{FF2B5EF4-FFF2-40B4-BE49-F238E27FC236}">
              <a16:creationId xmlns:a16="http://schemas.microsoft.com/office/drawing/2014/main" id="{00000000-0008-0000-0800-00006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7" name="Text Box 15">
          <a:extLst>
            <a:ext uri="{FF2B5EF4-FFF2-40B4-BE49-F238E27FC236}">
              <a16:creationId xmlns:a16="http://schemas.microsoft.com/office/drawing/2014/main" id="{00000000-0008-0000-0800-00006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8" name="Text Box 15">
          <a:extLst>
            <a:ext uri="{FF2B5EF4-FFF2-40B4-BE49-F238E27FC236}">
              <a16:creationId xmlns:a16="http://schemas.microsoft.com/office/drawing/2014/main" id="{00000000-0008-0000-0800-00007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9" name="Text Box 15">
          <a:extLst>
            <a:ext uri="{FF2B5EF4-FFF2-40B4-BE49-F238E27FC236}">
              <a16:creationId xmlns:a16="http://schemas.microsoft.com/office/drawing/2014/main" id="{00000000-0008-0000-0800-00007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70" name="Text Box 15">
          <a:extLst>
            <a:ext uri="{FF2B5EF4-FFF2-40B4-BE49-F238E27FC236}">
              <a16:creationId xmlns:a16="http://schemas.microsoft.com/office/drawing/2014/main" id="{00000000-0008-0000-0800-00007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1" name="Text Box 15">
          <a:extLst>
            <a:ext uri="{FF2B5EF4-FFF2-40B4-BE49-F238E27FC236}">
              <a16:creationId xmlns:a16="http://schemas.microsoft.com/office/drawing/2014/main" id="{00000000-0008-0000-0800-000073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2" name="Text Box 15">
          <a:extLst>
            <a:ext uri="{FF2B5EF4-FFF2-40B4-BE49-F238E27FC236}">
              <a16:creationId xmlns:a16="http://schemas.microsoft.com/office/drawing/2014/main" id="{00000000-0008-0000-0800-000074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73" name="Text Box 15">
          <a:extLst>
            <a:ext uri="{FF2B5EF4-FFF2-40B4-BE49-F238E27FC236}">
              <a16:creationId xmlns:a16="http://schemas.microsoft.com/office/drawing/2014/main" id="{00000000-0008-0000-0800-000075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74" name="Text Box 15">
          <a:extLst>
            <a:ext uri="{FF2B5EF4-FFF2-40B4-BE49-F238E27FC236}">
              <a16:creationId xmlns:a16="http://schemas.microsoft.com/office/drawing/2014/main" id="{00000000-0008-0000-0800-000076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5" name="Text Box 15">
          <a:extLst>
            <a:ext uri="{FF2B5EF4-FFF2-40B4-BE49-F238E27FC236}">
              <a16:creationId xmlns:a16="http://schemas.microsoft.com/office/drawing/2014/main" id="{00000000-0008-0000-0800-00007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6" name="Text Box 15">
          <a:extLst>
            <a:ext uri="{FF2B5EF4-FFF2-40B4-BE49-F238E27FC236}">
              <a16:creationId xmlns:a16="http://schemas.microsoft.com/office/drawing/2014/main" id="{00000000-0008-0000-0800-00007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7" name="Text Box 15">
          <a:extLst>
            <a:ext uri="{FF2B5EF4-FFF2-40B4-BE49-F238E27FC236}">
              <a16:creationId xmlns:a16="http://schemas.microsoft.com/office/drawing/2014/main" id="{00000000-0008-0000-0800-00007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8" name="Text Box 15">
          <a:extLst>
            <a:ext uri="{FF2B5EF4-FFF2-40B4-BE49-F238E27FC236}">
              <a16:creationId xmlns:a16="http://schemas.microsoft.com/office/drawing/2014/main" id="{00000000-0008-0000-0800-00007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9" name="Text Box 15">
          <a:extLst>
            <a:ext uri="{FF2B5EF4-FFF2-40B4-BE49-F238E27FC236}">
              <a16:creationId xmlns:a16="http://schemas.microsoft.com/office/drawing/2014/main" id="{00000000-0008-0000-0800-00007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80" name="Text Box 15">
          <a:extLst>
            <a:ext uri="{FF2B5EF4-FFF2-40B4-BE49-F238E27FC236}">
              <a16:creationId xmlns:a16="http://schemas.microsoft.com/office/drawing/2014/main" id="{00000000-0008-0000-0800-00007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81" name="Text Box 15">
          <a:extLst>
            <a:ext uri="{FF2B5EF4-FFF2-40B4-BE49-F238E27FC236}">
              <a16:creationId xmlns:a16="http://schemas.microsoft.com/office/drawing/2014/main" id="{00000000-0008-0000-0800-00007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2" name="Text Box 15">
          <a:extLst>
            <a:ext uri="{FF2B5EF4-FFF2-40B4-BE49-F238E27FC236}">
              <a16:creationId xmlns:a16="http://schemas.microsoft.com/office/drawing/2014/main" id="{00000000-0008-0000-0800-00007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3" name="Text Box 15">
          <a:extLst>
            <a:ext uri="{FF2B5EF4-FFF2-40B4-BE49-F238E27FC236}">
              <a16:creationId xmlns:a16="http://schemas.microsoft.com/office/drawing/2014/main" id="{00000000-0008-0000-0800-00007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4" name="Text Box 15">
          <a:extLst>
            <a:ext uri="{FF2B5EF4-FFF2-40B4-BE49-F238E27FC236}">
              <a16:creationId xmlns:a16="http://schemas.microsoft.com/office/drawing/2014/main" id="{00000000-0008-0000-0800-00008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5" name="Text Box 15">
          <a:extLst>
            <a:ext uri="{FF2B5EF4-FFF2-40B4-BE49-F238E27FC236}">
              <a16:creationId xmlns:a16="http://schemas.microsoft.com/office/drawing/2014/main" id="{00000000-0008-0000-0800-00008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6" name="Text Box 15">
          <a:extLst>
            <a:ext uri="{FF2B5EF4-FFF2-40B4-BE49-F238E27FC236}">
              <a16:creationId xmlns:a16="http://schemas.microsoft.com/office/drawing/2014/main" id="{00000000-0008-0000-0800-00008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7" name="Text Box 15">
          <a:extLst>
            <a:ext uri="{FF2B5EF4-FFF2-40B4-BE49-F238E27FC236}">
              <a16:creationId xmlns:a16="http://schemas.microsoft.com/office/drawing/2014/main" id="{00000000-0008-0000-0800-00008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8" name="Text Box 15">
          <a:extLst>
            <a:ext uri="{FF2B5EF4-FFF2-40B4-BE49-F238E27FC236}">
              <a16:creationId xmlns:a16="http://schemas.microsoft.com/office/drawing/2014/main" id="{00000000-0008-0000-0800-00008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89" name="Text Box 15">
          <a:extLst>
            <a:ext uri="{FF2B5EF4-FFF2-40B4-BE49-F238E27FC236}">
              <a16:creationId xmlns:a16="http://schemas.microsoft.com/office/drawing/2014/main" id="{00000000-0008-0000-0800-000085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0" name="Text Box 15">
          <a:extLst>
            <a:ext uri="{FF2B5EF4-FFF2-40B4-BE49-F238E27FC236}">
              <a16:creationId xmlns:a16="http://schemas.microsoft.com/office/drawing/2014/main" id="{00000000-0008-0000-0800-000086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91" name="Text Box 15">
          <a:extLst>
            <a:ext uri="{FF2B5EF4-FFF2-40B4-BE49-F238E27FC236}">
              <a16:creationId xmlns:a16="http://schemas.microsoft.com/office/drawing/2014/main" id="{00000000-0008-0000-0800-000087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92" name="Text Box 15">
          <a:extLst>
            <a:ext uri="{FF2B5EF4-FFF2-40B4-BE49-F238E27FC236}">
              <a16:creationId xmlns:a16="http://schemas.microsoft.com/office/drawing/2014/main" id="{00000000-0008-0000-0800-000088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3" name="Text Box 15">
          <a:extLst>
            <a:ext uri="{FF2B5EF4-FFF2-40B4-BE49-F238E27FC236}">
              <a16:creationId xmlns:a16="http://schemas.microsoft.com/office/drawing/2014/main" id="{00000000-0008-0000-0800-00008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4" name="Text Box 15">
          <a:extLst>
            <a:ext uri="{FF2B5EF4-FFF2-40B4-BE49-F238E27FC236}">
              <a16:creationId xmlns:a16="http://schemas.microsoft.com/office/drawing/2014/main" id="{00000000-0008-0000-0800-00008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5" name="Text Box 15">
          <a:extLst>
            <a:ext uri="{FF2B5EF4-FFF2-40B4-BE49-F238E27FC236}">
              <a16:creationId xmlns:a16="http://schemas.microsoft.com/office/drawing/2014/main" id="{00000000-0008-0000-0800-00008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6" name="Text Box 15">
          <a:extLst>
            <a:ext uri="{FF2B5EF4-FFF2-40B4-BE49-F238E27FC236}">
              <a16:creationId xmlns:a16="http://schemas.microsoft.com/office/drawing/2014/main" id="{00000000-0008-0000-0800-00008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7" name="Text Box 15">
          <a:extLst>
            <a:ext uri="{FF2B5EF4-FFF2-40B4-BE49-F238E27FC236}">
              <a16:creationId xmlns:a16="http://schemas.microsoft.com/office/drawing/2014/main" id="{00000000-0008-0000-0800-00008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8" name="Text Box 15">
          <a:extLst>
            <a:ext uri="{FF2B5EF4-FFF2-40B4-BE49-F238E27FC236}">
              <a16:creationId xmlns:a16="http://schemas.microsoft.com/office/drawing/2014/main" id="{00000000-0008-0000-0800-00008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9" name="Text Box 15">
          <a:extLst>
            <a:ext uri="{FF2B5EF4-FFF2-40B4-BE49-F238E27FC236}">
              <a16:creationId xmlns:a16="http://schemas.microsoft.com/office/drawing/2014/main" id="{00000000-0008-0000-0800-00008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0" name="Text Box 15">
          <a:extLst>
            <a:ext uri="{FF2B5EF4-FFF2-40B4-BE49-F238E27FC236}">
              <a16:creationId xmlns:a16="http://schemas.microsoft.com/office/drawing/2014/main" id="{00000000-0008-0000-0800-00009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1" name="Text Box 15">
          <a:extLst>
            <a:ext uri="{FF2B5EF4-FFF2-40B4-BE49-F238E27FC236}">
              <a16:creationId xmlns:a16="http://schemas.microsoft.com/office/drawing/2014/main" id="{00000000-0008-0000-0800-00009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2" name="Text Box 15">
          <a:extLst>
            <a:ext uri="{FF2B5EF4-FFF2-40B4-BE49-F238E27FC236}">
              <a16:creationId xmlns:a16="http://schemas.microsoft.com/office/drawing/2014/main" id="{00000000-0008-0000-0800-00009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3" name="Text Box 15">
          <a:extLst>
            <a:ext uri="{FF2B5EF4-FFF2-40B4-BE49-F238E27FC236}">
              <a16:creationId xmlns:a16="http://schemas.microsoft.com/office/drawing/2014/main" id="{00000000-0008-0000-0800-00009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4" name="Text Box 15">
          <a:extLst>
            <a:ext uri="{FF2B5EF4-FFF2-40B4-BE49-F238E27FC236}">
              <a16:creationId xmlns:a16="http://schemas.microsoft.com/office/drawing/2014/main" id="{00000000-0008-0000-0800-00009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5" name="Text Box 15">
          <a:extLst>
            <a:ext uri="{FF2B5EF4-FFF2-40B4-BE49-F238E27FC236}">
              <a16:creationId xmlns:a16="http://schemas.microsoft.com/office/drawing/2014/main" id="{00000000-0008-0000-0800-00009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6" name="Text Box 15">
          <a:extLst>
            <a:ext uri="{FF2B5EF4-FFF2-40B4-BE49-F238E27FC236}">
              <a16:creationId xmlns:a16="http://schemas.microsoft.com/office/drawing/2014/main" id="{00000000-0008-0000-0800-00009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07" name="Text Box 15">
          <a:extLst>
            <a:ext uri="{FF2B5EF4-FFF2-40B4-BE49-F238E27FC236}">
              <a16:creationId xmlns:a16="http://schemas.microsoft.com/office/drawing/2014/main" id="{00000000-0008-0000-0800-000097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08" name="Text Box 15">
          <a:extLst>
            <a:ext uri="{FF2B5EF4-FFF2-40B4-BE49-F238E27FC236}">
              <a16:creationId xmlns:a16="http://schemas.microsoft.com/office/drawing/2014/main" id="{00000000-0008-0000-0800-000098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9" name="Text Box 15">
          <a:extLst>
            <a:ext uri="{FF2B5EF4-FFF2-40B4-BE49-F238E27FC236}">
              <a16:creationId xmlns:a16="http://schemas.microsoft.com/office/drawing/2014/main" id="{00000000-0008-0000-0800-000099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10" name="Text Box 15">
          <a:extLst>
            <a:ext uri="{FF2B5EF4-FFF2-40B4-BE49-F238E27FC236}">
              <a16:creationId xmlns:a16="http://schemas.microsoft.com/office/drawing/2014/main" id="{00000000-0008-0000-0800-00009A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1" name="Text Box 15">
          <a:extLst>
            <a:ext uri="{FF2B5EF4-FFF2-40B4-BE49-F238E27FC236}">
              <a16:creationId xmlns:a16="http://schemas.microsoft.com/office/drawing/2014/main" id="{00000000-0008-0000-0800-00009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2" name="Text Box 15">
          <a:extLst>
            <a:ext uri="{FF2B5EF4-FFF2-40B4-BE49-F238E27FC236}">
              <a16:creationId xmlns:a16="http://schemas.microsoft.com/office/drawing/2014/main" id="{00000000-0008-0000-0800-00009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3" name="Text Box 15">
          <a:extLst>
            <a:ext uri="{FF2B5EF4-FFF2-40B4-BE49-F238E27FC236}">
              <a16:creationId xmlns:a16="http://schemas.microsoft.com/office/drawing/2014/main" id="{00000000-0008-0000-0800-00009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4" name="Text Box 15">
          <a:extLst>
            <a:ext uri="{FF2B5EF4-FFF2-40B4-BE49-F238E27FC236}">
              <a16:creationId xmlns:a16="http://schemas.microsoft.com/office/drawing/2014/main" id="{00000000-0008-0000-0800-00009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5" name="Text Box 15">
          <a:extLst>
            <a:ext uri="{FF2B5EF4-FFF2-40B4-BE49-F238E27FC236}">
              <a16:creationId xmlns:a16="http://schemas.microsoft.com/office/drawing/2014/main" id="{00000000-0008-0000-0800-00009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6" name="Text Box 15">
          <a:extLst>
            <a:ext uri="{FF2B5EF4-FFF2-40B4-BE49-F238E27FC236}">
              <a16:creationId xmlns:a16="http://schemas.microsoft.com/office/drawing/2014/main" id="{00000000-0008-0000-0800-0000A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7" name="Text Box 15">
          <a:extLst>
            <a:ext uri="{FF2B5EF4-FFF2-40B4-BE49-F238E27FC236}">
              <a16:creationId xmlns:a16="http://schemas.microsoft.com/office/drawing/2014/main" id="{00000000-0008-0000-0800-0000A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18" name="Text Box 15">
          <a:extLst>
            <a:ext uri="{FF2B5EF4-FFF2-40B4-BE49-F238E27FC236}">
              <a16:creationId xmlns:a16="http://schemas.microsoft.com/office/drawing/2014/main" id="{00000000-0008-0000-0800-0000A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19" name="Text Box 15">
          <a:extLst>
            <a:ext uri="{FF2B5EF4-FFF2-40B4-BE49-F238E27FC236}">
              <a16:creationId xmlns:a16="http://schemas.microsoft.com/office/drawing/2014/main" id="{00000000-0008-0000-0800-0000A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0" name="Text Box 15">
          <a:extLst>
            <a:ext uri="{FF2B5EF4-FFF2-40B4-BE49-F238E27FC236}">
              <a16:creationId xmlns:a16="http://schemas.microsoft.com/office/drawing/2014/main" id="{00000000-0008-0000-0800-0000A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1" name="Text Box 15">
          <a:extLst>
            <a:ext uri="{FF2B5EF4-FFF2-40B4-BE49-F238E27FC236}">
              <a16:creationId xmlns:a16="http://schemas.microsoft.com/office/drawing/2014/main" id="{00000000-0008-0000-0800-0000A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2" name="Text Box 15">
          <a:extLst>
            <a:ext uri="{FF2B5EF4-FFF2-40B4-BE49-F238E27FC236}">
              <a16:creationId xmlns:a16="http://schemas.microsoft.com/office/drawing/2014/main" id="{00000000-0008-0000-0800-0000A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3" name="Text Box 15">
          <a:extLst>
            <a:ext uri="{FF2B5EF4-FFF2-40B4-BE49-F238E27FC236}">
              <a16:creationId xmlns:a16="http://schemas.microsoft.com/office/drawing/2014/main" id="{00000000-0008-0000-0800-0000A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4" name="Text Box 15">
          <a:extLst>
            <a:ext uri="{FF2B5EF4-FFF2-40B4-BE49-F238E27FC236}">
              <a16:creationId xmlns:a16="http://schemas.microsoft.com/office/drawing/2014/main" id="{00000000-0008-0000-0800-0000A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25" name="Text Box 15">
          <a:extLst>
            <a:ext uri="{FF2B5EF4-FFF2-40B4-BE49-F238E27FC236}">
              <a16:creationId xmlns:a16="http://schemas.microsoft.com/office/drawing/2014/main" id="{00000000-0008-0000-0800-0000A9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26" name="Text Box 15">
          <a:extLst>
            <a:ext uri="{FF2B5EF4-FFF2-40B4-BE49-F238E27FC236}">
              <a16:creationId xmlns:a16="http://schemas.microsoft.com/office/drawing/2014/main" id="{00000000-0008-0000-0800-0000AA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7" name="Text Box 15">
          <a:extLst>
            <a:ext uri="{FF2B5EF4-FFF2-40B4-BE49-F238E27FC236}">
              <a16:creationId xmlns:a16="http://schemas.microsoft.com/office/drawing/2014/main" id="{00000000-0008-0000-0800-0000AB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8" name="Text Box 15">
          <a:extLst>
            <a:ext uri="{FF2B5EF4-FFF2-40B4-BE49-F238E27FC236}">
              <a16:creationId xmlns:a16="http://schemas.microsoft.com/office/drawing/2014/main" id="{00000000-0008-0000-0800-0000AC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29" name="Text Box 15">
          <a:extLst>
            <a:ext uri="{FF2B5EF4-FFF2-40B4-BE49-F238E27FC236}">
              <a16:creationId xmlns:a16="http://schemas.microsoft.com/office/drawing/2014/main" id="{00000000-0008-0000-0800-0000A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0" name="Text Box 15">
          <a:extLst>
            <a:ext uri="{FF2B5EF4-FFF2-40B4-BE49-F238E27FC236}">
              <a16:creationId xmlns:a16="http://schemas.microsoft.com/office/drawing/2014/main" id="{00000000-0008-0000-0800-0000A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1" name="Text Box 15">
          <a:extLst>
            <a:ext uri="{FF2B5EF4-FFF2-40B4-BE49-F238E27FC236}">
              <a16:creationId xmlns:a16="http://schemas.microsoft.com/office/drawing/2014/main" id="{00000000-0008-0000-0800-0000A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2" name="Text Box 15">
          <a:extLst>
            <a:ext uri="{FF2B5EF4-FFF2-40B4-BE49-F238E27FC236}">
              <a16:creationId xmlns:a16="http://schemas.microsoft.com/office/drawing/2014/main" id="{00000000-0008-0000-0800-0000B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3" name="Text Box 15">
          <a:extLst>
            <a:ext uri="{FF2B5EF4-FFF2-40B4-BE49-F238E27FC236}">
              <a16:creationId xmlns:a16="http://schemas.microsoft.com/office/drawing/2014/main" id="{00000000-0008-0000-0800-0000B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4" name="Text Box 15">
          <a:extLst>
            <a:ext uri="{FF2B5EF4-FFF2-40B4-BE49-F238E27FC236}">
              <a16:creationId xmlns:a16="http://schemas.microsoft.com/office/drawing/2014/main" id="{00000000-0008-0000-0800-0000B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5" name="Text Box 15">
          <a:extLst>
            <a:ext uri="{FF2B5EF4-FFF2-40B4-BE49-F238E27FC236}">
              <a16:creationId xmlns:a16="http://schemas.microsoft.com/office/drawing/2014/main" id="{00000000-0008-0000-0800-0000B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6" name="Text Box 15">
          <a:extLst>
            <a:ext uri="{FF2B5EF4-FFF2-40B4-BE49-F238E27FC236}">
              <a16:creationId xmlns:a16="http://schemas.microsoft.com/office/drawing/2014/main" id="{00000000-0008-0000-0800-0000B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7" name="Text Box 15">
          <a:extLst>
            <a:ext uri="{FF2B5EF4-FFF2-40B4-BE49-F238E27FC236}">
              <a16:creationId xmlns:a16="http://schemas.microsoft.com/office/drawing/2014/main" id="{00000000-0008-0000-0800-0000B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8" name="Text Box 15">
          <a:extLst>
            <a:ext uri="{FF2B5EF4-FFF2-40B4-BE49-F238E27FC236}">
              <a16:creationId xmlns:a16="http://schemas.microsoft.com/office/drawing/2014/main" id="{00000000-0008-0000-0800-0000B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9" name="Text Box 15">
          <a:extLst>
            <a:ext uri="{FF2B5EF4-FFF2-40B4-BE49-F238E27FC236}">
              <a16:creationId xmlns:a16="http://schemas.microsoft.com/office/drawing/2014/main" id="{00000000-0008-0000-0800-0000B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0" name="Text Box 15">
          <a:extLst>
            <a:ext uri="{FF2B5EF4-FFF2-40B4-BE49-F238E27FC236}">
              <a16:creationId xmlns:a16="http://schemas.microsoft.com/office/drawing/2014/main" id="{00000000-0008-0000-0800-0000B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1" name="Text Box 15">
          <a:extLst>
            <a:ext uri="{FF2B5EF4-FFF2-40B4-BE49-F238E27FC236}">
              <a16:creationId xmlns:a16="http://schemas.microsoft.com/office/drawing/2014/main" id="{00000000-0008-0000-0800-0000B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2" name="Text Box 15">
          <a:extLst>
            <a:ext uri="{FF2B5EF4-FFF2-40B4-BE49-F238E27FC236}">
              <a16:creationId xmlns:a16="http://schemas.microsoft.com/office/drawing/2014/main" id="{00000000-0008-0000-0800-0000B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3" name="Text Box 15">
          <a:extLst>
            <a:ext uri="{FF2B5EF4-FFF2-40B4-BE49-F238E27FC236}">
              <a16:creationId xmlns:a16="http://schemas.microsoft.com/office/drawing/2014/main" id="{00000000-0008-0000-0800-0000BB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4" name="Text Box 15">
          <a:extLst>
            <a:ext uri="{FF2B5EF4-FFF2-40B4-BE49-F238E27FC236}">
              <a16:creationId xmlns:a16="http://schemas.microsoft.com/office/drawing/2014/main" id="{00000000-0008-0000-0800-0000BC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5" name="Text Box 15">
          <a:extLst>
            <a:ext uri="{FF2B5EF4-FFF2-40B4-BE49-F238E27FC236}">
              <a16:creationId xmlns:a16="http://schemas.microsoft.com/office/drawing/2014/main" id="{00000000-0008-0000-0800-0000BD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6" name="Text Box 15">
          <a:extLst>
            <a:ext uri="{FF2B5EF4-FFF2-40B4-BE49-F238E27FC236}">
              <a16:creationId xmlns:a16="http://schemas.microsoft.com/office/drawing/2014/main" id="{00000000-0008-0000-0800-0000BE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7" name="Text Box 15">
          <a:extLst>
            <a:ext uri="{FF2B5EF4-FFF2-40B4-BE49-F238E27FC236}">
              <a16:creationId xmlns:a16="http://schemas.microsoft.com/office/drawing/2014/main" id="{00000000-0008-0000-0800-0000B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8" name="Text Box 15">
          <a:extLst>
            <a:ext uri="{FF2B5EF4-FFF2-40B4-BE49-F238E27FC236}">
              <a16:creationId xmlns:a16="http://schemas.microsoft.com/office/drawing/2014/main" id="{00000000-0008-0000-0800-0000C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9" name="Text Box 15">
          <a:extLst>
            <a:ext uri="{FF2B5EF4-FFF2-40B4-BE49-F238E27FC236}">
              <a16:creationId xmlns:a16="http://schemas.microsoft.com/office/drawing/2014/main" id="{00000000-0008-0000-0800-0000C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0" name="Text Box 15">
          <a:extLst>
            <a:ext uri="{FF2B5EF4-FFF2-40B4-BE49-F238E27FC236}">
              <a16:creationId xmlns:a16="http://schemas.microsoft.com/office/drawing/2014/main" id="{00000000-0008-0000-0800-0000C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1" name="Text Box 15">
          <a:extLst>
            <a:ext uri="{FF2B5EF4-FFF2-40B4-BE49-F238E27FC236}">
              <a16:creationId xmlns:a16="http://schemas.microsoft.com/office/drawing/2014/main" id="{00000000-0008-0000-0800-0000C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2" name="Text Box 15">
          <a:extLst>
            <a:ext uri="{FF2B5EF4-FFF2-40B4-BE49-F238E27FC236}">
              <a16:creationId xmlns:a16="http://schemas.microsoft.com/office/drawing/2014/main" id="{00000000-0008-0000-0800-0000C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3" name="Text Box 15">
          <a:extLst>
            <a:ext uri="{FF2B5EF4-FFF2-40B4-BE49-F238E27FC236}">
              <a16:creationId xmlns:a16="http://schemas.microsoft.com/office/drawing/2014/main" id="{00000000-0008-0000-0800-0000C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4" name="Text Box 15">
          <a:extLst>
            <a:ext uri="{FF2B5EF4-FFF2-40B4-BE49-F238E27FC236}">
              <a16:creationId xmlns:a16="http://schemas.microsoft.com/office/drawing/2014/main" id="{00000000-0008-0000-0800-0000C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5" name="Text Box 15">
          <a:extLst>
            <a:ext uri="{FF2B5EF4-FFF2-40B4-BE49-F238E27FC236}">
              <a16:creationId xmlns:a16="http://schemas.microsoft.com/office/drawing/2014/main" id="{00000000-0008-0000-0800-0000C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6" name="Text Box 15">
          <a:extLst>
            <a:ext uri="{FF2B5EF4-FFF2-40B4-BE49-F238E27FC236}">
              <a16:creationId xmlns:a16="http://schemas.microsoft.com/office/drawing/2014/main" id="{00000000-0008-0000-0800-0000C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7" name="Text Box 15">
          <a:extLst>
            <a:ext uri="{FF2B5EF4-FFF2-40B4-BE49-F238E27FC236}">
              <a16:creationId xmlns:a16="http://schemas.microsoft.com/office/drawing/2014/main" id="{00000000-0008-0000-0800-0000C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8" name="Text Box 15">
          <a:extLst>
            <a:ext uri="{FF2B5EF4-FFF2-40B4-BE49-F238E27FC236}">
              <a16:creationId xmlns:a16="http://schemas.microsoft.com/office/drawing/2014/main" id="{00000000-0008-0000-0800-0000C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9" name="Text Box 15">
          <a:extLst>
            <a:ext uri="{FF2B5EF4-FFF2-40B4-BE49-F238E27FC236}">
              <a16:creationId xmlns:a16="http://schemas.microsoft.com/office/drawing/2014/main" id="{00000000-0008-0000-0800-0000C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0" name="Text Box 15">
          <a:extLst>
            <a:ext uri="{FF2B5EF4-FFF2-40B4-BE49-F238E27FC236}">
              <a16:creationId xmlns:a16="http://schemas.microsoft.com/office/drawing/2014/main" id="{00000000-0008-0000-0800-0000C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1" name="Text Box 15">
          <a:extLst>
            <a:ext uri="{FF2B5EF4-FFF2-40B4-BE49-F238E27FC236}">
              <a16:creationId xmlns:a16="http://schemas.microsoft.com/office/drawing/2014/main" id="{00000000-0008-0000-0800-0000CD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2" name="Text Box 15">
          <a:extLst>
            <a:ext uri="{FF2B5EF4-FFF2-40B4-BE49-F238E27FC236}">
              <a16:creationId xmlns:a16="http://schemas.microsoft.com/office/drawing/2014/main" id="{00000000-0008-0000-0800-0000CE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3" name="Text Box 15">
          <a:extLst>
            <a:ext uri="{FF2B5EF4-FFF2-40B4-BE49-F238E27FC236}">
              <a16:creationId xmlns:a16="http://schemas.microsoft.com/office/drawing/2014/main" id="{00000000-0008-0000-0800-0000CF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4" name="Text Box 15">
          <a:extLst>
            <a:ext uri="{FF2B5EF4-FFF2-40B4-BE49-F238E27FC236}">
              <a16:creationId xmlns:a16="http://schemas.microsoft.com/office/drawing/2014/main" id="{00000000-0008-0000-0800-0000D0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5" name="Text Box 15">
          <a:extLst>
            <a:ext uri="{FF2B5EF4-FFF2-40B4-BE49-F238E27FC236}">
              <a16:creationId xmlns:a16="http://schemas.microsoft.com/office/drawing/2014/main" id="{00000000-0008-0000-0800-0000D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6" name="Text Box 15">
          <a:extLst>
            <a:ext uri="{FF2B5EF4-FFF2-40B4-BE49-F238E27FC236}">
              <a16:creationId xmlns:a16="http://schemas.microsoft.com/office/drawing/2014/main" id="{00000000-0008-0000-0800-0000D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7" name="Text Box 15">
          <a:extLst>
            <a:ext uri="{FF2B5EF4-FFF2-40B4-BE49-F238E27FC236}">
              <a16:creationId xmlns:a16="http://schemas.microsoft.com/office/drawing/2014/main" id="{00000000-0008-0000-0800-0000D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8" name="Text Box 15">
          <a:extLst>
            <a:ext uri="{FF2B5EF4-FFF2-40B4-BE49-F238E27FC236}">
              <a16:creationId xmlns:a16="http://schemas.microsoft.com/office/drawing/2014/main" id="{00000000-0008-0000-0800-0000D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9" name="Text Box 15">
          <a:extLst>
            <a:ext uri="{FF2B5EF4-FFF2-40B4-BE49-F238E27FC236}">
              <a16:creationId xmlns:a16="http://schemas.microsoft.com/office/drawing/2014/main" id="{00000000-0008-0000-0800-0000D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70" name="Text Box 15">
          <a:extLst>
            <a:ext uri="{FF2B5EF4-FFF2-40B4-BE49-F238E27FC236}">
              <a16:creationId xmlns:a16="http://schemas.microsoft.com/office/drawing/2014/main" id="{00000000-0008-0000-0800-0000D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71" name="Text Box 15">
          <a:extLst>
            <a:ext uri="{FF2B5EF4-FFF2-40B4-BE49-F238E27FC236}">
              <a16:creationId xmlns:a16="http://schemas.microsoft.com/office/drawing/2014/main" id="{00000000-0008-0000-0800-0000D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2" name="Text Box 15">
          <a:extLst>
            <a:ext uri="{FF2B5EF4-FFF2-40B4-BE49-F238E27FC236}">
              <a16:creationId xmlns:a16="http://schemas.microsoft.com/office/drawing/2014/main" id="{00000000-0008-0000-0800-0000D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3" name="Text Box 15">
          <a:extLst>
            <a:ext uri="{FF2B5EF4-FFF2-40B4-BE49-F238E27FC236}">
              <a16:creationId xmlns:a16="http://schemas.microsoft.com/office/drawing/2014/main" id="{00000000-0008-0000-0800-0000D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4" name="Text Box 15">
          <a:extLst>
            <a:ext uri="{FF2B5EF4-FFF2-40B4-BE49-F238E27FC236}">
              <a16:creationId xmlns:a16="http://schemas.microsoft.com/office/drawing/2014/main" id="{00000000-0008-0000-0800-0000D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5" name="Text Box 15">
          <a:extLst>
            <a:ext uri="{FF2B5EF4-FFF2-40B4-BE49-F238E27FC236}">
              <a16:creationId xmlns:a16="http://schemas.microsoft.com/office/drawing/2014/main" id="{00000000-0008-0000-0800-0000D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6" name="Text Box 15">
          <a:extLst>
            <a:ext uri="{FF2B5EF4-FFF2-40B4-BE49-F238E27FC236}">
              <a16:creationId xmlns:a16="http://schemas.microsoft.com/office/drawing/2014/main" id="{00000000-0008-0000-0800-0000D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7" name="Text Box 15">
          <a:extLst>
            <a:ext uri="{FF2B5EF4-FFF2-40B4-BE49-F238E27FC236}">
              <a16:creationId xmlns:a16="http://schemas.microsoft.com/office/drawing/2014/main" id="{00000000-0008-0000-0800-0000D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8" name="Text Box 15">
          <a:extLst>
            <a:ext uri="{FF2B5EF4-FFF2-40B4-BE49-F238E27FC236}">
              <a16:creationId xmlns:a16="http://schemas.microsoft.com/office/drawing/2014/main" id="{00000000-0008-0000-0800-0000D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79" name="Text Box 15">
          <a:extLst>
            <a:ext uri="{FF2B5EF4-FFF2-40B4-BE49-F238E27FC236}">
              <a16:creationId xmlns:a16="http://schemas.microsoft.com/office/drawing/2014/main" id="{00000000-0008-0000-0800-0000DF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0" name="Text Box 15">
          <a:extLst>
            <a:ext uri="{FF2B5EF4-FFF2-40B4-BE49-F238E27FC236}">
              <a16:creationId xmlns:a16="http://schemas.microsoft.com/office/drawing/2014/main" id="{00000000-0008-0000-0800-0000E0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81" name="Text Box 15">
          <a:extLst>
            <a:ext uri="{FF2B5EF4-FFF2-40B4-BE49-F238E27FC236}">
              <a16:creationId xmlns:a16="http://schemas.microsoft.com/office/drawing/2014/main" id="{00000000-0008-0000-0800-0000E1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82" name="Text Box 15">
          <a:extLst>
            <a:ext uri="{FF2B5EF4-FFF2-40B4-BE49-F238E27FC236}">
              <a16:creationId xmlns:a16="http://schemas.microsoft.com/office/drawing/2014/main" id="{00000000-0008-0000-0800-0000E2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3" name="Text Box 15">
          <a:extLst>
            <a:ext uri="{FF2B5EF4-FFF2-40B4-BE49-F238E27FC236}">
              <a16:creationId xmlns:a16="http://schemas.microsoft.com/office/drawing/2014/main" id="{00000000-0008-0000-0800-0000E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4" name="Text Box 15">
          <a:extLst>
            <a:ext uri="{FF2B5EF4-FFF2-40B4-BE49-F238E27FC236}">
              <a16:creationId xmlns:a16="http://schemas.microsoft.com/office/drawing/2014/main" id="{00000000-0008-0000-0800-0000E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5" name="Text Box 15">
          <a:extLst>
            <a:ext uri="{FF2B5EF4-FFF2-40B4-BE49-F238E27FC236}">
              <a16:creationId xmlns:a16="http://schemas.microsoft.com/office/drawing/2014/main" id="{00000000-0008-0000-0800-0000E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6" name="Text Box 15">
          <a:extLst>
            <a:ext uri="{FF2B5EF4-FFF2-40B4-BE49-F238E27FC236}">
              <a16:creationId xmlns:a16="http://schemas.microsoft.com/office/drawing/2014/main" id="{00000000-0008-0000-0800-0000E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7" name="Text Box 15">
          <a:extLst>
            <a:ext uri="{FF2B5EF4-FFF2-40B4-BE49-F238E27FC236}">
              <a16:creationId xmlns:a16="http://schemas.microsoft.com/office/drawing/2014/main" id="{00000000-0008-0000-0800-0000E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8" name="Text Box 15">
          <a:extLst>
            <a:ext uri="{FF2B5EF4-FFF2-40B4-BE49-F238E27FC236}">
              <a16:creationId xmlns:a16="http://schemas.microsoft.com/office/drawing/2014/main" id="{00000000-0008-0000-0800-0000E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9" name="Text Box 15">
          <a:extLst>
            <a:ext uri="{FF2B5EF4-FFF2-40B4-BE49-F238E27FC236}">
              <a16:creationId xmlns:a16="http://schemas.microsoft.com/office/drawing/2014/main" id="{00000000-0008-0000-0800-0000E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0" name="Text Box 15">
          <a:extLst>
            <a:ext uri="{FF2B5EF4-FFF2-40B4-BE49-F238E27FC236}">
              <a16:creationId xmlns:a16="http://schemas.microsoft.com/office/drawing/2014/main" id="{00000000-0008-0000-0800-0000E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1" name="Text Box 15">
          <a:extLst>
            <a:ext uri="{FF2B5EF4-FFF2-40B4-BE49-F238E27FC236}">
              <a16:creationId xmlns:a16="http://schemas.microsoft.com/office/drawing/2014/main" id="{00000000-0008-0000-0800-0000E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2" name="Text Box 15">
          <a:extLst>
            <a:ext uri="{FF2B5EF4-FFF2-40B4-BE49-F238E27FC236}">
              <a16:creationId xmlns:a16="http://schemas.microsoft.com/office/drawing/2014/main" id="{00000000-0008-0000-0800-0000E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3" name="Text Box 15">
          <a:extLst>
            <a:ext uri="{FF2B5EF4-FFF2-40B4-BE49-F238E27FC236}">
              <a16:creationId xmlns:a16="http://schemas.microsoft.com/office/drawing/2014/main" id="{00000000-0008-0000-0800-0000E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4" name="Text Box 15">
          <a:extLst>
            <a:ext uri="{FF2B5EF4-FFF2-40B4-BE49-F238E27FC236}">
              <a16:creationId xmlns:a16="http://schemas.microsoft.com/office/drawing/2014/main" id="{00000000-0008-0000-0800-0000E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5" name="Text Box 15">
          <a:extLst>
            <a:ext uri="{FF2B5EF4-FFF2-40B4-BE49-F238E27FC236}">
              <a16:creationId xmlns:a16="http://schemas.microsoft.com/office/drawing/2014/main" id="{00000000-0008-0000-0800-0000E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6" name="Text Box 15">
          <a:extLst>
            <a:ext uri="{FF2B5EF4-FFF2-40B4-BE49-F238E27FC236}">
              <a16:creationId xmlns:a16="http://schemas.microsoft.com/office/drawing/2014/main" id="{00000000-0008-0000-0800-0000F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97" name="Text Box 15">
          <a:extLst>
            <a:ext uri="{FF2B5EF4-FFF2-40B4-BE49-F238E27FC236}">
              <a16:creationId xmlns:a16="http://schemas.microsoft.com/office/drawing/2014/main" id="{00000000-0008-0000-0800-0000F1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98" name="Text Box 15">
          <a:extLst>
            <a:ext uri="{FF2B5EF4-FFF2-40B4-BE49-F238E27FC236}">
              <a16:creationId xmlns:a16="http://schemas.microsoft.com/office/drawing/2014/main" id="{00000000-0008-0000-0800-0000F2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9" name="Text Box 15">
          <a:extLst>
            <a:ext uri="{FF2B5EF4-FFF2-40B4-BE49-F238E27FC236}">
              <a16:creationId xmlns:a16="http://schemas.microsoft.com/office/drawing/2014/main" id="{00000000-0008-0000-0800-0000F3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0" name="Text Box 15">
          <a:extLst>
            <a:ext uri="{FF2B5EF4-FFF2-40B4-BE49-F238E27FC236}">
              <a16:creationId xmlns:a16="http://schemas.microsoft.com/office/drawing/2014/main" id="{00000000-0008-0000-0800-0000F4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1" name="Text Box 15">
          <a:extLst>
            <a:ext uri="{FF2B5EF4-FFF2-40B4-BE49-F238E27FC236}">
              <a16:creationId xmlns:a16="http://schemas.microsoft.com/office/drawing/2014/main" id="{00000000-0008-0000-0800-0000F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2" name="Text Box 15">
          <a:extLst>
            <a:ext uri="{FF2B5EF4-FFF2-40B4-BE49-F238E27FC236}">
              <a16:creationId xmlns:a16="http://schemas.microsoft.com/office/drawing/2014/main" id="{00000000-0008-0000-0800-0000F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3" name="Text Box 15">
          <a:extLst>
            <a:ext uri="{FF2B5EF4-FFF2-40B4-BE49-F238E27FC236}">
              <a16:creationId xmlns:a16="http://schemas.microsoft.com/office/drawing/2014/main" id="{00000000-0008-0000-0800-0000F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4" name="Text Box 15">
          <a:extLst>
            <a:ext uri="{FF2B5EF4-FFF2-40B4-BE49-F238E27FC236}">
              <a16:creationId xmlns:a16="http://schemas.microsoft.com/office/drawing/2014/main" id="{00000000-0008-0000-0800-0000F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5" name="Text Box 15">
          <a:extLst>
            <a:ext uri="{FF2B5EF4-FFF2-40B4-BE49-F238E27FC236}">
              <a16:creationId xmlns:a16="http://schemas.microsoft.com/office/drawing/2014/main" id="{00000000-0008-0000-0800-0000F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6" name="Text Box 15">
          <a:extLst>
            <a:ext uri="{FF2B5EF4-FFF2-40B4-BE49-F238E27FC236}">
              <a16:creationId xmlns:a16="http://schemas.microsoft.com/office/drawing/2014/main" id="{00000000-0008-0000-0800-0000F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7" name="Text Box 15">
          <a:extLst>
            <a:ext uri="{FF2B5EF4-FFF2-40B4-BE49-F238E27FC236}">
              <a16:creationId xmlns:a16="http://schemas.microsoft.com/office/drawing/2014/main" id="{00000000-0008-0000-0800-0000F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8" name="Text Box 15">
          <a:extLst>
            <a:ext uri="{FF2B5EF4-FFF2-40B4-BE49-F238E27FC236}">
              <a16:creationId xmlns:a16="http://schemas.microsoft.com/office/drawing/2014/main" id="{00000000-0008-0000-0800-0000F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9" name="Text Box 15">
          <a:extLst>
            <a:ext uri="{FF2B5EF4-FFF2-40B4-BE49-F238E27FC236}">
              <a16:creationId xmlns:a16="http://schemas.microsoft.com/office/drawing/2014/main" id="{00000000-0008-0000-0800-0000F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0" name="Text Box 15">
          <a:extLst>
            <a:ext uri="{FF2B5EF4-FFF2-40B4-BE49-F238E27FC236}">
              <a16:creationId xmlns:a16="http://schemas.microsoft.com/office/drawing/2014/main" id="{00000000-0008-0000-0800-0000F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1" name="Text Box 15">
          <a:extLst>
            <a:ext uri="{FF2B5EF4-FFF2-40B4-BE49-F238E27FC236}">
              <a16:creationId xmlns:a16="http://schemas.microsoft.com/office/drawing/2014/main" id="{00000000-0008-0000-0800-0000F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2" name="Text Box 15">
          <a:extLst>
            <a:ext uri="{FF2B5EF4-FFF2-40B4-BE49-F238E27FC236}">
              <a16:creationId xmlns:a16="http://schemas.microsoft.com/office/drawing/2014/main" id="{00000000-0008-0000-0800-00000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3" name="Text Box 15">
          <a:extLst>
            <a:ext uri="{FF2B5EF4-FFF2-40B4-BE49-F238E27FC236}">
              <a16:creationId xmlns:a16="http://schemas.microsoft.com/office/drawing/2014/main" id="{00000000-0008-0000-0800-00000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4" name="Text Box 15">
          <a:extLst>
            <a:ext uri="{FF2B5EF4-FFF2-40B4-BE49-F238E27FC236}">
              <a16:creationId xmlns:a16="http://schemas.microsoft.com/office/drawing/2014/main" id="{00000000-0008-0000-0800-00000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15" name="Text Box 15">
          <a:extLst>
            <a:ext uri="{FF2B5EF4-FFF2-40B4-BE49-F238E27FC236}">
              <a16:creationId xmlns:a16="http://schemas.microsoft.com/office/drawing/2014/main" id="{00000000-0008-0000-0800-000003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16" name="Text Box 15">
          <a:extLst>
            <a:ext uri="{FF2B5EF4-FFF2-40B4-BE49-F238E27FC236}">
              <a16:creationId xmlns:a16="http://schemas.microsoft.com/office/drawing/2014/main" id="{00000000-0008-0000-0800-000004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7" name="Text Box 15">
          <a:extLst>
            <a:ext uri="{FF2B5EF4-FFF2-40B4-BE49-F238E27FC236}">
              <a16:creationId xmlns:a16="http://schemas.microsoft.com/office/drawing/2014/main" id="{00000000-0008-0000-0800-000005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8" name="Text Box 15">
          <a:extLst>
            <a:ext uri="{FF2B5EF4-FFF2-40B4-BE49-F238E27FC236}">
              <a16:creationId xmlns:a16="http://schemas.microsoft.com/office/drawing/2014/main" id="{00000000-0008-0000-0800-000006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19" name="Text Box 15">
          <a:extLst>
            <a:ext uri="{FF2B5EF4-FFF2-40B4-BE49-F238E27FC236}">
              <a16:creationId xmlns:a16="http://schemas.microsoft.com/office/drawing/2014/main" id="{00000000-0008-0000-0800-00000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0" name="Text Box 15">
          <a:extLst>
            <a:ext uri="{FF2B5EF4-FFF2-40B4-BE49-F238E27FC236}">
              <a16:creationId xmlns:a16="http://schemas.microsoft.com/office/drawing/2014/main" id="{00000000-0008-0000-0800-00000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1" name="Text Box 15">
          <a:extLst>
            <a:ext uri="{FF2B5EF4-FFF2-40B4-BE49-F238E27FC236}">
              <a16:creationId xmlns:a16="http://schemas.microsoft.com/office/drawing/2014/main" id="{00000000-0008-0000-0800-00000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2" name="Text Box 15">
          <a:extLst>
            <a:ext uri="{FF2B5EF4-FFF2-40B4-BE49-F238E27FC236}">
              <a16:creationId xmlns:a16="http://schemas.microsoft.com/office/drawing/2014/main" id="{00000000-0008-0000-0800-00000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3" name="Text Box 15">
          <a:extLst>
            <a:ext uri="{FF2B5EF4-FFF2-40B4-BE49-F238E27FC236}">
              <a16:creationId xmlns:a16="http://schemas.microsoft.com/office/drawing/2014/main" id="{00000000-0008-0000-0800-00000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4" name="Text Box 15">
          <a:extLst>
            <a:ext uri="{FF2B5EF4-FFF2-40B4-BE49-F238E27FC236}">
              <a16:creationId xmlns:a16="http://schemas.microsoft.com/office/drawing/2014/main" id="{00000000-0008-0000-0800-00000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5" name="Text Box 15">
          <a:extLst>
            <a:ext uri="{FF2B5EF4-FFF2-40B4-BE49-F238E27FC236}">
              <a16:creationId xmlns:a16="http://schemas.microsoft.com/office/drawing/2014/main" id="{00000000-0008-0000-0800-00000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6" name="Text Box 15">
          <a:extLst>
            <a:ext uri="{FF2B5EF4-FFF2-40B4-BE49-F238E27FC236}">
              <a16:creationId xmlns:a16="http://schemas.microsoft.com/office/drawing/2014/main" id="{00000000-0008-0000-0800-00000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7" name="Text Box 15">
          <a:extLst>
            <a:ext uri="{FF2B5EF4-FFF2-40B4-BE49-F238E27FC236}">
              <a16:creationId xmlns:a16="http://schemas.microsoft.com/office/drawing/2014/main" id="{00000000-0008-0000-0800-00000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8" name="Text Box 15">
          <a:extLst>
            <a:ext uri="{FF2B5EF4-FFF2-40B4-BE49-F238E27FC236}">
              <a16:creationId xmlns:a16="http://schemas.microsoft.com/office/drawing/2014/main" id="{00000000-0008-0000-0800-00001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9" name="Text Box 15">
          <a:extLst>
            <a:ext uri="{FF2B5EF4-FFF2-40B4-BE49-F238E27FC236}">
              <a16:creationId xmlns:a16="http://schemas.microsoft.com/office/drawing/2014/main" id="{00000000-0008-0000-0800-00001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0" name="Text Box 15">
          <a:extLst>
            <a:ext uri="{FF2B5EF4-FFF2-40B4-BE49-F238E27FC236}">
              <a16:creationId xmlns:a16="http://schemas.microsoft.com/office/drawing/2014/main" id="{00000000-0008-0000-0800-00001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1" name="Text Box 15">
          <a:extLst>
            <a:ext uri="{FF2B5EF4-FFF2-40B4-BE49-F238E27FC236}">
              <a16:creationId xmlns:a16="http://schemas.microsoft.com/office/drawing/2014/main" id="{00000000-0008-0000-0800-00001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2" name="Text Box 15">
          <a:extLst>
            <a:ext uri="{FF2B5EF4-FFF2-40B4-BE49-F238E27FC236}">
              <a16:creationId xmlns:a16="http://schemas.microsoft.com/office/drawing/2014/main" id="{00000000-0008-0000-0800-00001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3" name="Text Box 15">
          <a:extLst>
            <a:ext uri="{FF2B5EF4-FFF2-40B4-BE49-F238E27FC236}">
              <a16:creationId xmlns:a16="http://schemas.microsoft.com/office/drawing/2014/main" id="{00000000-0008-0000-0800-000015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4" name="Text Box 15">
          <a:extLst>
            <a:ext uri="{FF2B5EF4-FFF2-40B4-BE49-F238E27FC236}">
              <a16:creationId xmlns:a16="http://schemas.microsoft.com/office/drawing/2014/main" id="{00000000-0008-0000-0800-000016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5" name="Text Box 15">
          <a:extLst>
            <a:ext uri="{FF2B5EF4-FFF2-40B4-BE49-F238E27FC236}">
              <a16:creationId xmlns:a16="http://schemas.microsoft.com/office/drawing/2014/main" id="{00000000-0008-0000-0800-000017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6" name="Text Box 15">
          <a:extLst>
            <a:ext uri="{FF2B5EF4-FFF2-40B4-BE49-F238E27FC236}">
              <a16:creationId xmlns:a16="http://schemas.microsoft.com/office/drawing/2014/main" id="{00000000-0008-0000-0800-000018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7" name="Text Box 15">
          <a:extLst>
            <a:ext uri="{FF2B5EF4-FFF2-40B4-BE49-F238E27FC236}">
              <a16:creationId xmlns:a16="http://schemas.microsoft.com/office/drawing/2014/main" id="{00000000-0008-0000-0800-00001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8" name="Text Box 15">
          <a:extLst>
            <a:ext uri="{FF2B5EF4-FFF2-40B4-BE49-F238E27FC236}">
              <a16:creationId xmlns:a16="http://schemas.microsoft.com/office/drawing/2014/main" id="{00000000-0008-0000-0800-00001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9" name="Text Box 15">
          <a:extLst>
            <a:ext uri="{FF2B5EF4-FFF2-40B4-BE49-F238E27FC236}">
              <a16:creationId xmlns:a16="http://schemas.microsoft.com/office/drawing/2014/main" id="{00000000-0008-0000-0800-00001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0" name="Text Box 15">
          <a:extLst>
            <a:ext uri="{FF2B5EF4-FFF2-40B4-BE49-F238E27FC236}">
              <a16:creationId xmlns:a16="http://schemas.microsoft.com/office/drawing/2014/main" id="{00000000-0008-0000-0800-00001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1" name="Text Box 15">
          <a:extLst>
            <a:ext uri="{FF2B5EF4-FFF2-40B4-BE49-F238E27FC236}">
              <a16:creationId xmlns:a16="http://schemas.microsoft.com/office/drawing/2014/main" id="{00000000-0008-0000-0800-00001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2" name="Text Box 15">
          <a:extLst>
            <a:ext uri="{FF2B5EF4-FFF2-40B4-BE49-F238E27FC236}">
              <a16:creationId xmlns:a16="http://schemas.microsoft.com/office/drawing/2014/main" id="{00000000-0008-0000-0800-00001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3" name="Text Box 15">
          <a:extLst>
            <a:ext uri="{FF2B5EF4-FFF2-40B4-BE49-F238E27FC236}">
              <a16:creationId xmlns:a16="http://schemas.microsoft.com/office/drawing/2014/main" id="{00000000-0008-0000-0800-00001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4" name="Text Box 15">
          <a:extLst>
            <a:ext uri="{FF2B5EF4-FFF2-40B4-BE49-F238E27FC236}">
              <a16:creationId xmlns:a16="http://schemas.microsoft.com/office/drawing/2014/main" id="{00000000-0008-0000-0800-00002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5" name="Text Box 15">
          <a:extLst>
            <a:ext uri="{FF2B5EF4-FFF2-40B4-BE49-F238E27FC236}">
              <a16:creationId xmlns:a16="http://schemas.microsoft.com/office/drawing/2014/main" id="{00000000-0008-0000-0800-00002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6" name="Text Box 15">
          <a:extLst>
            <a:ext uri="{FF2B5EF4-FFF2-40B4-BE49-F238E27FC236}">
              <a16:creationId xmlns:a16="http://schemas.microsoft.com/office/drawing/2014/main" id="{00000000-0008-0000-0800-00002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7" name="Text Box 15">
          <a:extLst>
            <a:ext uri="{FF2B5EF4-FFF2-40B4-BE49-F238E27FC236}">
              <a16:creationId xmlns:a16="http://schemas.microsoft.com/office/drawing/2014/main" id="{00000000-0008-0000-0800-00002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8" name="Text Box 15">
          <a:extLst>
            <a:ext uri="{FF2B5EF4-FFF2-40B4-BE49-F238E27FC236}">
              <a16:creationId xmlns:a16="http://schemas.microsoft.com/office/drawing/2014/main" id="{00000000-0008-0000-0800-00002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9" name="Text Box 15">
          <a:extLst>
            <a:ext uri="{FF2B5EF4-FFF2-40B4-BE49-F238E27FC236}">
              <a16:creationId xmlns:a16="http://schemas.microsoft.com/office/drawing/2014/main" id="{00000000-0008-0000-0800-00002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0" name="Text Box 15">
          <a:extLst>
            <a:ext uri="{FF2B5EF4-FFF2-40B4-BE49-F238E27FC236}">
              <a16:creationId xmlns:a16="http://schemas.microsoft.com/office/drawing/2014/main" id="{00000000-0008-0000-0800-00002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1" name="Text Box 15">
          <a:extLst>
            <a:ext uri="{FF2B5EF4-FFF2-40B4-BE49-F238E27FC236}">
              <a16:creationId xmlns:a16="http://schemas.microsoft.com/office/drawing/2014/main" id="{00000000-0008-0000-0800-000027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2" name="Text Box 15">
          <a:extLst>
            <a:ext uri="{FF2B5EF4-FFF2-40B4-BE49-F238E27FC236}">
              <a16:creationId xmlns:a16="http://schemas.microsoft.com/office/drawing/2014/main" id="{00000000-0008-0000-0800-000028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3" name="Text Box 15">
          <a:extLst>
            <a:ext uri="{FF2B5EF4-FFF2-40B4-BE49-F238E27FC236}">
              <a16:creationId xmlns:a16="http://schemas.microsoft.com/office/drawing/2014/main" id="{00000000-0008-0000-0800-000029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4" name="Text Box 15">
          <a:extLst>
            <a:ext uri="{FF2B5EF4-FFF2-40B4-BE49-F238E27FC236}">
              <a16:creationId xmlns:a16="http://schemas.microsoft.com/office/drawing/2014/main" id="{00000000-0008-0000-0800-00002A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5" name="Text Box 15">
          <a:extLst>
            <a:ext uri="{FF2B5EF4-FFF2-40B4-BE49-F238E27FC236}">
              <a16:creationId xmlns:a16="http://schemas.microsoft.com/office/drawing/2014/main" id="{00000000-0008-0000-0800-00002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6" name="Text Box 15">
          <a:extLst>
            <a:ext uri="{FF2B5EF4-FFF2-40B4-BE49-F238E27FC236}">
              <a16:creationId xmlns:a16="http://schemas.microsoft.com/office/drawing/2014/main" id="{00000000-0008-0000-0800-00002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7" name="Text Box 15">
          <a:extLst>
            <a:ext uri="{FF2B5EF4-FFF2-40B4-BE49-F238E27FC236}">
              <a16:creationId xmlns:a16="http://schemas.microsoft.com/office/drawing/2014/main" id="{00000000-0008-0000-0800-00002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8" name="Text Box 15">
          <a:extLst>
            <a:ext uri="{FF2B5EF4-FFF2-40B4-BE49-F238E27FC236}">
              <a16:creationId xmlns:a16="http://schemas.microsoft.com/office/drawing/2014/main" id="{00000000-0008-0000-0800-00002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9" name="Text Box 15">
          <a:extLst>
            <a:ext uri="{FF2B5EF4-FFF2-40B4-BE49-F238E27FC236}">
              <a16:creationId xmlns:a16="http://schemas.microsoft.com/office/drawing/2014/main" id="{00000000-0008-0000-0800-00002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60" name="Text Box 15">
          <a:extLst>
            <a:ext uri="{FF2B5EF4-FFF2-40B4-BE49-F238E27FC236}">
              <a16:creationId xmlns:a16="http://schemas.microsoft.com/office/drawing/2014/main" id="{00000000-0008-0000-0800-000030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61" name="Text Box 15">
          <a:extLst>
            <a:ext uri="{FF2B5EF4-FFF2-40B4-BE49-F238E27FC236}">
              <a16:creationId xmlns:a16="http://schemas.microsoft.com/office/drawing/2014/main" id="{00000000-0008-0000-0800-00003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2" name="Text Box 15">
          <a:extLst>
            <a:ext uri="{FF2B5EF4-FFF2-40B4-BE49-F238E27FC236}">
              <a16:creationId xmlns:a16="http://schemas.microsoft.com/office/drawing/2014/main" id="{00000000-0008-0000-0800-00003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3" name="Text Box 15">
          <a:extLst>
            <a:ext uri="{FF2B5EF4-FFF2-40B4-BE49-F238E27FC236}">
              <a16:creationId xmlns:a16="http://schemas.microsoft.com/office/drawing/2014/main" id="{00000000-0008-0000-0800-00003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4" name="Text Box 15">
          <a:extLst>
            <a:ext uri="{FF2B5EF4-FFF2-40B4-BE49-F238E27FC236}">
              <a16:creationId xmlns:a16="http://schemas.microsoft.com/office/drawing/2014/main" id="{00000000-0008-0000-0800-00003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5" name="Text Box 15">
          <a:extLst>
            <a:ext uri="{FF2B5EF4-FFF2-40B4-BE49-F238E27FC236}">
              <a16:creationId xmlns:a16="http://schemas.microsoft.com/office/drawing/2014/main" id="{00000000-0008-0000-0800-00003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6" name="Text Box 15">
          <a:extLst>
            <a:ext uri="{FF2B5EF4-FFF2-40B4-BE49-F238E27FC236}">
              <a16:creationId xmlns:a16="http://schemas.microsoft.com/office/drawing/2014/main" id="{00000000-0008-0000-0800-00003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7" name="Text Box 15">
          <a:extLst>
            <a:ext uri="{FF2B5EF4-FFF2-40B4-BE49-F238E27FC236}">
              <a16:creationId xmlns:a16="http://schemas.microsoft.com/office/drawing/2014/main" id="{00000000-0008-0000-0800-000037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8" name="Text Box 15">
          <a:extLst>
            <a:ext uri="{FF2B5EF4-FFF2-40B4-BE49-F238E27FC236}">
              <a16:creationId xmlns:a16="http://schemas.microsoft.com/office/drawing/2014/main" id="{00000000-0008-0000-0800-00003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69" name="Text Box 15">
          <a:extLst>
            <a:ext uri="{FF2B5EF4-FFF2-40B4-BE49-F238E27FC236}">
              <a16:creationId xmlns:a16="http://schemas.microsoft.com/office/drawing/2014/main" id="{00000000-0008-0000-0800-000039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0" name="Text Box 15">
          <a:extLst>
            <a:ext uri="{FF2B5EF4-FFF2-40B4-BE49-F238E27FC236}">
              <a16:creationId xmlns:a16="http://schemas.microsoft.com/office/drawing/2014/main" id="{00000000-0008-0000-0800-00003A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71" name="Text Box 15">
          <a:extLst>
            <a:ext uri="{FF2B5EF4-FFF2-40B4-BE49-F238E27FC236}">
              <a16:creationId xmlns:a16="http://schemas.microsoft.com/office/drawing/2014/main" id="{00000000-0008-0000-0800-00003B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72" name="Text Box 15">
          <a:extLst>
            <a:ext uri="{FF2B5EF4-FFF2-40B4-BE49-F238E27FC236}">
              <a16:creationId xmlns:a16="http://schemas.microsoft.com/office/drawing/2014/main" id="{00000000-0008-0000-0800-00003C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3" name="Text Box 15">
          <a:extLst>
            <a:ext uri="{FF2B5EF4-FFF2-40B4-BE49-F238E27FC236}">
              <a16:creationId xmlns:a16="http://schemas.microsoft.com/office/drawing/2014/main" id="{00000000-0008-0000-0800-00003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4" name="Text Box 15">
          <a:extLst>
            <a:ext uri="{FF2B5EF4-FFF2-40B4-BE49-F238E27FC236}">
              <a16:creationId xmlns:a16="http://schemas.microsoft.com/office/drawing/2014/main" id="{00000000-0008-0000-0800-00003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5" name="Text Box 15">
          <a:extLst>
            <a:ext uri="{FF2B5EF4-FFF2-40B4-BE49-F238E27FC236}">
              <a16:creationId xmlns:a16="http://schemas.microsoft.com/office/drawing/2014/main" id="{00000000-0008-0000-0800-00003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6" name="Text Box 15">
          <a:extLst>
            <a:ext uri="{FF2B5EF4-FFF2-40B4-BE49-F238E27FC236}">
              <a16:creationId xmlns:a16="http://schemas.microsoft.com/office/drawing/2014/main" id="{00000000-0008-0000-0800-000040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7" name="Text Box 15">
          <a:extLst>
            <a:ext uri="{FF2B5EF4-FFF2-40B4-BE49-F238E27FC236}">
              <a16:creationId xmlns:a16="http://schemas.microsoft.com/office/drawing/2014/main" id="{00000000-0008-0000-0800-00004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8" name="Text Box 15">
          <a:extLst>
            <a:ext uri="{FF2B5EF4-FFF2-40B4-BE49-F238E27FC236}">
              <a16:creationId xmlns:a16="http://schemas.microsoft.com/office/drawing/2014/main" id="{00000000-0008-0000-0800-000042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9" name="Text Box 15">
          <a:extLst>
            <a:ext uri="{FF2B5EF4-FFF2-40B4-BE49-F238E27FC236}">
              <a16:creationId xmlns:a16="http://schemas.microsoft.com/office/drawing/2014/main" id="{00000000-0008-0000-0800-00004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0" name="Text Box 15">
          <a:extLst>
            <a:ext uri="{FF2B5EF4-FFF2-40B4-BE49-F238E27FC236}">
              <a16:creationId xmlns:a16="http://schemas.microsoft.com/office/drawing/2014/main" id="{00000000-0008-0000-0800-00004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1" name="Text Box 15">
          <a:extLst>
            <a:ext uri="{FF2B5EF4-FFF2-40B4-BE49-F238E27FC236}">
              <a16:creationId xmlns:a16="http://schemas.microsoft.com/office/drawing/2014/main" id="{00000000-0008-0000-0800-00004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2" name="Text Box 15">
          <a:extLst>
            <a:ext uri="{FF2B5EF4-FFF2-40B4-BE49-F238E27FC236}">
              <a16:creationId xmlns:a16="http://schemas.microsoft.com/office/drawing/2014/main" id="{00000000-0008-0000-0800-00004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3" name="Text Box 15">
          <a:extLst>
            <a:ext uri="{FF2B5EF4-FFF2-40B4-BE49-F238E27FC236}">
              <a16:creationId xmlns:a16="http://schemas.microsoft.com/office/drawing/2014/main" id="{00000000-0008-0000-0800-000047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4" name="Text Box 15">
          <a:extLst>
            <a:ext uri="{FF2B5EF4-FFF2-40B4-BE49-F238E27FC236}">
              <a16:creationId xmlns:a16="http://schemas.microsoft.com/office/drawing/2014/main" id="{00000000-0008-0000-0800-00004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5" name="Text Box 15">
          <a:extLst>
            <a:ext uri="{FF2B5EF4-FFF2-40B4-BE49-F238E27FC236}">
              <a16:creationId xmlns:a16="http://schemas.microsoft.com/office/drawing/2014/main" id="{00000000-0008-0000-0800-000049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6" name="Text Box 15">
          <a:extLst>
            <a:ext uri="{FF2B5EF4-FFF2-40B4-BE49-F238E27FC236}">
              <a16:creationId xmlns:a16="http://schemas.microsoft.com/office/drawing/2014/main" id="{00000000-0008-0000-0800-00004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87" name="Text Box 15">
          <a:extLst>
            <a:ext uri="{FF2B5EF4-FFF2-40B4-BE49-F238E27FC236}">
              <a16:creationId xmlns:a16="http://schemas.microsoft.com/office/drawing/2014/main" id="{00000000-0008-0000-0800-00004B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88" name="Text Box 15">
          <a:extLst>
            <a:ext uri="{FF2B5EF4-FFF2-40B4-BE49-F238E27FC236}">
              <a16:creationId xmlns:a16="http://schemas.microsoft.com/office/drawing/2014/main" id="{00000000-0008-0000-0800-00004C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9" name="Text Box 15">
          <a:extLst>
            <a:ext uri="{FF2B5EF4-FFF2-40B4-BE49-F238E27FC236}">
              <a16:creationId xmlns:a16="http://schemas.microsoft.com/office/drawing/2014/main" id="{00000000-0008-0000-0800-00004D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0" name="Text Box 15">
          <a:extLst>
            <a:ext uri="{FF2B5EF4-FFF2-40B4-BE49-F238E27FC236}">
              <a16:creationId xmlns:a16="http://schemas.microsoft.com/office/drawing/2014/main" id="{00000000-0008-0000-0800-00004E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1" name="Text Box 15">
          <a:extLst>
            <a:ext uri="{FF2B5EF4-FFF2-40B4-BE49-F238E27FC236}">
              <a16:creationId xmlns:a16="http://schemas.microsoft.com/office/drawing/2014/main" id="{00000000-0008-0000-0800-00004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2" name="Text Box 15">
          <a:extLst>
            <a:ext uri="{FF2B5EF4-FFF2-40B4-BE49-F238E27FC236}">
              <a16:creationId xmlns:a16="http://schemas.microsoft.com/office/drawing/2014/main" id="{00000000-0008-0000-0800-000050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3" name="Text Box 15">
          <a:extLst>
            <a:ext uri="{FF2B5EF4-FFF2-40B4-BE49-F238E27FC236}">
              <a16:creationId xmlns:a16="http://schemas.microsoft.com/office/drawing/2014/main" id="{00000000-0008-0000-0800-00005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4" name="Text Box 15">
          <a:extLst>
            <a:ext uri="{FF2B5EF4-FFF2-40B4-BE49-F238E27FC236}">
              <a16:creationId xmlns:a16="http://schemas.microsoft.com/office/drawing/2014/main" id="{00000000-0008-0000-0800-000052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5" name="Text Box 15">
          <a:extLst>
            <a:ext uri="{FF2B5EF4-FFF2-40B4-BE49-F238E27FC236}">
              <a16:creationId xmlns:a16="http://schemas.microsoft.com/office/drawing/2014/main" id="{00000000-0008-0000-0800-00005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6" name="Text Box 15">
          <a:extLst>
            <a:ext uri="{FF2B5EF4-FFF2-40B4-BE49-F238E27FC236}">
              <a16:creationId xmlns:a16="http://schemas.microsoft.com/office/drawing/2014/main" id="{00000000-0008-0000-0800-000054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7" name="Text Box 15">
          <a:extLst>
            <a:ext uri="{FF2B5EF4-FFF2-40B4-BE49-F238E27FC236}">
              <a16:creationId xmlns:a16="http://schemas.microsoft.com/office/drawing/2014/main" id="{00000000-0008-0000-0800-00005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8" name="Text Box 15">
          <a:extLst>
            <a:ext uri="{FF2B5EF4-FFF2-40B4-BE49-F238E27FC236}">
              <a16:creationId xmlns:a16="http://schemas.microsoft.com/office/drawing/2014/main" id="{00000000-0008-0000-0800-00005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9" name="Text Box 15">
          <a:extLst>
            <a:ext uri="{FF2B5EF4-FFF2-40B4-BE49-F238E27FC236}">
              <a16:creationId xmlns:a16="http://schemas.microsoft.com/office/drawing/2014/main" id="{00000000-0008-0000-0800-000057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0" name="Text Box 15">
          <a:extLst>
            <a:ext uri="{FF2B5EF4-FFF2-40B4-BE49-F238E27FC236}">
              <a16:creationId xmlns:a16="http://schemas.microsoft.com/office/drawing/2014/main" id="{00000000-0008-0000-0800-00005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1" name="Text Box 15">
          <a:extLst>
            <a:ext uri="{FF2B5EF4-FFF2-40B4-BE49-F238E27FC236}">
              <a16:creationId xmlns:a16="http://schemas.microsoft.com/office/drawing/2014/main" id="{00000000-0008-0000-0800-000059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2" name="Text Box 15">
          <a:extLst>
            <a:ext uri="{FF2B5EF4-FFF2-40B4-BE49-F238E27FC236}">
              <a16:creationId xmlns:a16="http://schemas.microsoft.com/office/drawing/2014/main" id="{00000000-0008-0000-0800-00005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3" name="Text Box 15">
          <a:extLst>
            <a:ext uri="{FF2B5EF4-FFF2-40B4-BE49-F238E27FC236}">
              <a16:creationId xmlns:a16="http://schemas.microsoft.com/office/drawing/2014/main" id="{00000000-0008-0000-0800-00005B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4" name="Text Box 15">
          <a:extLst>
            <a:ext uri="{FF2B5EF4-FFF2-40B4-BE49-F238E27FC236}">
              <a16:creationId xmlns:a16="http://schemas.microsoft.com/office/drawing/2014/main" id="{00000000-0008-0000-0800-00005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05" name="Text Box 15">
          <a:extLst>
            <a:ext uri="{FF2B5EF4-FFF2-40B4-BE49-F238E27FC236}">
              <a16:creationId xmlns:a16="http://schemas.microsoft.com/office/drawing/2014/main" id="{00000000-0008-0000-0800-00005D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06" name="Text Box 15">
          <a:extLst>
            <a:ext uri="{FF2B5EF4-FFF2-40B4-BE49-F238E27FC236}">
              <a16:creationId xmlns:a16="http://schemas.microsoft.com/office/drawing/2014/main" id="{00000000-0008-0000-0800-00005E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7" name="Text Box 15">
          <a:extLst>
            <a:ext uri="{FF2B5EF4-FFF2-40B4-BE49-F238E27FC236}">
              <a16:creationId xmlns:a16="http://schemas.microsoft.com/office/drawing/2014/main" id="{00000000-0008-0000-0800-00005F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8" name="Text Box 15">
          <a:extLst>
            <a:ext uri="{FF2B5EF4-FFF2-40B4-BE49-F238E27FC236}">
              <a16:creationId xmlns:a16="http://schemas.microsoft.com/office/drawing/2014/main" id="{00000000-0008-0000-0800-000060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09" name="Text Box 15">
          <a:extLst>
            <a:ext uri="{FF2B5EF4-FFF2-40B4-BE49-F238E27FC236}">
              <a16:creationId xmlns:a16="http://schemas.microsoft.com/office/drawing/2014/main" id="{00000000-0008-0000-0800-00006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0" name="Text Box 15">
          <a:extLst>
            <a:ext uri="{FF2B5EF4-FFF2-40B4-BE49-F238E27FC236}">
              <a16:creationId xmlns:a16="http://schemas.microsoft.com/office/drawing/2014/main" id="{00000000-0008-0000-0800-000062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1" name="Text Box 15">
          <a:extLst>
            <a:ext uri="{FF2B5EF4-FFF2-40B4-BE49-F238E27FC236}">
              <a16:creationId xmlns:a16="http://schemas.microsoft.com/office/drawing/2014/main" id="{00000000-0008-0000-0800-00006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2" name="Text Box 15">
          <a:extLst>
            <a:ext uri="{FF2B5EF4-FFF2-40B4-BE49-F238E27FC236}">
              <a16:creationId xmlns:a16="http://schemas.microsoft.com/office/drawing/2014/main" id="{00000000-0008-0000-0800-000064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3" name="Text Box 15">
          <a:extLst>
            <a:ext uri="{FF2B5EF4-FFF2-40B4-BE49-F238E27FC236}">
              <a16:creationId xmlns:a16="http://schemas.microsoft.com/office/drawing/2014/main" id="{00000000-0008-0000-0800-00006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4" name="Text Box 15">
          <a:extLst>
            <a:ext uri="{FF2B5EF4-FFF2-40B4-BE49-F238E27FC236}">
              <a16:creationId xmlns:a16="http://schemas.microsoft.com/office/drawing/2014/main" id="{00000000-0008-0000-0800-000066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5" name="Text Box 15">
          <a:extLst>
            <a:ext uri="{FF2B5EF4-FFF2-40B4-BE49-F238E27FC236}">
              <a16:creationId xmlns:a16="http://schemas.microsoft.com/office/drawing/2014/main" id="{00000000-0008-0000-0800-00006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6" name="Text Box 15">
          <a:extLst>
            <a:ext uri="{FF2B5EF4-FFF2-40B4-BE49-F238E27FC236}">
              <a16:creationId xmlns:a16="http://schemas.microsoft.com/office/drawing/2014/main" id="{00000000-0008-0000-0800-00006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7" name="Text Box 15">
          <a:extLst>
            <a:ext uri="{FF2B5EF4-FFF2-40B4-BE49-F238E27FC236}">
              <a16:creationId xmlns:a16="http://schemas.microsoft.com/office/drawing/2014/main" id="{00000000-0008-0000-0800-000069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8" name="Text Box 15">
          <a:extLst>
            <a:ext uri="{FF2B5EF4-FFF2-40B4-BE49-F238E27FC236}">
              <a16:creationId xmlns:a16="http://schemas.microsoft.com/office/drawing/2014/main" id="{00000000-0008-0000-0800-00006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9" name="Text Box 15">
          <a:extLst>
            <a:ext uri="{FF2B5EF4-FFF2-40B4-BE49-F238E27FC236}">
              <a16:creationId xmlns:a16="http://schemas.microsoft.com/office/drawing/2014/main" id="{00000000-0008-0000-0800-00006B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0" name="Text Box 15">
          <a:extLst>
            <a:ext uri="{FF2B5EF4-FFF2-40B4-BE49-F238E27FC236}">
              <a16:creationId xmlns:a16="http://schemas.microsoft.com/office/drawing/2014/main" id="{00000000-0008-0000-0800-00006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1" name="Text Box 15">
          <a:extLst>
            <a:ext uri="{FF2B5EF4-FFF2-40B4-BE49-F238E27FC236}">
              <a16:creationId xmlns:a16="http://schemas.microsoft.com/office/drawing/2014/main" id="{00000000-0008-0000-0800-00006D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2" name="Text Box 15">
          <a:extLst>
            <a:ext uri="{FF2B5EF4-FFF2-40B4-BE49-F238E27FC236}">
              <a16:creationId xmlns:a16="http://schemas.microsoft.com/office/drawing/2014/main" id="{00000000-0008-0000-0800-00006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3" name="Text Box 15">
          <a:extLst>
            <a:ext uri="{FF2B5EF4-FFF2-40B4-BE49-F238E27FC236}">
              <a16:creationId xmlns:a16="http://schemas.microsoft.com/office/drawing/2014/main" id="{00000000-0008-0000-0800-00006F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4" name="Text Box 15">
          <a:extLst>
            <a:ext uri="{FF2B5EF4-FFF2-40B4-BE49-F238E27FC236}">
              <a16:creationId xmlns:a16="http://schemas.microsoft.com/office/drawing/2014/main" id="{00000000-0008-0000-0800-000070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5" name="Text Box 15">
          <a:extLst>
            <a:ext uri="{FF2B5EF4-FFF2-40B4-BE49-F238E27FC236}">
              <a16:creationId xmlns:a16="http://schemas.microsoft.com/office/drawing/2014/main" id="{00000000-0008-0000-0800-000071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6" name="Text Box 15">
          <a:extLst>
            <a:ext uri="{FF2B5EF4-FFF2-40B4-BE49-F238E27FC236}">
              <a16:creationId xmlns:a16="http://schemas.microsoft.com/office/drawing/2014/main" id="{00000000-0008-0000-0800-000072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7" name="Text Box 15">
          <a:extLst>
            <a:ext uri="{FF2B5EF4-FFF2-40B4-BE49-F238E27FC236}">
              <a16:creationId xmlns:a16="http://schemas.microsoft.com/office/drawing/2014/main" id="{00000000-0008-0000-0800-00007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8" name="Text Box 15">
          <a:extLst>
            <a:ext uri="{FF2B5EF4-FFF2-40B4-BE49-F238E27FC236}">
              <a16:creationId xmlns:a16="http://schemas.microsoft.com/office/drawing/2014/main" id="{00000000-0008-0000-0800-000074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9" name="Text Box 15">
          <a:extLst>
            <a:ext uri="{FF2B5EF4-FFF2-40B4-BE49-F238E27FC236}">
              <a16:creationId xmlns:a16="http://schemas.microsoft.com/office/drawing/2014/main" id="{00000000-0008-0000-0800-00007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0" name="Text Box 15">
          <a:extLst>
            <a:ext uri="{FF2B5EF4-FFF2-40B4-BE49-F238E27FC236}">
              <a16:creationId xmlns:a16="http://schemas.microsoft.com/office/drawing/2014/main" id="{00000000-0008-0000-0800-000076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1" name="Text Box 15">
          <a:extLst>
            <a:ext uri="{FF2B5EF4-FFF2-40B4-BE49-F238E27FC236}">
              <a16:creationId xmlns:a16="http://schemas.microsoft.com/office/drawing/2014/main" id="{00000000-0008-0000-0800-00007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2" name="Text Box 15">
          <a:extLst>
            <a:ext uri="{FF2B5EF4-FFF2-40B4-BE49-F238E27FC236}">
              <a16:creationId xmlns:a16="http://schemas.microsoft.com/office/drawing/2014/main" id="{00000000-0008-0000-0800-00007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3" name="Text Box 15">
          <a:extLst>
            <a:ext uri="{FF2B5EF4-FFF2-40B4-BE49-F238E27FC236}">
              <a16:creationId xmlns:a16="http://schemas.microsoft.com/office/drawing/2014/main" id="{00000000-0008-0000-0800-00007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4" name="Text Box 15">
          <a:extLst>
            <a:ext uri="{FF2B5EF4-FFF2-40B4-BE49-F238E27FC236}">
              <a16:creationId xmlns:a16="http://schemas.microsoft.com/office/drawing/2014/main" id="{00000000-0008-0000-0800-00007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5" name="Text Box 15">
          <a:extLst>
            <a:ext uri="{FF2B5EF4-FFF2-40B4-BE49-F238E27FC236}">
              <a16:creationId xmlns:a16="http://schemas.microsoft.com/office/drawing/2014/main" id="{00000000-0008-0000-0800-00007B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6" name="Text Box 15">
          <a:extLst>
            <a:ext uri="{FF2B5EF4-FFF2-40B4-BE49-F238E27FC236}">
              <a16:creationId xmlns:a16="http://schemas.microsoft.com/office/drawing/2014/main" id="{00000000-0008-0000-0800-00007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7" name="Text Box 15">
          <a:extLst>
            <a:ext uri="{FF2B5EF4-FFF2-40B4-BE49-F238E27FC236}">
              <a16:creationId xmlns:a16="http://schemas.microsoft.com/office/drawing/2014/main" id="{00000000-0008-0000-0800-00007D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8" name="Text Box 15">
          <a:extLst>
            <a:ext uri="{FF2B5EF4-FFF2-40B4-BE49-F238E27FC236}">
              <a16:creationId xmlns:a16="http://schemas.microsoft.com/office/drawing/2014/main" id="{00000000-0008-0000-0800-00007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9" name="Text Box 15">
          <a:extLst>
            <a:ext uri="{FF2B5EF4-FFF2-40B4-BE49-F238E27FC236}">
              <a16:creationId xmlns:a16="http://schemas.microsoft.com/office/drawing/2014/main" id="{00000000-0008-0000-0800-00007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0" name="Text Box 15">
          <a:extLst>
            <a:ext uri="{FF2B5EF4-FFF2-40B4-BE49-F238E27FC236}">
              <a16:creationId xmlns:a16="http://schemas.microsoft.com/office/drawing/2014/main" id="{00000000-0008-0000-0800-00008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1" name="Text Box 15">
          <a:extLst>
            <a:ext uri="{FF2B5EF4-FFF2-40B4-BE49-F238E27FC236}">
              <a16:creationId xmlns:a16="http://schemas.microsoft.com/office/drawing/2014/main" id="{00000000-0008-0000-0800-000081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2" name="Text Box 15">
          <a:extLst>
            <a:ext uri="{FF2B5EF4-FFF2-40B4-BE49-F238E27FC236}">
              <a16:creationId xmlns:a16="http://schemas.microsoft.com/office/drawing/2014/main" id="{00000000-0008-0000-0800-000082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3" name="Text Box 15">
          <a:extLst>
            <a:ext uri="{FF2B5EF4-FFF2-40B4-BE49-F238E27FC236}">
              <a16:creationId xmlns:a16="http://schemas.microsoft.com/office/drawing/2014/main" id="{00000000-0008-0000-0800-000083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4" name="Text Box 15">
          <a:extLst>
            <a:ext uri="{FF2B5EF4-FFF2-40B4-BE49-F238E27FC236}">
              <a16:creationId xmlns:a16="http://schemas.microsoft.com/office/drawing/2014/main" id="{00000000-0008-0000-0800-000084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5" name="Text Box 15">
          <a:extLst>
            <a:ext uri="{FF2B5EF4-FFF2-40B4-BE49-F238E27FC236}">
              <a16:creationId xmlns:a16="http://schemas.microsoft.com/office/drawing/2014/main" id="{00000000-0008-0000-0800-00008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6" name="Text Box 15">
          <a:extLst>
            <a:ext uri="{FF2B5EF4-FFF2-40B4-BE49-F238E27FC236}">
              <a16:creationId xmlns:a16="http://schemas.microsoft.com/office/drawing/2014/main" id="{00000000-0008-0000-0800-000086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7" name="Text Box 15">
          <a:extLst>
            <a:ext uri="{FF2B5EF4-FFF2-40B4-BE49-F238E27FC236}">
              <a16:creationId xmlns:a16="http://schemas.microsoft.com/office/drawing/2014/main" id="{00000000-0008-0000-0800-00008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8" name="Text Box 15">
          <a:extLst>
            <a:ext uri="{FF2B5EF4-FFF2-40B4-BE49-F238E27FC236}">
              <a16:creationId xmlns:a16="http://schemas.microsoft.com/office/drawing/2014/main" id="{00000000-0008-0000-0800-00008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9" name="Text Box 15">
          <a:extLst>
            <a:ext uri="{FF2B5EF4-FFF2-40B4-BE49-F238E27FC236}">
              <a16:creationId xmlns:a16="http://schemas.microsoft.com/office/drawing/2014/main" id="{00000000-0008-0000-0800-00008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50" name="Text Box 15">
          <a:extLst>
            <a:ext uri="{FF2B5EF4-FFF2-40B4-BE49-F238E27FC236}">
              <a16:creationId xmlns:a16="http://schemas.microsoft.com/office/drawing/2014/main" id="{00000000-0008-0000-0800-00008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51" name="Text Box 15">
          <a:extLst>
            <a:ext uri="{FF2B5EF4-FFF2-40B4-BE49-F238E27FC236}">
              <a16:creationId xmlns:a16="http://schemas.microsoft.com/office/drawing/2014/main" id="{00000000-0008-0000-0800-00008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2" name="Text Box 15">
          <a:extLst>
            <a:ext uri="{FF2B5EF4-FFF2-40B4-BE49-F238E27FC236}">
              <a16:creationId xmlns:a16="http://schemas.microsoft.com/office/drawing/2014/main" id="{00000000-0008-0000-0800-00008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3" name="Text Box 15">
          <a:extLst>
            <a:ext uri="{FF2B5EF4-FFF2-40B4-BE49-F238E27FC236}">
              <a16:creationId xmlns:a16="http://schemas.microsoft.com/office/drawing/2014/main" id="{00000000-0008-0000-0800-00008D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4" name="Text Box 15">
          <a:extLst>
            <a:ext uri="{FF2B5EF4-FFF2-40B4-BE49-F238E27FC236}">
              <a16:creationId xmlns:a16="http://schemas.microsoft.com/office/drawing/2014/main" id="{00000000-0008-0000-0800-00008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5" name="Text Box 15">
          <a:extLst>
            <a:ext uri="{FF2B5EF4-FFF2-40B4-BE49-F238E27FC236}">
              <a16:creationId xmlns:a16="http://schemas.microsoft.com/office/drawing/2014/main" id="{00000000-0008-0000-0800-00008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6" name="Text Box 15">
          <a:extLst>
            <a:ext uri="{FF2B5EF4-FFF2-40B4-BE49-F238E27FC236}">
              <a16:creationId xmlns:a16="http://schemas.microsoft.com/office/drawing/2014/main" id="{00000000-0008-0000-0800-00009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7" name="Text Box 15">
          <a:extLst>
            <a:ext uri="{FF2B5EF4-FFF2-40B4-BE49-F238E27FC236}">
              <a16:creationId xmlns:a16="http://schemas.microsoft.com/office/drawing/2014/main" id="{00000000-0008-0000-0800-00009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8" name="Text Box 15">
          <a:extLst>
            <a:ext uri="{FF2B5EF4-FFF2-40B4-BE49-F238E27FC236}">
              <a16:creationId xmlns:a16="http://schemas.microsoft.com/office/drawing/2014/main" id="{00000000-0008-0000-0800-00009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59" name="Text Box 15">
          <a:extLst>
            <a:ext uri="{FF2B5EF4-FFF2-40B4-BE49-F238E27FC236}">
              <a16:creationId xmlns:a16="http://schemas.microsoft.com/office/drawing/2014/main" id="{00000000-0008-0000-0800-000093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0" name="Text Box 15">
          <a:extLst>
            <a:ext uri="{FF2B5EF4-FFF2-40B4-BE49-F238E27FC236}">
              <a16:creationId xmlns:a16="http://schemas.microsoft.com/office/drawing/2014/main" id="{00000000-0008-0000-0800-000094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61" name="Text Box 15">
          <a:extLst>
            <a:ext uri="{FF2B5EF4-FFF2-40B4-BE49-F238E27FC236}">
              <a16:creationId xmlns:a16="http://schemas.microsoft.com/office/drawing/2014/main" id="{00000000-0008-0000-0800-000095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62" name="Text Box 15">
          <a:extLst>
            <a:ext uri="{FF2B5EF4-FFF2-40B4-BE49-F238E27FC236}">
              <a16:creationId xmlns:a16="http://schemas.microsoft.com/office/drawing/2014/main" id="{00000000-0008-0000-0800-000096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3" name="Text Box 15">
          <a:extLst>
            <a:ext uri="{FF2B5EF4-FFF2-40B4-BE49-F238E27FC236}">
              <a16:creationId xmlns:a16="http://schemas.microsoft.com/office/drawing/2014/main" id="{00000000-0008-0000-0800-00009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4" name="Text Box 15">
          <a:extLst>
            <a:ext uri="{FF2B5EF4-FFF2-40B4-BE49-F238E27FC236}">
              <a16:creationId xmlns:a16="http://schemas.microsoft.com/office/drawing/2014/main" id="{00000000-0008-0000-0800-00009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5" name="Text Box 15">
          <a:extLst>
            <a:ext uri="{FF2B5EF4-FFF2-40B4-BE49-F238E27FC236}">
              <a16:creationId xmlns:a16="http://schemas.microsoft.com/office/drawing/2014/main" id="{00000000-0008-0000-0800-00009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6" name="Text Box 15">
          <a:extLst>
            <a:ext uri="{FF2B5EF4-FFF2-40B4-BE49-F238E27FC236}">
              <a16:creationId xmlns:a16="http://schemas.microsoft.com/office/drawing/2014/main" id="{00000000-0008-0000-0800-00009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7" name="Text Box 15">
          <a:extLst>
            <a:ext uri="{FF2B5EF4-FFF2-40B4-BE49-F238E27FC236}">
              <a16:creationId xmlns:a16="http://schemas.microsoft.com/office/drawing/2014/main" id="{00000000-0008-0000-0800-00009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8" name="Text Box 15">
          <a:extLst>
            <a:ext uri="{FF2B5EF4-FFF2-40B4-BE49-F238E27FC236}">
              <a16:creationId xmlns:a16="http://schemas.microsoft.com/office/drawing/2014/main" id="{00000000-0008-0000-0800-00009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9" name="Text Box 15">
          <a:extLst>
            <a:ext uri="{FF2B5EF4-FFF2-40B4-BE49-F238E27FC236}">
              <a16:creationId xmlns:a16="http://schemas.microsoft.com/office/drawing/2014/main" id="{00000000-0008-0000-0800-00009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0" name="Text Box 15">
          <a:extLst>
            <a:ext uri="{FF2B5EF4-FFF2-40B4-BE49-F238E27FC236}">
              <a16:creationId xmlns:a16="http://schemas.microsoft.com/office/drawing/2014/main" id="{00000000-0008-0000-0800-00009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1" name="Text Box 15">
          <a:extLst>
            <a:ext uri="{FF2B5EF4-FFF2-40B4-BE49-F238E27FC236}">
              <a16:creationId xmlns:a16="http://schemas.microsoft.com/office/drawing/2014/main" id="{00000000-0008-0000-0800-00009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2" name="Text Box 15">
          <a:extLst>
            <a:ext uri="{FF2B5EF4-FFF2-40B4-BE49-F238E27FC236}">
              <a16:creationId xmlns:a16="http://schemas.microsoft.com/office/drawing/2014/main" id="{00000000-0008-0000-0800-0000A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3" name="Text Box 15">
          <a:extLst>
            <a:ext uri="{FF2B5EF4-FFF2-40B4-BE49-F238E27FC236}">
              <a16:creationId xmlns:a16="http://schemas.microsoft.com/office/drawing/2014/main" id="{00000000-0008-0000-0800-0000A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4" name="Text Box 15">
          <a:extLst>
            <a:ext uri="{FF2B5EF4-FFF2-40B4-BE49-F238E27FC236}">
              <a16:creationId xmlns:a16="http://schemas.microsoft.com/office/drawing/2014/main" id="{00000000-0008-0000-0800-0000A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5" name="Text Box 15">
          <a:extLst>
            <a:ext uri="{FF2B5EF4-FFF2-40B4-BE49-F238E27FC236}">
              <a16:creationId xmlns:a16="http://schemas.microsoft.com/office/drawing/2014/main" id="{00000000-0008-0000-0800-0000A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6" name="Text Box 15">
          <a:extLst>
            <a:ext uri="{FF2B5EF4-FFF2-40B4-BE49-F238E27FC236}">
              <a16:creationId xmlns:a16="http://schemas.microsoft.com/office/drawing/2014/main" id="{00000000-0008-0000-0800-0000A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77" name="Text Box 15">
          <a:extLst>
            <a:ext uri="{FF2B5EF4-FFF2-40B4-BE49-F238E27FC236}">
              <a16:creationId xmlns:a16="http://schemas.microsoft.com/office/drawing/2014/main" id="{00000000-0008-0000-0800-0000A5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78" name="Text Box 15">
          <a:extLst>
            <a:ext uri="{FF2B5EF4-FFF2-40B4-BE49-F238E27FC236}">
              <a16:creationId xmlns:a16="http://schemas.microsoft.com/office/drawing/2014/main" id="{00000000-0008-0000-0800-0000A6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9" name="Text Box 15">
          <a:extLst>
            <a:ext uri="{FF2B5EF4-FFF2-40B4-BE49-F238E27FC236}">
              <a16:creationId xmlns:a16="http://schemas.microsoft.com/office/drawing/2014/main" id="{00000000-0008-0000-0800-0000A7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80" name="Text Box 15">
          <a:extLst>
            <a:ext uri="{FF2B5EF4-FFF2-40B4-BE49-F238E27FC236}">
              <a16:creationId xmlns:a16="http://schemas.microsoft.com/office/drawing/2014/main" id="{00000000-0008-0000-0800-0000A8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1" name="Text Box 15">
          <a:extLst>
            <a:ext uri="{FF2B5EF4-FFF2-40B4-BE49-F238E27FC236}">
              <a16:creationId xmlns:a16="http://schemas.microsoft.com/office/drawing/2014/main" id="{00000000-0008-0000-0800-0000A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2" name="Text Box 15">
          <a:extLst>
            <a:ext uri="{FF2B5EF4-FFF2-40B4-BE49-F238E27FC236}">
              <a16:creationId xmlns:a16="http://schemas.microsoft.com/office/drawing/2014/main" id="{00000000-0008-0000-0800-0000A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3" name="Text Box 15">
          <a:extLst>
            <a:ext uri="{FF2B5EF4-FFF2-40B4-BE49-F238E27FC236}">
              <a16:creationId xmlns:a16="http://schemas.microsoft.com/office/drawing/2014/main" id="{00000000-0008-0000-0800-0000A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4" name="Text Box 15">
          <a:extLst>
            <a:ext uri="{FF2B5EF4-FFF2-40B4-BE49-F238E27FC236}">
              <a16:creationId xmlns:a16="http://schemas.microsoft.com/office/drawing/2014/main" id="{00000000-0008-0000-0800-0000A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5" name="Text Box 15">
          <a:extLst>
            <a:ext uri="{FF2B5EF4-FFF2-40B4-BE49-F238E27FC236}">
              <a16:creationId xmlns:a16="http://schemas.microsoft.com/office/drawing/2014/main" id="{00000000-0008-0000-0800-0000A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6" name="Text Box 15">
          <a:extLst>
            <a:ext uri="{FF2B5EF4-FFF2-40B4-BE49-F238E27FC236}">
              <a16:creationId xmlns:a16="http://schemas.microsoft.com/office/drawing/2014/main" id="{00000000-0008-0000-0800-0000A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7" name="Text Box 15">
          <a:extLst>
            <a:ext uri="{FF2B5EF4-FFF2-40B4-BE49-F238E27FC236}">
              <a16:creationId xmlns:a16="http://schemas.microsoft.com/office/drawing/2014/main" id="{00000000-0008-0000-0800-0000A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88" name="Text Box 15">
          <a:extLst>
            <a:ext uri="{FF2B5EF4-FFF2-40B4-BE49-F238E27FC236}">
              <a16:creationId xmlns:a16="http://schemas.microsoft.com/office/drawing/2014/main" id="{00000000-0008-0000-0800-0000B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89" name="Text Box 15">
          <a:extLst>
            <a:ext uri="{FF2B5EF4-FFF2-40B4-BE49-F238E27FC236}">
              <a16:creationId xmlns:a16="http://schemas.microsoft.com/office/drawing/2014/main" id="{00000000-0008-0000-0800-0000B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0" name="Text Box 15">
          <a:extLst>
            <a:ext uri="{FF2B5EF4-FFF2-40B4-BE49-F238E27FC236}">
              <a16:creationId xmlns:a16="http://schemas.microsoft.com/office/drawing/2014/main" id="{00000000-0008-0000-0800-0000B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1" name="Text Box 15">
          <a:extLst>
            <a:ext uri="{FF2B5EF4-FFF2-40B4-BE49-F238E27FC236}">
              <a16:creationId xmlns:a16="http://schemas.microsoft.com/office/drawing/2014/main" id="{00000000-0008-0000-0800-0000B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2" name="Text Box 15">
          <a:extLst>
            <a:ext uri="{FF2B5EF4-FFF2-40B4-BE49-F238E27FC236}">
              <a16:creationId xmlns:a16="http://schemas.microsoft.com/office/drawing/2014/main" id="{00000000-0008-0000-0800-0000B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3" name="Text Box 15">
          <a:extLst>
            <a:ext uri="{FF2B5EF4-FFF2-40B4-BE49-F238E27FC236}">
              <a16:creationId xmlns:a16="http://schemas.microsoft.com/office/drawing/2014/main" id="{00000000-0008-0000-0800-0000B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4" name="Text Box 15">
          <a:extLst>
            <a:ext uri="{FF2B5EF4-FFF2-40B4-BE49-F238E27FC236}">
              <a16:creationId xmlns:a16="http://schemas.microsoft.com/office/drawing/2014/main" id="{00000000-0008-0000-0800-0000B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95" name="Text Box 15">
          <a:extLst>
            <a:ext uri="{FF2B5EF4-FFF2-40B4-BE49-F238E27FC236}">
              <a16:creationId xmlns:a16="http://schemas.microsoft.com/office/drawing/2014/main" id="{00000000-0008-0000-0800-0000B7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7" name="Text Box 15">
          <a:extLst>
            <a:ext uri="{FF2B5EF4-FFF2-40B4-BE49-F238E27FC236}">
              <a16:creationId xmlns:a16="http://schemas.microsoft.com/office/drawing/2014/main" id="{00000000-0008-0000-0800-0000B9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8" name="Text Box 15">
          <a:extLst>
            <a:ext uri="{FF2B5EF4-FFF2-40B4-BE49-F238E27FC236}">
              <a16:creationId xmlns:a16="http://schemas.microsoft.com/office/drawing/2014/main" id="{00000000-0008-0000-0800-0000BA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331"/>
    <xdr:sp macro="" textlink="">
      <xdr:nvSpPr>
        <xdr:cNvPr id="696" name="Text Box 15">
          <a:extLst>
            <a:ext uri="{FF2B5EF4-FFF2-40B4-BE49-F238E27FC236}">
              <a16:creationId xmlns:a16="http://schemas.microsoft.com/office/drawing/2014/main" id="{00000000-0008-0000-0800-0000B8020000}"/>
            </a:ext>
          </a:extLst>
        </xdr:cNvPr>
        <xdr:cNvSpPr txBox="1">
          <a:spLocks noChangeArrowheads="1"/>
        </xdr:cNvSpPr>
      </xdr:nvSpPr>
      <xdr:spPr bwMode="auto">
        <a:xfrm>
          <a:off x="8980714" y="7036254"/>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699" name="Text Box 16">
          <a:extLst>
            <a:ext uri="{FF2B5EF4-FFF2-40B4-BE49-F238E27FC236}">
              <a16:creationId xmlns:a16="http://schemas.microsoft.com/office/drawing/2014/main" id="{00000000-0008-0000-0800-0000BB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00" name="Text Box 17">
          <a:extLst>
            <a:ext uri="{FF2B5EF4-FFF2-40B4-BE49-F238E27FC236}">
              <a16:creationId xmlns:a16="http://schemas.microsoft.com/office/drawing/2014/main" id="{00000000-0008-0000-0800-0000BC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01" name="Text Box 18">
          <a:extLst>
            <a:ext uri="{FF2B5EF4-FFF2-40B4-BE49-F238E27FC236}">
              <a16:creationId xmlns:a16="http://schemas.microsoft.com/office/drawing/2014/main" id="{00000000-0008-0000-0800-0000BD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02" name="Text Box 19">
          <a:extLst>
            <a:ext uri="{FF2B5EF4-FFF2-40B4-BE49-F238E27FC236}">
              <a16:creationId xmlns:a16="http://schemas.microsoft.com/office/drawing/2014/main" id="{00000000-0008-0000-0800-0000BE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3" name="Text Box 15">
          <a:extLst>
            <a:ext uri="{FF2B5EF4-FFF2-40B4-BE49-F238E27FC236}">
              <a16:creationId xmlns:a16="http://schemas.microsoft.com/office/drawing/2014/main" id="{00000000-0008-0000-0800-0000BF020000}"/>
            </a:ext>
          </a:extLst>
        </xdr:cNvPr>
        <xdr:cNvSpPr txBox="1">
          <a:spLocks noChangeArrowheads="1"/>
        </xdr:cNvSpPr>
      </xdr:nvSpPr>
      <xdr:spPr bwMode="auto">
        <a:xfrm>
          <a:off x="8980714" y="78118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4" name="Text Box 15">
          <a:extLst>
            <a:ext uri="{FF2B5EF4-FFF2-40B4-BE49-F238E27FC236}">
              <a16:creationId xmlns:a16="http://schemas.microsoft.com/office/drawing/2014/main" id="{00000000-0008-0000-0800-0000C0020000}"/>
            </a:ext>
          </a:extLst>
        </xdr:cNvPr>
        <xdr:cNvSpPr txBox="1">
          <a:spLocks noChangeArrowheads="1"/>
        </xdr:cNvSpPr>
      </xdr:nvSpPr>
      <xdr:spPr bwMode="auto">
        <a:xfrm>
          <a:off x="8980714" y="113769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5" name="Text Box 15">
          <a:extLst>
            <a:ext uri="{FF2B5EF4-FFF2-40B4-BE49-F238E27FC236}">
              <a16:creationId xmlns:a16="http://schemas.microsoft.com/office/drawing/2014/main" id="{00000000-0008-0000-0800-0000C1020000}"/>
            </a:ext>
          </a:extLst>
        </xdr:cNvPr>
        <xdr:cNvSpPr txBox="1">
          <a:spLocks noChangeArrowheads="1"/>
        </xdr:cNvSpPr>
      </xdr:nvSpPr>
      <xdr:spPr bwMode="auto">
        <a:xfrm>
          <a:off x="8980714" y="113769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6" name="Text Box 15">
          <a:extLst>
            <a:ext uri="{FF2B5EF4-FFF2-40B4-BE49-F238E27FC236}">
              <a16:creationId xmlns:a16="http://schemas.microsoft.com/office/drawing/2014/main" id="{00000000-0008-0000-0800-0000C2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7" name="Text Box 15">
          <a:extLst>
            <a:ext uri="{FF2B5EF4-FFF2-40B4-BE49-F238E27FC236}">
              <a16:creationId xmlns:a16="http://schemas.microsoft.com/office/drawing/2014/main" id="{00000000-0008-0000-0800-0000C3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8" name="Text Box 15">
          <a:extLst>
            <a:ext uri="{FF2B5EF4-FFF2-40B4-BE49-F238E27FC236}">
              <a16:creationId xmlns:a16="http://schemas.microsoft.com/office/drawing/2014/main" id="{00000000-0008-0000-0800-0000C4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9" name="Text Box 15">
          <a:extLst>
            <a:ext uri="{FF2B5EF4-FFF2-40B4-BE49-F238E27FC236}">
              <a16:creationId xmlns:a16="http://schemas.microsoft.com/office/drawing/2014/main" id="{00000000-0008-0000-0800-0000C5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0" name="Text Box 15">
          <a:extLst>
            <a:ext uri="{FF2B5EF4-FFF2-40B4-BE49-F238E27FC236}">
              <a16:creationId xmlns:a16="http://schemas.microsoft.com/office/drawing/2014/main" id="{00000000-0008-0000-0800-0000C6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1" name="Text Box 15">
          <a:extLst>
            <a:ext uri="{FF2B5EF4-FFF2-40B4-BE49-F238E27FC236}">
              <a16:creationId xmlns:a16="http://schemas.microsoft.com/office/drawing/2014/main" id="{00000000-0008-0000-0800-0000C7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2" name="Text Box 15">
          <a:extLst>
            <a:ext uri="{FF2B5EF4-FFF2-40B4-BE49-F238E27FC236}">
              <a16:creationId xmlns:a16="http://schemas.microsoft.com/office/drawing/2014/main" id="{00000000-0008-0000-0800-0000C8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3" name="Text Box 15">
          <a:extLst>
            <a:ext uri="{FF2B5EF4-FFF2-40B4-BE49-F238E27FC236}">
              <a16:creationId xmlns:a16="http://schemas.microsoft.com/office/drawing/2014/main" id="{00000000-0008-0000-0800-0000C9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4" name="Text Box 15">
          <a:extLst>
            <a:ext uri="{FF2B5EF4-FFF2-40B4-BE49-F238E27FC236}">
              <a16:creationId xmlns:a16="http://schemas.microsoft.com/office/drawing/2014/main" id="{00000000-0008-0000-0800-0000CA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5" name="Text Box 15">
          <a:extLst>
            <a:ext uri="{FF2B5EF4-FFF2-40B4-BE49-F238E27FC236}">
              <a16:creationId xmlns:a16="http://schemas.microsoft.com/office/drawing/2014/main" id="{00000000-0008-0000-0800-0000CB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6" name="Text Box 15">
          <a:extLst>
            <a:ext uri="{FF2B5EF4-FFF2-40B4-BE49-F238E27FC236}">
              <a16:creationId xmlns:a16="http://schemas.microsoft.com/office/drawing/2014/main" id="{00000000-0008-0000-0800-0000CC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xdr:row>
      <xdr:rowOff>504825</xdr:rowOff>
    </xdr:from>
    <xdr:ext cx="95250" cy="444014"/>
    <xdr:sp macro="" textlink="">
      <xdr:nvSpPr>
        <xdr:cNvPr id="717" name="Text Box 15">
          <a:extLst>
            <a:ext uri="{FF2B5EF4-FFF2-40B4-BE49-F238E27FC236}">
              <a16:creationId xmlns:a16="http://schemas.microsoft.com/office/drawing/2014/main" id="{00000000-0008-0000-0800-0000CD020000}"/>
            </a:ext>
          </a:extLst>
        </xdr:cNvPr>
        <xdr:cNvSpPr txBox="1">
          <a:spLocks noChangeArrowheads="1"/>
        </xdr:cNvSpPr>
      </xdr:nvSpPr>
      <xdr:spPr bwMode="auto">
        <a:xfrm>
          <a:off x="8960145" y="857892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8" name="Text Box 15">
          <a:extLst>
            <a:ext uri="{FF2B5EF4-FFF2-40B4-BE49-F238E27FC236}">
              <a16:creationId xmlns:a16="http://schemas.microsoft.com/office/drawing/2014/main" id="{00000000-0008-0000-0800-0000CE020000}"/>
            </a:ext>
          </a:extLst>
        </xdr:cNvPr>
        <xdr:cNvSpPr txBox="1">
          <a:spLocks noChangeArrowheads="1"/>
        </xdr:cNvSpPr>
      </xdr:nvSpPr>
      <xdr:spPr bwMode="auto">
        <a:xfrm>
          <a:off x="8960145"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9" name="Text Box 15">
          <a:extLst>
            <a:ext uri="{FF2B5EF4-FFF2-40B4-BE49-F238E27FC236}">
              <a16:creationId xmlns:a16="http://schemas.microsoft.com/office/drawing/2014/main" id="{00000000-0008-0000-0800-0000CF020000}"/>
            </a:ext>
          </a:extLst>
        </xdr:cNvPr>
        <xdr:cNvSpPr txBox="1">
          <a:spLocks noChangeArrowheads="1"/>
        </xdr:cNvSpPr>
      </xdr:nvSpPr>
      <xdr:spPr bwMode="auto">
        <a:xfrm>
          <a:off x="8960145"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0" name="Text Box 15">
          <a:extLst>
            <a:ext uri="{FF2B5EF4-FFF2-40B4-BE49-F238E27FC236}">
              <a16:creationId xmlns:a16="http://schemas.microsoft.com/office/drawing/2014/main" id="{00000000-0008-0000-0800-0000D0020000}"/>
            </a:ext>
          </a:extLst>
        </xdr:cNvPr>
        <xdr:cNvSpPr txBox="1">
          <a:spLocks noChangeArrowheads="1"/>
        </xdr:cNvSpPr>
      </xdr:nvSpPr>
      <xdr:spPr bwMode="auto">
        <a:xfrm>
          <a:off x="8960145"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1" name="Text Box 15">
          <a:extLst>
            <a:ext uri="{FF2B5EF4-FFF2-40B4-BE49-F238E27FC236}">
              <a16:creationId xmlns:a16="http://schemas.microsoft.com/office/drawing/2014/main" id="{00000000-0008-0000-0800-0000D1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2" name="Text Box 15">
          <a:extLst>
            <a:ext uri="{FF2B5EF4-FFF2-40B4-BE49-F238E27FC236}">
              <a16:creationId xmlns:a16="http://schemas.microsoft.com/office/drawing/2014/main" id="{00000000-0008-0000-0800-0000D2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3" name="Text Box 15">
          <a:extLst>
            <a:ext uri="{FF2B5EF4-FFF2-40B4-BE49-F238E27FC236}">
              <a16:creationId xmlns:a16="http://schemas.microsoft.com/office/drawing/2014/main" id="{00000000-0008-0000-0800-0000D3020000}"/>
            </a:ext>
          </a:extLst>
        </xdr:cNvPr>
        <xdr:cNvSpPr txBox="1">
          <a:spLocks noChangeArrowheads="1"/>
        </xdr:cNvSpPr>
      </xdr:nvSpPr>
      <xdr:spPr bwMode="auto">
        <a:xfrm>
          <a:off x="8960145"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4" name="Text Box 15">
          <a:extLst>
            <a:ext uri="{FF2B5EF4-FFF2-40B4-BE49-F238E27FC236}">
              <a16:creationId xmlns:a16="http://schemas.microsoft.com/office/drawing/2014/main" id="{00000000-0008-0000-0800-0000D4020000}"/>
            </a:ext>
          </a:extLst>
        </xdr:cNvPr>
        <xdr:cNvSpPr txBox="1">
          <a:spLocks noChangeArrowheads="1"/>
        </xdr:cNvSpPr>
      </xdr:nvSpPr>
      <xdr:spPr bwMode="auto">
        <a:xfrm>
          <a:off x="8960145"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5" name="Text Box 15">
          <a:extLst>
            <a:ext uri="{FF2B5EF4-FFF2-40B4-BE49-F238E27FC236}">
              <a16:creationId xmlns:a16="http://schemas.microsoft.com/office/drawing/2014/main" id="{00000000-0008-0000-0800-0000D5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6" name="Text Box 15">
          <a:extLst>
            <a:ext uri="{FF2B5EF4-FFF2-40B4-BE49-F238E27FC236}">
              <a16:creationId xmlns:a16="http://schemas.microsoft.com/office/drawing/2014/main" id="{00000000-0008-0000-0800-0000D6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7" name="Text Box 15">
          <a:extLst>
            <a:ext uri="{FF2B5EF4-FFF2-40B4-BE49-F238E27FC236}">
              <a16:creationId xmlns:a16="http://schemas.microsoft.com/office/drawing/2014/main" id="{00000000-0008-0000-0800-0000D7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8" name="Text Box 15">
          <a:extLst>
            <a:ext uri="{FF2B5EF4-FFF2-40B4-BE49-F238E27FC236}">
              <a16:creationId xmlns:a16="http://schemas.microsoft.com/office/drawing/2014/main" id="{00000000-0008-0000-0800-0000D8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9" name="Text Box 15">
          <a:extLst>
            <a:ext uri="{FF2B5EF4-FFF2-40B4-BE49-F238E27FC236}">
              <a16:creationId xmlns:a16="http://schemas.microsoft.com/office/drawing/2014/main" id="{00000000-0008-0000-0800-0000D9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30" name="Text Box 15">
          <a:extLst>
            <a:ext uri="{FF2B5EF4-FFF2-40B4-BE49-F238E27FC236}">
              <a16:creationId xmlns:a16="http://schemas.microsoft.com/office/drawing/2014/main" id="{00000000-0008-0000-0800-0000DA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31" name="Text Box 15">
          <a:extLst>
            <a:ext uri="{FF2B5EF4-FFF2-40B4-BE49-F238E27FC236}">
              <a16:creationId xmlns:a16="http://schemas.microsoft.com/office/drawing/2014/main" id="{00000000-0008-0000-0800-0000DB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2" name="Text Box 16">
          <a:extLst>
            <a:ext uri="{FF2B5EF4-FFF2-40B4-BE49-F238E27FC236}">
              <a16:creationId xmlns:a16="http://schemas.microsoft.com/office/drawing/2014/main" id="{00000000-0008-0000-0800-0000DC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3" name="Text Box 17">
          <a:extLst>
            <a:ext uri="{FF2B5EF4-FFF2-40B4-BE49-F238E27FC236}">
              <a16:creationId xmlns:a16="http://schemas.microsoft.com/office/drawing/2014/main" id="{00000000-0008-0000-0800-0000DD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4" name="Text Box 18">
          <a:extLst>
            <a:ext uri="{FF2B5EF4-FFF2-40B4-BE49-F238E27FC236}">
              <a16:creationId xmlns:a16="http://schemas.microsoft.com/office/drawing/2014/main" id="{00000000-0008-0000-0800-0000DE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5" name="Text Box 19">
          <a:extLst>
            <a:ext uri="{FF2B5EF4-FFF2-40B4-BE49-F238E27FC236}">
              <a16:creationId xmlns:a16="http://schemas.microsoft.com/office/drawing/2014/main" id="{00000000-0008-0000-0800-0000DF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504825</xdr:rowOff>
    </xdr:from>
    <xdr:ext cx="95250" cy="213632"/>
    <xdr:sp macro="" textlink="">
      <xdr:nvSpPr>
        <xdr:cNvPr id="736" name="Text Box 15">
          <a:extLst>
            <a:ext uri="{FF2B5EF4-FFF2-40B4-BE49-F238E27FC236}">
              <a16:creationId xmlns:a16="http://schemas.microsoft.com/office/drawing/2014/main" id="{00000000-0008-0000-0800-0000E0020000}"/>
            </a:ext>
          </a:extLst>
        </xdr:cNvPr>
        <xdr:cNvSpPr txBox="1">
          <a:spLocks noChangeArrowheads="1"/>
        </xdr:cNvSpPr>
      </xdr:nvSpPr>
      <xdr:spPr bwMode="auto">
        <a:xfrm>
          <a:off x="8960145" y="935421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37" name="Text Box 16">
          <a:extLst>
            <a:ext uri="{FF2B5EF4-FFF2-40B4-BE49-F238E27FC236}">
              <a16:creationId xmlns:a16="http://schemas.microsoft.com/office/drawing/2014/main" id="{00000000-0008-0000-0800-0000E1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38" name="Text Box 17">
          <a:extLst>
            <a:ext uri="{FF2B5EF4-FFF2-40B4-BE49-F238E27FC236}">
              <a16:creationId xmlns:a16="http://schemas.microsoft.com/office/drawing/2014/main" id="{00000000-0008-0000-0800-0000E2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39" name="Text Box 18">
          <a:extLst>
            <a:ext uri="{FF2B5EF4-FFF2-40B4-BE49-F238E27FC236}">
              <a16:creationId xmlns:a16="http://schemas.microsoft.com/office/drawing/2014/main" id="{00000000-0008-0000-0800-0000E3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0" name="Text Box 19">
          <a:extLst>
            <a:ext uri="{FF2B5EF4-FFF2-40B4-BE49-F238E27FC236}">
              <a16:creationId xmlns:a16="http://schemas.microsoft.com/office/drawing/2014/main" id="{00000000-0008-0000-0800-0000E4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1" name="Text Box 15">
          <a:extLst>
            <a:ext uri="{FF2B5EF4-FFF2-40B4-BE49-F238E27FC236}">
              <a16:creationId xmlns:a16="http://schemas.microsoft.com/office/drawing/2014/main" id="{00000000-0008-0000-0800-0000E5020000}"/>
            </a:ext>
          </a:extLst>
        </xdr:cNvPr>
        <xdr:cNvSpPr txBox="1">
          <a:spLocks noChangeArrowheads="1"/>
        </xdr:cNvSpPr>
      </xdr:nvSpPr>
      <xdr:spPr bwMode="auto">
        <a:xfrm>
          <a:off x="8960145"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2" name="Text Box 15">
          <a:extLst>
            <a:ext uri="{FF2B5EF4-FFF2-40B4-BE49-F238E27FC236}">
              <a16:creationId xmlns:a16="http://schemas.microsoft.com/office/drawing/2014/main" id="{00000000-0008-0000-0800-0000E6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3" name="Text Box 15">
          <a:extLst>
            <a:ext uri="{FF2B5EF4-FFF2-40B4-BE49-F238E27FC236}">
              <a16:creationId xmlns:a16="http://schemas.microsoft.com/office/drawing/2014/main" id="{00000000-0008-0000-0800-0000E7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504825</xdr:rowOff>
    </xdr:from>
    <xdr:ext cx="95250" cy="444331"/>
    <xdr:sp macro="" textlink="">
      <xdr:nvSpPr>
        <xdr:cNvPr id="744" name="Text Box 15">
          <a:extLst>
            <a:ext uri="{FF2B5EF4-FFF2-40B4-BE49-F238E27FC236}">
              <a16:creationId xmlns:a16="http://schemas.microsoft.com/office/drawing/2014/main" id="{00000000-0008-0000-0800-0000E8020000}"/>
            </a:ext>
          </a:extLst>
        </xdr:cNvPr>
        <xdr:cNvSpPr txBox="1">
          <a:spLocks noChangeArrowheads="1"/>
        </xdr:cNvSpPr>
      </xdr:nvSpPr>
      <xdr:spPr bwMode="auto">
        <a:xfrm>
          <a:off x="8960145" y="935421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5" name="Text Box 16">
          <a:extLst>
            <a:ext uri="{FF2B5EF4-FFF2-40B4-BE49-F238E27FC236}">
              <a16:creationId xmlns:a16="http://schemas.microsoft.com/office/drawing/2014/main" id="{00000000-0008-0000-0800-0000E9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6" name="Text Box 17">
          <a:extLst>
            <a:ext uri="{FF2B5EF4-FFF2-40B4-BE49-F238E27FC236}">
              <a16:creationId xmlns:a16="http://schemas.microsoft.com/office/drawing/2014/main" id="{00000000-0008-0000-0800-0000EA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7" name="Text Box 18">
          <a:extLst>
            <a:ext uri="{FF2B5EF4-FFF2-40B4-BE49-F238E27FC236}">
              <a16:creationId xmlns:a16="http://schemas.microsoft.com/office/drawing/2014/main" id="{00000000-0008-0000-0800-0000EB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8" name="Text Box 19">
          <a:extLst>
            <a:ext uri="{FF2B5EF4-FFF2-40B4-BE49-F238E27FC236}">
              <a16:creationId xmlns:a16="http://schemas.microsoft.com/office/drawing/2014/main" id="{00000000-0008-0000-0800-0000EC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9" name="Text Box 15">
          <a:extLst>
            <a:ext uri="{FF2B5EF4-FFF2-40B4-BE49-F238E27FC236}">
              <a16:creationId xmlns:a16="http://schemas.microsoft.com/office/drawing/2014/main" id="{00000000-0008-0000-0800-0000ED020000}"/>
            </a:ext>
          </a:extLst>
        </xdr:cNvPr>
        <xdr:cNvSpPr txBox="1">
          <a:spLocks noChangeArrowheads="1"/>
        </xdr:cNvSpPr>
      </xdr:nvSpPr>
      <xdr:spPr bwMode="auto">
        <a:xfrm>
          <a:off x="8960145"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0" name="Text Box 15">
          <a:extLst>
            <a:ext uri="{FF2B5EF4-FFF2-40B4-BE49-F238E27FC236}">
              <a16:creationId xmlns:a16="http://schemas.microsoft.com/office/drawing/2014/main" id="{00000000-0008-0000-0800-0000EE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1" name="Text Box 15">
          <a:extLst>
            <a:ext uri="{FF2B5EF4-FFF2-40B4-BE49-F238E27FC236}">
              <a16:creationId xmlns:a16="http://schemas.microsoft.com/office/drawing/2014/main" id="{00000000-0008-0000-0800-0000EF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2" name="Text Box 15">
          <a:extLst>
            <a:ext uri="{FF2B5EF4-FFF2-40B4-BE49-F238E27FC236}">
              <a16:creationId xmlns:a16="http://schemas.microsoft.com/office/drawing/2014/main" id="{00000000-0008-0000-0800-0000F0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3" name="Text Box 15">
          <a:extLst>
            <a:ext uri="{FF2B5EF4-FFF2-40B4-BE49-F238E27FC236}">
              <a16:creationId xmlns:a16="http://schemas.microsoft.com/office/drawing/2014/main" id="{00000000-0008-0000-0800-0000F1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4" name="Text Box 15">
          <a:extLst>
            <a:ext uri="{FF2B5EF4-FFF2-40B4-BE49-F238E27FC236}">
              <a16:creationId xmlns:a16="http://schemas.microsoft.com/office/drawing/2014/main" id="{00000000-0008-0000-0800-0000F2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5" name="Text Box 15">
          <a:extLst>
            <a:ext uri="{FF2B5EF4-FFF2-40B4-BE49-F238E27FC236}">
              <a16:creationId xmlns:a16="http://schemas.microsoft.com/office/drawing/2014/main" id="{00000000-0008-0000-0800-0000F3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6" name="Text Box 15">
          <a:extLst>
            <a:ext uri="{FF2B5EF4-FFF2-40B4-BE49-F238E27FC236}">
              <a16:creationId xmlns:a16="http://schemas.microsoft.com/office/drawing/2014/main" id="{00000000-0008-0000-0800-0000F4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7" name="Text Box 15">
          <a:extLst>
            <a:ext uri="{FF2B5EF4-FFF2-40B4-BE49-F238E27FC236}">
              <a16:creationId xmlns:a16="http://schemas.microsoft.com/office/drawing/2014/main" id="{00000000-0008-0000-0800-0000F5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8" name="Text Box 15">
          <a:extLst>
            <a:ext uri="{FF2B5EF4-FFF2-40B4-BE49-F238E27FC236}">
              <a16:creationId xmlns:a16="http://schemas.microsoft.com/office/drawing/2014/main" id="{00000000-0008-0000-0800-0000F6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9" name="Text Box 15">
          <a:extLst>
            <a:ext uri="{FF2B5EF4-FFF2-40B4-BE49-F238E27FC236}">
              <a16:creationId xmlns:a16="http://schemas.microsoft.com/office/drawing/2014/main" id="{00000000-0008-0000-0800-0000F7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60" name="Text Box 15">
          <a:extLst>
            <a:ext uri="{FF2B5EF4-FFF2-40B4-BE49-F238E27FC236}">
              <a16:creationId xmlns:a16="http://schemas.microsoft.com/office/drawing/2014/main" id="{00000000-0008-0000-0800-0000F8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61" name="Text Box 15">
          <a:extLst>
            <a:ext uri="{FF2B5EF4-FFF2-40B4-BE49-F238E27FC236}">
              <a16:creationId xmlns:a16="http://schemas.microsoft.com/office/drawing/2014/main" id="{00000000-0008-0000-0800-0000F9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62" name="Text Box 15">
          <a:extLst>
            <a:ext uri="{FF2B5EF4-FFF2-40B4-BE49-F238E27FC236}">
              <a16:creationId xmlns:a16="http://schemas.microsoft.com/office/drawing/2014/main" id="{00000000-0008-0000-0800-0000FA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4" name="Text Box 15">
          <a:extLst>
            <a:ext uri="{FF2B5EF4-FFF2-40B4-BE49-F238E27FC236}">
              <a16:creationId xmlns:a16="http://schemas.microsoft.com/office/drawing/2014/main" id="{00000000-0008-0000-0800-0000FC020000}"/>
            </a:ext>
          </a:extLst>
        </xdr:cNvPr>
        <xdr:cNvSpPr txBox="1">
          <a:spLocks noChangeArrowheads="1"/>
        </xdr:cNvSpPr>
      </xdr:nvSpPr>
      <xdr:spPr bwMode="auto">
        <a:xfrm>
          <a:off x="12826188"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5" name="Text Box 15">
          <a:extLst>
            <a:ext uri="{FF2B5EF4-FFF2-40B4-BE49-F238E27FC236}">
              <a16:creationId xmlns:a16="http://schemas.microsoft.com/office/drawing/2014/main" id="{00000000-0008-0000-0800-0000FD020000}"/>
            </a:ext>
          </a:extLst>
        </xdr:cNvPr>
        <xdr:cNvSpPr txBox="1">
          <a:spLocks noChangeArrowheads="1"/>
        </xdr:cNvSpPr>
      </xdr:nvSpPr>
      <xdr:spPr bwMode="auto">
        <a:xfrm>
          <a:off x="12826188"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6" name="Text Box 15">
          <a:extLst>
            <a:ext uri="{FF2B5EF4-FFF2-40B4-BE49-F238E27FC236}">
              <a16:creationId xmlns:a16="http://schemas.microsoft.com/office/drawing/2014/main" id="{00000000-0008-0000-0800-0000FE020000}"/>
            </a:ext>
          </a:extLst>
        </xdr:cNvPr>
        <xdr:cNvSpPr txBox="1">
          <a:spLocks noChangeArrowheads="1"/>
        </xdr:cNvSpPr>
      </xdr:nvSpPr>
      <xdr:spPr bwMode="auto">
        <a:xfrm>
          <a:off x="12826188"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7" name="Text Box 15">
          <a:extLst>
            <a:ext uri="{FF2B5EF4-FFF2-40B4-BE49-F238E27FC236}">
              <a16:creationId xmlns:a16="http://schemas.microsoft.com/office/drawing/2014/main" id="{00000000-0008-0000-0800-0000FF020000}"/>
            </a:ext>
          </a:extLst>
        </xdr:cNvPr>
        <xdr:cNvSpPr txBox="1">
          <a:spLocks noChangeArrowheads="1"/>
        </xdr:cNvSpPr>
      </xdr:nvSpPr>
      <xdr:spPr bwMode="auto">
        <a:xfrm>
          <a:off x="12826188"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8" name="Text Box 15">
          <a:extLst>
            <a:ext uri="{FF2B5EF4-FFF2-40B4-BE49-F238E27FC236}">
              <a16:creationId xmlns:a16="http://schemas.microsoft.com/office/drawing/2014/main" id="{00000000-0008-0000-0800-000000030000}"/>
            </a:ext>
          </a:extLst>
        </xdr:cNvPr>
        <xdr:cNvSpPr txBox="1">
          <a:spLocks noChangeArrowheads="1"/>
        </xdr:cNvSpPr>
      </xdr:nvSpPr>
      <xdr:spPr bwMode="auto">
        <a:xfrm>
          <a:off x="12826188"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9" name="Text Box 15">
          <a:extLst>
            <a:ext uri="{FF2B5EF4-FFF2-40B4-BE49-F238E27FC236}">
              <a16:creationId xmlns:a16="http://schemas.microsoft.com/office/drawing/2014/main" id="{00000000-0008-0000-0800-000001030000}"/>
            </a:ext>
          </a:extLst>
        </xdr:cNvPr>
        <xdr:cNvSpPr txBox="1">
          <a:spLocks noChangeArrowheads="1"/>
        </xdr:cNvSpPr>
      </xdr:nvSpPr>
      <xdr:spPr bwMode="auto">
        <a:xfrm>
          <a:off x="12826188"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0" name="Text Box 15">
          <a:extLst>
            <a:ext uri="{FF2B5EF4-FFF2-40B4-BE49-F238E27FC236}">
              <a16:creationId xmlns:a16="http://schemas.microsoft.com/office/drawing/2014/main" id="{00000000-0008-0000-0800-000002030000}"/>
            </a:ext>
          </a:extLst>
        </xdr:cNvPr>
        <xdr:cNvSpPr txBox="1">
          <a:spLocks noChangeArrowheads="1"/>
        </xdr:cNvSpPr>
      </xdr:nvSpPr>
      <xdr:spPr bwMode="auto">
        <a:xfrm>
          <a:off x="12826188"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1" name="Text Box 15">
          <a:extLst>
            <a:ext uri="{FF2B5EF4-FFF2-40B4-BE49-F238E27FC236}">
              <a16:creationId xmlns:a16="http://schemas.microsoft.com/office/drawing/2014/main" id="{00000000-0008-0000-0800-000003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2" name="Text Box 15">
          <a:extLst>
            <a:ext uri="{FF2B5EF4-FFF2-40B4-BE49-F238E27FC236}">
              <a16:creationId xmlns:a16="http://schemas.microsoft.com/office/drawing/2014/main" id="{00000000-0008-0000-0800-000004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3" name="Text Box 15">
          <a:extLst>
            <a:ext uri="{FF2B5EF4-FFF2-40B4-BE49-F238E27FC236}">
              <a16:creationId xmlns:a16="http://schemas.microsoft.com/office/drawing/2014/main" id="{00000000-0008-0000-0800-000005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4" name="Text Box 15">
          <a:extLst>
            <a:ext uri="{FF2B5EF4-FFF2-40B4-BE49-F238E27FC236}">
              <a16:creationId xmlns:a16="http://schemas.microsoft.com/office/drawing/2014/main" id="{00000000-0008-0000-0800-000006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5" name="Text Box 15">
          <a:extLst>
            <a:ext uri="{FF2B5EF4-FFF2-40B4-BE49-F238E27FC236}">
              <a16:creationId xmlns:a16="http://schemas.microsoft.com/office/drawing/2014/main" id="{00000000-0008-0000-0800-000007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6" name="Text Box 15">
          <a:extLst>
            <a:ext uri="{FF2B5EF4-FFF2-40B4-BE49-F238E27FC236}">
              <a16:creationId xmlns:a16="http://schemas.microsoft.com/office/drawing/2014/main" id="{00000000-0008-0000-0800-000008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7" name="Text Box 15">
          <a:extLst>
            <a:ext uri="{FF2B5EF4-FFF2-40B4-BE49-F238E27FC236}">
              <a16:creationId xmlns:a16="http://schemas.microsoft.com/office/drawing/2014/main" id="{00000000-0008-0000-0800-000009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778" name="Text Box 16">
          <a:extLst>
            <a:ext uri="{FF2B5EF4-FFF2-40B4-BE49-F238E27FC236}">
              <a16:creationId xmlns:a16="http://schemas.microsoft.com/office/drawing/2014/main" id="{00000000-0008-0000-0800-00000A030000}"/>
            </a:ext>
          </a:extLst>
        </xdr:cNvPr>
        <xdr:cNvSpPr txBox="1">
          <a:spLocks noChangeArrowheads="1"/>
        </xdr:cNvSpPr>
      </xdr:nvSpPr>
      <xdr:spPr bwMode="auto">
        <a:xfrm>
          <a:off x="12826188"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779" name="Text Box 17">
          <a:extLst>
            <a:ext uri="{FF2B5EF4-FFF2-40B4-BE49-F238E27FC236}">
              <a16:creationId xmlns:a16="http://schemas.microsoft.com/office/drawing/2014/main" id="{00000000-0008-0000-0800-00000B030000}"/>
            </a:ext>
          </a:extLst>
        </xdr:cNvPr>
        <xdr:cNvSpPr txBox="1">
          <a:spLocks noChangeArrowheads="1"/>
        </xdr:cNvSpPr>
      </xdr:nvSpPr>
      <xdr:spPr bwMode="auto">
        <a:xfrm>
          <a:off x="12826188"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10</xdr:row>
      <xdr:rowOff>15875</xdr:rowOff>
    </xdr:from>
    <xdr:ext cx="95250" cy="171450"/>
    <xdr:sp macro="" textlink="">
      <xdr:nvSpPr>
        <xdr:cNvPr id="780" name="Text Box 18">
          <a:extLst>
            <a:ext uri="{FF2B5EF4-FFF2-40B4-BE49-F238E27FC236}">
              <a16:creationId xmlns:a16="http://schemas.microsoft.com/office/drawing/2014/main" id="{00000000-0008-0000-0800-00000C030000}"/>
            </a:ext>
          </a:extLst>
        </xdr:cNvPr>
        <xdr:cNvSpPr txBox="1">
          <a:spLocks noChangeArrowheads="1"/>
        </xdr:cNvSpPr>
      </xdr:nvSpPr>
      <xdr:spPr bwMode="auto">
        <a:xfrm>
          <a:off x="12482512" y="377031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504825</xdr:rowOff>
    </xdr:from>
    <xdr:ext cx="95250" cy="213632"/>
    <xdr:sp macro="" textlink="">
      <xdr:nvSpPr>
        <xdr:cNvPr id="782" name="Text Box 15">
          <a:extLst>
            <a:ext uri="{FF2B5EF4-FFF2-40B4-BE49-F238E27FC236}">
              <a16:creationId xmlns:a16="http://schemas.microsoft.com/office/drawing/2014/main" id="{00000000-0008-0000-0800-00000E030000}"/>
            </a:ext>
          </a:extLst>
        </xdr:cNvPr>
        <xdr:cNvSpPr txBox="1">
          <a:spLocks noChangeArrowheads="1"/>
        </xdr:cNvSpPr>
      </xdr:nvSpPr>
      <xdr:spPr bwMode="auto">
        <a:xfrm>
          <a:off x="12826188" y="935421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3" name="Text Box 16">
          <a:extLst>
            <a:ext uri="{FF2B5EF4-FFF2-40B4-BE49-F238E27FC236}">
              <a16:creationId xmlns:a16="http://schemas.microsoft.com/office/drawing/2014/main" id="{00000000-0008-0000-0800-00000F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4" name="Text Box 17">
          <a:extLst>
            <a:ext uri="{FF2B5EF4-FFF2-40B4-BE49-F238E27FC236}">
              <a16:creationId xmlns:a16="http://schemas.microsoft.com/office/drawing/2014/main" id="{00000000-0008-0000-0800-000010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5" name="Text Box 18">
          <a:extLst>
            <a:ext uri="{FF2B5EF4-FFF2-40B4-BE49-F238E27FC236}">
              <a16:creationId xmlns:a16="http://schemas.microsoft.com/office/drawing/2014/main" id="{00000000-0008-0000-0800-000011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6" name="Text Box 19">
          <a:extLst>
            <a:ext uri="{FF2B5EF4-FFF2-40B4-BE49-F238E27FC236}">
              <a16:creationId xmlns:a16="http://schemas.microsoft.com/office/drawing/2014/main" id="{00000000-0008-0000-0800-000012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87" name="Text Box 15">
          <a:extLst>
            <a:ext uri="{FF2B5EF4-FFF2-40B4-BE49-F238E27FC236}">
              <a16:creationId xmlns:a16="http://schemas.microsoft.com/office/drawing/2014/main" id="{00000000-0008-0000-0800-000013030000}"/>
            </a:ext>
          </a:extLst>
        </xdr:cNvPr>
        <xdr:cNvSpPr txBox="1">
          <a:spLocks noChangeArrowheads="1"/>
        </xdr:cNvSpPr>
      </xdr:nvSpPr>
      <xdr:spPr bwMode="auto">
        <a:xfrm>
          <a:off x="12826188"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88" name="Text Box 15">
          <a:extLst>
            <a:ext uri="{FF2B5EF4-FFF2-40B4-BE49-F238E27FC236}">
              <a16:creationId xmlns:a16="http://schemas.microsoft.com/office/drawing/2014/main" id="{00000000-0008-0000-0800-000014030000}"/>
            </a:ext>
          </a:extLst>
        </xdr:cNvPr>
        <xdr:cNvSpPr txBox="1">
          <a:spLocks noChangeArrowheads="1"/>
        </xdr:cNvSpPr>
      </xdr:nvSpPr>
      <xdr:spPr bwMode="auto">
        <a:xfrm>
          <a:off x="12826188"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89" name="Text Box 15">
          <a:extLst>
            <a:ext uri="{FF2B5EF4-FFF2-40B4-BE49-F238E27FC236}">
              <a16:creationId xmlns:a16="http://schemas.microsoft.com/office/drawing/2014/main" id="{00000000-0008-0000-0800-000015030000}"/>
            </a:ext>
          </a:extLst>
        </xdr:cNvPr>
        <xdr:cNvSpPr txBox="1">
          <a:spLocks noChangeArrowheads="1"/>
        </xdr:cNvSpPr>
      </xdr:nvSpPr>
      <xdr:spPr bwMode="auto">
        <a:xfrm>
          <a:off x="12826188"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2" name="Text Box 15">
          <a:extLst>
            <a:ext uri="{FF2B5EF4-FFF2-40B4-BE49-F238E27FC236}">
              <a16:creationId xmlns:a16="http://schemas.microsoft.com/office/drawing/2014/main" id="{00000000-0008-0000-0800-000018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3" name="Text Box 15">
          <a:extLst>
            <a:ext uri="{FF2B5EF4-FFF2-40B4-BE49-F238E27FC236}">
              <a16:creationId xmlns:a16="http://schemas.microsoft.com/office/drawing/2014/main" id="{00000000-0008-0000-0800-000019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4" name="Text Box 15">
          <a:extLst>
            <a:ext uri="{FF2B5EF4-FFF2-40B4-BE49-F238E27FC236}">
              <a16:creationId xmlns:a16="http://schemas.microsoft.com/office/drawing/2014/main" id="{00000000-0008-0000-0800-00001A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5" name="Text Box 15">
          <a:extLst>
            <a:ext uri="{FF2B5EF4-FFF2-40B4-BE49-F238E27FC236}">
              <a16:creationId xmlns:a16="http://schemas.microsoft.com/office/drawing/2014/main" id="{00000000-0008-0000-0800-00001B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6" name="Text Box 15">
          <a:extLst>
            <a:ext uri="{FF2B5EF4-FFF2-40B4-BE49-F238E27FC236}">
              <a16:creationId xmlns:a16="http://schemas.microsoft.com/office/drawing/2014/main" id="{00000000-0008-0000-0800-00001C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7" name="Text Box 15">
          <a:extLst>
            <a:ext uri="{FF2B5EF4-FFF2-40B4-BE49-F238E27FC236}">
              <a16:creationId xmlns:a16="http://schemas.microsoft.com/office/drawing/2014/main" id="{00000000-0008-0000-0800-00001D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8" name="Text Box 15">
          <a:extLst>
            <a:ext uri="{FF2B5EF4-FFF2-40B4-BE49-F238E27FC236}">
              <a16:creationId xmlns:a16="http://schemas.microsoft.com/office/drawing/2014/main" id="{00000000-0008-0000-0800-00001E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9" name="Text Box 15">
          <a:extLst>
            <a:ext uri="{FF2B5EF4-FFF2-40B4-BE49-F238E27FC236}">
              <a16:creationId xmlns:a16="http://schemas.microsoft.com/office/drawing/2014/main" id="{00000000-0008-0000-0800-00001F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0" name="Text Box 15">
          <a:extLst>
            <a:ext uri="{FF2B5EF4-FFF2-40B4-BE49-F238E27FC236}">
              <a16:creationId xmlns:a16="http://schemas.microsoft.com/office/drawing/2014/main" id="{00000000-0008-0000-0800-000020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1" name="Text Box 15">
          <a:extLst>
            <a:ext uri="{FF2B5EF4-FFF2-40B4-BE49-F238E27FC236}">
              <a16:creationId xmlns:a16="http://schemas.microsoft.com/office/drawing/2014/main" id="{00000000-0008-0000-0800-000021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2" name="Text Box 15">
          <a:extLst>
            <a:ext uri="{FF2B5EF4-FFF2-40B4-BE49-F238E27FC236}">
              <a16:creationId xmlns:a16="http://schemas.microsoft.com/office/drawing/2014/main" id="{00000000-0008-0000-0800-000022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3" name="Text Box 15">
          <a:extLst>
            <a:ext uri="{FF2B5EF4-FFF2-40B4-BE49-F238E27FC236}">
              <a16:creationId xmlns:a16="http://schemas.microsoft.com/office/drawing/2014/main" id="{00000000-0008-0000-0800-000023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4" name="Text Box 15">
          <a:extLst>
            <a:ext uri="{FF2B5EF4-FFF2-40B4-BE49-F238E27FC236}">
              <a16:creationId xmlns:a16="http://schemas.microsoft.com/office/drawing/2014/main" id="{00000000-0008-0000-0800-000024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5" name="Text Box 15">
          <a:extLst>
            <a:ext uri="{FF2B5EF4-FFF2-40B4-BE49-F238E27FC236}">
              <a16:creationId xmlns:a16="http://schemas.microsoft.com/office/drawing/2014/main" id="{00000000-0008-0000-0800-000025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6" name="Text Box 15">
          <a:extLst>
            <a:ext uri="{FF2B5EF4-FFF2-40B4-BE49-F238E27FC236}">
              <a16:creationId xmlns:a16="http://schemas.microsoft.com/office/drawing/2014/main" id="{00000000-0008-0000-0800-000026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7" name="Text Box 15">
          <a:extLst>
            <a:ext uri="{FF2B5EF4-FFF2-40B4-BE49-F238E27FC236}">
              <a16:creationId xmlns:a16="http://schemas.microsoft.com/office/drawing/2014/main" id="{00000000-0008-0000-0800-000027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8" name="Text Box 15">
          <a:extLst>
            <a:ext uri="{FF2B5EF4-FFF2-40B4-BE49-F238E27FC236}">
              <a16:creationId xmlns:a16="http://schemas.microsoft.com/office/drawing/2014/main" id="{00000000-0008-0000-0800-000028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9" name="Text Box 15">
          <a:extLst>
            <a:ext uri="{FF2B5EF4-FFF2-40B4-BE49-F238E27FC236}">
              <a16:creationId xmlns:a16="http://schemas.microsoft.com/office/drawing/2014/main" id="{00000000-0008-0000-0800-000029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0" name="Text Box 15">
          <a:extLst>
            <a:ext uri="{FF2B5EF4-FFF2-40B4-BE49-F238E27FC236}">
              <a16:creationId xmlns:a16="http://schemas.microsoft.com/office/drawing/2014/main" id="{00000000-0008-0000-0800-00002A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1" name="Text Box 15">
          <a:extLst>
            <a:ext uri="{FF2B5EF4-FFF2-40B4-BE49-F238E27FC236}">
              <a16:creationId xmlns:a16="http://schemas.microsoft.com/office/drawing/2014/main" id="{00000000-0008-0000-0800-00002B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2" name="Text Box 15">
          <a:extLst>
            <a:ext uri="{FF2B5EF4-FFF2-40B4-BE49-F238E27FC236}">
              <a16:creationId xmlns:a16="http://schemas.microsoft.com/office/drawing/2014/main" id="{00000000-0008-0000-0800-00002C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3" name="Text Box 15">
          <a:extLst>
            <a:ext uri="{FF2B5EF4-FFF2-40B4-BE49-F238E27FC236}">
              <a16:creationId xmlns:a16="http://schemas.microsoft.com/office/drawing/2014/main" id="{00000000-0008-0000-0800-00002D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4" name="Text Box 15">
          <a:extLst>
            <a:ext uri="{FF2B5EF4-FFF2-40B4-BE49-F238E27FC236}">
              <a16:creationId xmlns:a16="http://schemas.microsoft.com/office/drawing/2014/main" id="{00000000-0008-0000-0800-00002E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5" name="Text Box 15">
          <a:extLst>
            <a:ext uri="{FF2B5EF4-FFF2-40B4-BE49-F238E27FC236}">
              <a16:creationId xmlns:a16="http://schemas.microsoft.com/office/drawing/2014/main" id="{00000000-0008-0000-0800-00002F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6" name="Text Box 15">
          <a:extLst>
            <a:ext uri="{FF2B5EF4-FFF2-40B4-BE49-F238E27FC236}">
              <a16:creationId xmlns:a16="http://schemas.microsoft.com/office/drawing/2014/main" id="{00000000-0008-0000-0800-000030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7" name="Text Box 15">
          <a:extLst>
            <a:ext uri="{FF2B5EF4-FFF2-40B4-BE49-F238E27FC236}">
              <a16:creationId xmlns:a16="http://schemas.microsoft.com/office/drawing/2014/main" id="{00000000-0008-0000-0800-000031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8" name="Text Box 15">
          <a:extLst>
            <a:ext uri="{FF2B5EF4-FFF2-40B4-BE49-F238E27FC236}">
              <a16:creationId xmlns:a16="http://schemas.microsoft.com/office/drawing/2014/main" id="{00000000-0008-0000-0800-000032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9" name="Text Box 15">
          <a:extLst>
            <a:ext uri="{FF2B5EF4-FFF2-40B4-BE49-F238E27FC236}">
              <a16:creationId xmlns:a16="http://schemas.microsoft.com/office/drawing/2014/main" id="{00000000-0008-0000-0800-000033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0" name="Text Box 15">
          <a:extLst>
            <a:ext uri="{FF2B5EF4-FFF2-40B4-BE49-F238E27FC236}">
              <a16:creationId xmlns:a16="http://schemas.microsoft.com/office/drawing/2014/main" id="{00000000-0008-0000-0800-000034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1" name="Text Box 15">
          <a:extLst>
            <a:ext uri="{FF2B5EF4-FFF2-40B4-BE49-F238E27FC236}">
              <a16:creationId xmlns:a16="http://schemas.microsoft.com/office/drawing/2014/main" id="{00000000-0008-0000-0800-000035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2" name="Text Box 15">
          <a:extLst>
            <a:ext uri="{FF2B5EF4-FFF2-40B4-BE49-F238E27FC236}">
              <a16:creationId xmlns:a16="http://schemas.microsoft.com/office/drawing/2014/main" id="{00000000-0008-0000-0800-000036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3" name="Text Box 15">
          <a:extLst>
            <a:ext uri="{FF2B5EF4-FFF2-40B4-BE49-F238E27FC236}">
              <a16:creationId xmlns:a16="http://schemas.microsoft.com/office/drawing/2014/main" id="{00000000-0008-0000-0800-000037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4" name="Text Box 15">
          <a:extLst>
            <a:ext uri="{FF2B5EF4-FFF2-40B4-BE49-F238E27FC236}">
              <a16:creationId xmlns:a16="http://schemas.microsoft.com/office/drawing/2014/main" id="{00000000-0008-0000-0800-000038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5" name="Text Box 15">
          <a:extLst>
            <a:ext uri="{FF2B5EF4-FFF2-40B4-BE49-F238E27FC236}">
              <a16:creationId xmlns:a16="http://schemas.microsoft.com/office/drawing/2014/main" id="{00000000-0008-0000-0800-000039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6" name="Text Box 15">
          <a:extLst>
            <a:ext uri="{FF2B5EF4-FFF2-40B4-BE49-F238E27FC236}">
              <a16:creationId xmlns:a16="http://schemas.microsoft.com/office/drawing/2014/main" id="{00000000-0008-0000-0800-00003A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7" name="Text Box 15">
          <a:extLst>
            <a:ext uri="{FF2B5EF4-FFF2-40B4-BE49-F238E27FC236}">
              <a16:creationId xmlns:a16="http://schemas.microsoft.com/office/drawing/2014/main" id="{00000000-0008-0000-0800-00003B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8" name="Text Box 15">
          <a:extLst>
            <a:ext uri="{FF2B5EF4-FFF2-40B4-BE49-F238E27FC236}">
              <a16:creationId xmlns:a16="http://schemas.microsoft.com/office/drawing/2014/main" id="{00000000-0008-0000-0800-00003C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9" name="Text Box 15">
          <a:extLst>
            <a:ext uri="{FF2B5EF4-FFF2-40B4-BE49-F238E27FC236}">
              <a16:creationId xmlns:a16="http://schemas.microsoft.com/office/drawing/2014/main" id="{00000000-0008-0000-0800-00003D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0" name="Text Box 15">
          <a:extLst>
            <a:ext uri="{FF2B5EF4-FFF2-40B4-BE49-F238E27FC236}">
              <a16:creationId xmlns:a16="http://schemas.microsoft.com/office/drawing/2014/main" id="{00000000-0008-0000-0800-00003E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1" name="Text Box 15">
          <a:extLst>
            <a:ext uri="{FF2B5EF4-FFF2-40B4-BE49-F238E27FC236}">
              <a16:creationId xmlns:a16="http://schemas.microsoft.com/office/drawing/2014/main" id="{00000000-0008-0000-0800-00003F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2" name="Text Box 15">
          <a:extLst>
            <a:ext uri="{FF2B5EF4-FFF2-40B4-BE49-F238E27FC236}">
              <a16:creationId xmlns:a16="http://schemas.microsoft.com/office/drawing/2014/main" id="{00000000-0008-0000-0800-000040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3" name="Text Box 15">
          <a:extLst>
            <a:ext uri="{FF2B5EF4-FFF2-40B4-BE49-F238E27FC236}">
              <a16:creationId xmlns:a16="http://schemas.microsoft.com/office/drawing/2014/main" id="{00000000-0008-0000-0800-000041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4" name="Text Box 15">
          <a:extLst>
            <a:ext uri="{FF2B5EF4-FFF2-40B4-BE49-F238E27FC236}">
              <a16:creationId xmlns:a16="http://schemas.microsoft.com/office/drawing/2014/main" id="{00000000-0008-0000-0800-000042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6" name="Text Box 16">
          <a:extLst>
            <a:ext uri="{FF2B5EF4-FFF2-40B4-BE49-F238E27FC236}">
              <a16:creationId xmlns:a16="http://schemas.microsoft.com/office/drawing/2014/main" id="{FDE59AE3-B891-4E3A-96C1-3FD0B9A3AEC4}"/>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7" name="Text Box 17">
          <a:extLst>
            <a:ext uri="{FF2B5EF4-FFF2-40B4-BE49-F238E27FC236}">
              <a16:creationId xmlns:a16="http://schemas.microsoft.com/office/drawing/2014/main" id="{C5D4FF63-D4E3-40BE-B327-2AFBDA2D5BAF}"/>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8" name="Text Box 18">
          <a:extLst>
            <a:ext uri="{FF2B5EF4-FFF2-40B4-BE49-F238E27FC236}">
              <a16:creationId xmlns:a16="http://schemas.microsoft.com/office/drawing/2014/main" id="{C1999948-DA08-439D-9857-6BCCA0AF0483}"/>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9" name="Text Box 19">
          <a:extLst>
            <a:ext uri="{FF2B5EF4-FFF2-40B4-BE49-F238E27FC236}">
              <a16:creationId xmlns:a16="http://schemas.microsoft.com/office/drawing/2014/main" id="{54F439E5-B9A8-46CC-80D8-540B4091A50E}"/>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1" name="Text Box 15">
          <a:extLst>
            <a:ext uri="{FF2B5EF4-FFF2-40B4-BE49-F238E27FC236}">
              <a16:creationId xmlns:a16="http://schemas.microsoft.com/office/drawing/2014/main" id="{691E7CF6-19B5-4BFE-9485-6AFC2DE6B57F}"/>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2" name="Text Box 15">
          <a:extLst>
            <a:ext uri="{FF2B5EF4-FFF2-40B4-BE49-F238E27FC236}">
              <a16:creationId xmlns:a16="http://schemas.microsoft.com/office/drawing/2014/main" id="{E14CEE29-1BA5-4940-A1EC-3A26F3C33B6C}"/>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3" name="Text Box 15">
          <a:extLst>
            <a:ext uri="{FF2B5EF4-FFF2-40B4-BE49-F238E27FC236}">
              <a16:creationId xmlns:a16="http://schemas.microsoft.com/office/drawing/2014/main" id="{EE979E06-0568-40A1-9FE4-8239C5541ABC}"/>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4" name="Text Box 15">
          <a:extLst>
            <a:ext uri="{FF2B5EF4-FFF2-40B4-BE49-F238E27FC236}">
              <a16:creationId xmlns:a16="http://schemas.microsoft.com/office/drawing/2014/main" id="{E43A03EA-6D9A-448B-A494-1857B15772B5}"/>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5" name="Text Box 15">
          <a:extLst>
            <a:ext uri="{FF2B5EF4-FFF2-40B4-BE49-F238E27FC236}">
              <a16:creationId xmlns:a16="http://schemas.microsoft.com/office/drawing/2014/main" id="{AFC7E511-3141-4D1C-A69F-4C7029A6CCEF}"/>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6" name="Text Box 15">
          <a:extLst>
            <a:ext uri="{FF2B5EF4-FFF2-40B4-BE49-F238E27FC236}">
              <a16:creationId xmlns:a16="http://schemas.microsoft.com/office/drawing/2014/main" id="{F11743A4-E593-4DFE-97A3-66AA753921A2}"/>
            </a:ext>
          </a:extLst>
        </xdr:cNvPr>
        <xdr:cNvSpPr txBox="1">
          <a:spLocks noChangeArrowheads="1"/>
        </xdr:cNvSpPr>
      </xdr:nvSpPr>
      <xdr:spPr bwMode="auto">
        <a:xfrm>
          <a:off x="6655254" y="5602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7" name="Text Box 15">
          <a:extLst>
            <a:ext uri="{FF2B5EF4-FFF2-40B4-BE49-F238E27FC236}">
              <a16:creationId xmlns:a16="http://schemas.microsoft.com/office/drawing/2014/main" id="{33048C28-6730-4175-B6A0-4BD96F947BCC}"/>
            </a:ext>
          </a:extLst>
        </xdr:cNvPr>
        <xdr:cNvSpPr txBox="1">
          <a:spLocks noChangeArrowheads="1"/>
        </xdr:cNvSpPr>
      </xdr:nvSpPr>
      <xdr:spPr bwMode="auto">
        <a:xfrm>
          <a:off x="6655254" y="5602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8" name="Text Box 15">
          <a:extLst>
            <a:ext uri="{FF2B5EF4-FFF2-40B4-BE49-F238E27FC236}">
              <a16:creationId xmlns:a16="http://schemas.microsoft.com/office/drawing/2014/main" id="{9186363C-28D6-4B17-AB15-6FF218E845FC}"/>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9" name="Text Box 15">
          <a:extLst>
            <a:ext uri="{FF2B5EF4-FFF2-40B4-BE49-F238E27FC236}">
              <a16:creationId xmlns:a16="http://schemas.microsoft.com/office/drawing/2014/main" id="{00DA3DEA-13CA-46D1-8E50-2F4460BE32B3}"/>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0" name="Text Box 15">
          <a:extLst>
            <a:ext uri="{FF2B5EF4-FFF2-40B4-BE49-F238E27FC236}">
              <a16:creationId xmlns:a16="http://schemas.microsoft.com/office/drawing/2014/main" id="{AC767F64-1744-4A84-A7C9-1B1EC287F950}"/>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1" name="Text Box 15">
          <a:extLst>
            <a:ext uri="{FF2B5EF4-FFF2-40B4-BE49-F238E27FC236}">
              <a16:creationId xmlns:a16="http://schemas.microsoft.com/office/drawing/2014/main" id="{DCE21828-4020-4402-9E9C-7145128DE02B}"/>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2" name="Text Box 15">
          <a:extLst>
            <a:ext uri="{FF2B5EF4-FFF2-40B4-BE49-F238E27FC236}">
              <a16:creationId xmlns:a16="http://schemas.microsoft.com/office/drawing/2014/main" id="{668ADA94-7A35-45C1-935D-249B38046969}"/>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3" name="Text Box 15">
          <a:extLst>
            <a:ext uri="{FF2B5EF4-FFF2-40B4-BE49-F238E27FC236}">
              <a16:creationId xmlns:a16="http://schemas.microsoft.com/office/drawing/2014/main" id="{F30CEF02-F038-4BDB-8144-90DB95B34931}"/>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4" name="Text Box 15">
          <a:extLst>
            <a:ext uri="{FF2B5EF4-FFF2-40B4-BE49-F238E27FC236}">
              <a16:creationId xmlns:a16="http://schemas.microsoft.com/office/drawing/2014/main" id="{E1BED205-4C9D-4350-9228-67B0EF103AA3}"/>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5" name="Text Box 16">
          <a:extLst>
            <a:ext uri="{FF2B5EF4-FFF2-40B4-BE49-F238E27FC236}">
              <a16:creationId xmlns:a16="http://schemas.microsoft.com/office/drawing/2014/main" id="{3756099E-0B3A-4580-A693-CB268E8A2A43}"/>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6" name="Text Box 17">
          <a:extLst>
            <a:ext uri="{FF2B5EF4-FFF2-40B4-BE49-F238E27FC236}">
              <a16:creationId xmlns:a16="http://schemas.microsoft.com/office/drawing/2014/main" id="{193F99BC-A28B-417D-B64B-D846ADDADA04}"/>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7" name="Text Box 18">
          <a:extLst>
            <a:ext uri="{FF2B5EF4-FFF2-40B4-BE49-F238E27FC236}">
              <a16:creationId xmlns:a16="http://schemas.microsoft.com/office/drawing/2014/main" id="{4E1EED1C-3614-48BD-92AC-241B93FF81F1}"/>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8" name="Text Box 19">
          <a:extLst>
            <a:ext uri="{FF2B5EF4-FFF2-40B4-BE49-F238E27FC236}">
              <a16:creationId xmlns:a16="http://schemas.microsoft.com/office/drawing/2014/main" id="{3F92A17F-0D59-4870-ADE9-A0EF3D1543DF}"/>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9" name="Text Box 15">
          <a:extLst>
            <a:ext uri="{FF2B5EF4-FFF2-40B4-BE49-F238E27FC236}">
              <a16:creationId xmlns:a16="http://schemas.microsoft.com/office/drawing/2014/main" id="{4752736A-A4E6-4BF8-B8F4-77F1152A31C5}"/>
            </a:ext>
          </a:extLst>
        </xdr:cNvPr>
        <xdr:cNvSpPr txBox="1">
          <a:spLocks noChangeArrowheads="1"/>
        </xdr:cNvSpPr>
      </xdr:nvSpPr>
      <xdr:spPr bwMode="auto">
        <a:xfrm>
          <a:off x="6655254" y="481375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0" name="Text Box 16">
          <a:extLst>
            <a:ext uri="{FF2B5EF4-FFF2-40B4-BE49-F238E27FC236}">
              <a16:creationId xmlns:a16="http://schemas.microsoft.com/office/drawing/2014/main" id="{80BFC7DE-0E64-4E16-84F2-518C64D7ACE0}"/>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1" name="Text Box 17">
          <a:extLst>
            <a:ext uri="{FF2B5EF4-FFF2-40B4-BE49-F238E27FC236}">
              <a16:creationId xmlns:a16="http://schemas.microsoft.com/office/drawing/2014/main" id="{99A154F8-1E23-4617-97DE-1D72D97142C2}"/>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2" name="Text Box 18">
          <a:extLst>
            <a:ext uri="{FF2B5EF4-FFF2-40B4-BE49-F238E27FC236}">
              <a16:creationId xmlns:a16="http://schemas.microsoft.com/office/drawing/2014/main" id="{01E76A04-73BE-4747-8728-4C1D87372135}"/>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3" name="Text Box 19">
          <a:extLst>
            <a:ext uri="{FF2B5EF4-FFF2-40B4-BE49-F238E27FC236}">
              <a16:creationId xmlns:a16="http://schemas.microsoft.com/office/drawing/2014/main" id="{EC95AC13-5814-4D62-96AE-C2737285380E}"/>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4" name="Text Box 15">
          <a:extLst>
            <a:ext uri="{FF2B5EF4-FFF2-40B4-BE49-F238E27FC236}">
              <a16:creationId xmlns:a16="http://schemas.microsoft.com/office/drawing/2014/main" id="{A018EE73-DA9D-4377-8FB9-22AAC68CA46B}"/>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5" name="Text Box 15">
          <a:extLst>
            <a:ext uri="{FF2B5EF4-FFF2-40B4-BE49-F238E27FC236}">
              <a16:creationId xmlns:a16="http://schemas.microsoft.com/office/drawing/2014/main" id="{C02E1291-C7C6-4D3E-A4E6-A8DEF13BCFAE}"/>
            </a:ext>
          </a:extLst>
        </xdr:cNvPr>
        <xdr:cNvSpPr txBox="1">
          <a:spLocks noChangeArrowheads="1"/>
        </xdr:cNvSpPr>
      </xdr:nvSpPr>
      <xdr:spPr bwMode="auto">
        <a:xfrm>
          <a:off x="6655254" y="5793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6" name="Text Box 15">
          <a:extLst>
            <a:ext uri="{FF2B5EF4-FFF2-40B4-BE49-F238E27FC236}">
              <a16:creationId xmlns:a16="http://schemas.microsoft.com/office/drawing/2014/main" id="{A22CA2AE-D619-44B7-9069-3B58B99E3A2F}"/>
            </a:ext>
          </a:extLst>
        </xdr:cNvPr>
        <xdr:cNvSpPr txBox="1">
          <a:spLocks noChangeArrowheads="1"/>
        </xdr:cNvSpPr>
      </xdr:nvSpPr>
      <xdr:spPr bwMode="auto">
        <a:xfrm>
          <a:off x="6655254" y="5793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7" name="Text Box 15">
          <a:extLst>
            <a:ext uri="{FF2B5EF4-FFF2-40B4-BE49-F238E27FC236}">
              <a16:creationId xmlns:a16="http://schemas.microsoft.com/office/drawing/2014/main" id="{5BF285FA-258A-4649-818D-C7CABB5DE9D7}"/>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8" name="Text Box 15">
          <a:extLst>
            <a:ext uri="{FF2B5EF4-FFF2-40B4-BE49-F238E27FC236}">
              <a16:creationId xmlns:a16="http://schemas.microsoft.com/office/drawing/2014/main" id="{34D7B05C-B83F-474D-8C4A-FC8E06838266}"/>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9" name="Text Box 15">
          <a:extLst>
            <a:ext uri="{FF2B5EF4-FFF2-40B4-BE49-F238E27FC236}">
              <a16:creationId xmlns:a16="http://schemas.microsoft.com/office/drawing/2014/main" id="{181BB5E6-A5DE-439A-BDAD-B513BC66F917}"/>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0" name="Text Box 15">
          <a:extLst>
            <a:ext uri="{FF2B5EF4-FFF2-40B4-BE49-F238E27FC236}">
              <a16:creationId xmlns:a16="http://schemas.microsoft.com/office/drawing/2014/main" id="{8E46A33B-7E95-4959-BE22-536858BCEA4B}"/>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1" name="Text Box 15">
          <a:extLst>
            <a:ext uri="{FF2B5EF4-FFF2-40B4-BE49-F238E27FC236}">
              <a16:creationId xmlns:a16="http://schemas.microsoft.com/office/drawing/2014/main" id="{ADE16B06-E0EB-4495-AF79-3700F5BCFB00}"/>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2" name="Text Box 15">
          <a:extLst>
            <a:ext uri="{FF2B5EF4-FFF2-40B4-BE49-F238E27FC236}">
              <a16:creationId xmlns:a16="http://schemas.microsoft.com/office/drawing/2014/main" id="{09BAA5E0-9302-435E-9516-294AA2D338C3}"/>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3" name="Text Box 15">
          <a:extLst>
            <a:ext uri="{FF2B5EF4-FFF2-40B4-BE49-F238E27FC236}">
              <a16:creationId xmlns:a16="http://schemas.microsoft.com/office/drawing/2014/main" id="{3DF8069B-482B-4372-9A3F-67A29DB39505}"/>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4" name="Text Box 15">
          <a:extLst>
            <a:ext uri="{FF2B5EF4-FFF2-40B4-BE49-F238E27FC236}">
              <a16:creationId xmlns:a16="http://schemas.microsoft.com/office/drawing/2014/main" id="{EB0B5F15-E02D-4FA0-9C23-0973C44AB917}"/>
            </a:ext>
          </a:extLst>
        </xdr:cNvPr>
        <xdr:cNvSpPr txBox="1">
          <a:spLocks noChangeArrowheads="1"/>
        </xdr:cNvSpPr>
      </xdr:nvSpPr>
      <xdr:spPr bwMode="auto">
        <a:xfrm>
          <a:off x="6655254" y="5983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5" name="Text Box 15">
          <a:extLst>
            <a:ext uri="{FF2B5EF4-FFF2-40B4-BE49-F238E27FC236}">
              <a16:creationId xmlns:a16="http://schemas.microsoft.com/office/drawing/2014/main" id="{75BE8616-08AA-45F4-99D7-19B8E09C456E}"/>
            </a:ext>
          </a:extLst>
        </xdr:cNvPr>
        <xdr:cNvSpPr txBox="1">
          <a:spLocks noChangeArrowheads="1"/>
        </xdr:cNvSpPr>
      </xdr:nvSpPr>
      <xdr:spPr bwMode="auto">
        <a:xfrm>
          <a:off x="6655254" y="5983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6" name="Text Box 15">
          <a:extLst>
            <a:ext uri="{FF2B5EF4-FFF2-40B4-BE49-F238E27FC236}">
              <a16:creationId xmlns:a16="http://schemas.microsoft.com/office/drawing/2014/main" id="{6077509C-6532-4FBC-AA3F-7CDBD98117DB}"/>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7" name="Text Box 15">
          <a:extLst>
            <a:ext uri="{FF2B5EF4-FFF2-40B4-BE49-F238E27FC236}">
              <a16:creationId xmlns:a16="http://schemas.microsoft.com/office/drawing/2014/main" id="{6E34CD71-CB94-4C8A-B188-42E0F40C8064}"/>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8" name="Text Box 15">
          <a:extLst>
            <a:ext uri="{FF2B5EF4-FFF2-40B4-BE49-F238E27FC236}">
              <a16:creationId xmlns:a16="http://schemas.microsoft.com/office/drawing/2014/main" id="{F9115076-B240-4834-A42B-C85AA7C0CB45}"/>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9" name="Text Box 15">
          <a:extLst>
            <a:ext uri="{FF2B5EF4-FFF2-40B4-BE49-F238E27FC236}">
              <a16:creationId xmlns:a16="http://schemas.microsoft.com/office/drawing/2014/main" id="{AACDDDDA-FDDA-42CD-B055-E22E1BF65D53}"/>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0" name="Text Box 15">
          <a:extLst>
            <a:ext uri="{FF2B5EF4-FFF2-40B4-BE49-F238E27FC236}">
              <a16:creationId xmlns:a16="http://schemas.microsoft.com/office/drawing/2014/main" id="{87388FFD-C520-4080-B624-C295818A37EC}"/>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1" name="Text Box 15">
          <a:extLst>
            <a:ext uri="{FF2B5EF4-FFF2-40B4-BE49-F238E27FC236}">
              <a16:creationId xmlns:a16="http://schemas.microsoft.com/office/drawing/2014/main" id="{6CB9B6F8-0DC4-4C43-A162-8725B1718741}"/>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2" name="Text Box 15">
          <a:extLst>
            <a:ext uri="{FF2B5EF4-FFF2-40B4-BE49-F238E27FC236}">
              <a16:creationId xmlns:a16="http://schemas.microsoft.com/office/drawing/2014/main" id="{273357D3-7A64-4F16-B313-AD59983014EF}"/>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3" name="Text Box 15">
          <a:extLst>
            <a:ext uri="{FF2B5EF4-FFF2-40B4-BE49-F238E27FC236}">
              <a16:creationId xmlns:a16="http://schemas.microsoft.com/office/drawing/2014/main" id="{6BD92950-F9DC-442A-8E93-FE43F5355202}"/>
            </a:ext>
          </a:extLst>
        </xdr:cNvPr>
        <xdr:cNvSpPr txBox="1">
          <a:spLocks noChangeArrowheads="1"/>
        </xdr:cNvSpPr>
      </xdr:nvSpPr>
      <xdr:spPr bwMode="auto">
        <a:xfrm>
          <a:off x="6655254" y="6174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4" name="Text Box 15">
          <a:extLst>
            <a:ext uri="{FF2B5EF4-FFF2-40B4-BE49-F238E27FC236}">
              <a16:creationId xmlns:a16="http://schemas.microsoft.com/office/drawing/2014/main" id="{359D6DFE-D390-4B2F-9B8A-FB75A676CD9F}"/>
            </a:ext>
          </a:extLst>
        </xdr:cNvPr>
        <xdr:cNvSpPr txBox="1">
          <a:spLocks noChangeArrowheads="1"/>
        </xdr:cNvSpPr>
      </xdr:nvSpPr>
      <xdr:spPr bwMode="auto">
        <a:xfrm>
          <a:off x="6655254" y="6174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5" name="Text Box 15">
          <a:extLst>
            <a:ext uri="{FF2B5EF4-FFF2-40B4-BE49-F238E27FC236}">
              <a16:creationId xmlns:a16="http://schemas.microsoft.com/office/drawing/2014/main" id="{12C4BD82-D93E-4FE1-A2DC-4DB35399E0BC}"/>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6" name="Text Box 15">
          <a:extLst>
            <a:ext uri="{FF2B5EF4-FFF2-40B4-BE49-F238E27FC236}">
              <a16:creationId xmlns:a16="http://schemas.microsoft.com/office/drawing/2014/main" id="{A14E77F3-245C-43BE-810C-2B693A17F241}"/>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7" name="Text Box 15">
          <a:extLst>
            <a:ext uri="{FF2B5EF4-FFF2-40B4-BE49-F238E27FC236}">
              <a16:creationId xmlns:a16="http://schemas.microsoft.com/office/drawing/2014/main" id="{FF49780B-CE9E-4AAC-AB33-F00B01A83FAD}"/>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8" name="Text Box 15">
          <a:extLst>
            <a:ext uri="{FF2B5EF4-FFF2-40B4-BE49-F238E27FC236}">
              <a16:creationId xmlns:a16="http://schemas.microsoft.com/office/drawing/2014/main" id="{F5FB2AF6-F094-4135-A8DB-0990DA63D819}"/>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9" name="Text Box 15">
          <a:extLst>
            <a:ext uri="{FF2B5EF4-FFF2-40B4-BE49-F238E27FC236}">
              <a16:creationId xmlns:a16="http://schemas.microsoft.com/office/drawing/2014/main" id="{95F1FCD1-8A8B-4958-AA2F-DB75D8A20464}"/>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0" name="Text Box 15">
          <a:extLst>
            <a:ext uri="{FF2B5EF4-FFF2-40B4-BE49-F238E27FC236}">
              <a16:creationId xmlns:a16="http://schemas.microsoft.com/office/drawing/2014/main" id="{DA33260B-7C06-482E-A9B3-6FFA4680588C}"/>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1" name="Text Box 15">
          <a:extLst>
            <a:ext uri="{FF2B5EF4-FFF2-40B4-BE49-F238E27FC236}">
              <a16:creationId xmlns:a16="http://schemas.microsoft.com/office/drawing/2014/main" id="{5AFE2F1C-8E06-4DCD-9800-F75CD70DDC48}"/>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2" name="Text Box 15">
          <a:extLst>
            <a:ext uri="{FF2B5EF4-FFF2-40B4-BE49-F238E27FC236}">
              <a16:creationId xmlns:a16="http://schemas.microsoft.com/office/drawing/2014/main" id="{0A8AE03F-BAAF-46FD-84B0-66E247A535C7}"/>
            </a:ext>
          </a:extLst>
        </xdr:cNvPr>
        <xdr:cNvSpPr txBox="1">
          <a:spLocks noChangeArrowheads="1"/>
        </xdr:cNvSpPr>
      </xdr:nvSpPr>
      <xdr:spPr bwMode="auto">
        <a:xfrm>
          <a:off x="6655254" y="6364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3" name="Text Box 15">
          <a:extLst>
            <a:ext uri="{FF2B5EF4-FFF2-40B4-BE49-F238E27FC236}">
              <a16:creationId xmlns:a16="http://schemas.microsoft.com/office/drawing/2014/main" id="{783D0C29-8614-499D-BF81-7E7A3A3AF7A5}"/>
            </a:ext>
          </a:extLst>
        </xdr:cNvPr>
        <xdr:cNvSpPr txBox="1">
          <a:spLocks noChangeArrowheads="1"/>
        </xdr:cNvSpPr>
      </xdr:nvSpPr>
      <xdr:spPr bwMode="auto">
        <a:xfrm>
          <a:off x="6655254" y="6364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4" name="Text Box 15">
          <a:extLst>
            <a:ext uri="{FF2B5EF4-FFF2-40B4-BE49-F238E27FC236}">
              <a16:creationId xmlns:a16="http://schemas.microsoft.com/office/drawing/2014/main" id="{67E15B7D-2155-4C68-9CBA-7B5159CF0540}"/>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5" name="Text Box 15">
          <a:extLst>
            <a:ext uri="{FF2B5EF4-FFF2-40B4-BE49-F238E27FC236}">
              <a16:creationId xmlns:a16="http://schemas.microsoft.com/office/drawing/2014/main" id="{ABC0BE1B-2ABB-40D5-9C79-DB3B1671E71D}"/>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6" name="Text Box 15">
          <a:extLst>
            <a:ext uri="{FF2B5EF4-FFF2-40B4-BE49-F238E27FC236}">
              <a16:creationId xmlns:a16="http://schemas.microsoft.com/office/drawing/2014/main" id="{D78C2553-3BCD-411D-9658-44FE1BCF9790}"/>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7" name="Text Box 15">
          <a:extLst>
            <a:ext uri="{FF2B5EF4-FFF2-40B4-BE49-F238E27FC236}">
              <a16:creationId xmlns:a16="http://schemas.microsoft.com/office/drawing/2014/main" id="{EA7C01B9-76F3-4D9A-9815-518A5329E0F3}"/>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8" name="Text Box 15">
          <a:extLst>
            <a:ext uri="{FF2B5EF4-FFF2-40B4-BE49-F238E27FC236}">
              <a16:creationId xmlns:a16="http://schemas.microsoft.com/office/drawing/2014/main" id="{F0441770-7935-4422-93A5-955699DF261D}"/>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9" name="Text Box 15">
          <a:extLst>
            <a:ext uri="{FF2B5EF4-FFF2-40B4-BE49-F238E27FC236}">
              <a16:creationId xmlns:a16="http://schemas.microsoft.com/office/drawing/2014/main" id="{ED9B24FD-AED3-44C1-9EA3-7B3614AFB084}"/>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0" name="Text Box 15">
          <a:extLst>
            <a:ext uri="{FF2B5EF4-FFF2-40B4-BE49-F238E27FC236}">
              <a16:creationId xmlns:a16="http://schemas.microsoft.com/office/drawing/2014/main" id="{C89F2425-34F8-425A-9A58-A20A2668049B}"/>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1" name="Text Box 15">
          <a:extLst>
            <a:ext uri="{FF2B5EF4-FFF2-40B4-BE49-F238E27FC236}">
              <a16:creationId xmlns:a16="http://schemas.microsoft.com/office/drawing/2014/main" id="{49C732D2-FC3B-4D00-AEC3-E3A4207C5549}"/>
            </a:ext>
          </a:extLst>
        </xdr:cNvPr>
        <xdr:cNvSpPr txBox="1">
          <a:spLocks noChangeArrowheads="1"/>
        </xdr:cNvSpPr>
      </xdr:nvSpPr>
      <xdr:spPr bwMode="auto">
        <a:xfrm>
          <a:off x="6655254" y="6555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2" name="Text Box 15">
          <a:extLst>
            <a:ext uri="{FF2B5EF4-FFF2-40B4-BE49-F238E27FC236}">
              <a16:creationId xmlns:a16="http://schemas.microsoft.com/office/drawing/2014/main" id="{468BF9AC-4219-467A-971B-FDA323D7E5AF}"/>
            </a:ext>
          </a:extLst>
        </xdr:cNvPr>
        <xdr:cNvSpPr txBox="1">
          <a:spLocks noChangeArrowheads="1"/>
        </xdr:cNvSpPr>
      </xdr:nvSpPr>
      <xdr:spPr bwMode="auto">
        <a:xfrm>
          <a:off x="6655254" y="6555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3" name="Text Box 15">
          <a:extLst>
            <a:ext uri="{FF2B5EF4-FFF2-40B4-BE49-F238E27FC236}">
              <a16:creationId xmlns:a16="http://schemas.microsoft.com/office/drawing/2014/main" id="{E9CE7785-A6BC-4284-8FD6-5AA6E2460CAA}"/>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4" name="Text Box 15">
          <a:extLst>
            <a:ext uri="{FF2B5EF4-FFF2-40B4-BE49-F238E27FC236}">
              <a16:creationId xmlns:a16="http://schemas.microsoft.com/office/drawing/2014/main" id="{83437C75-3EA5-4701-809E-10E0A2731CBF}"/>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5" name="Text Box 15">
          <a:extLst>
            <a:ext uri="{FF2B5EF4-FFF2-40B4-BE49-F238E27FC236}">
              <a16:creationId xmlns:a16="http://schemas.microsoft.com/office/drawing/2014/main" id="{7AB94A35-A331-42DB-A67A-B0C6B5FF5BE8}"/>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6" name="Text Box 15">
          <a:extLst>
            <a:ext uri="{FF2B5EF4-FFF2-40B4-BE49-F238E27FC236}">
              <a16:creationId xmlns:a16="http://schemas.microsoft.com/office/drawing/2014/main" id="{6BE368A6-7C1E-4FA6-B203-12847467F4A9}"/>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7" name="Text Box 15">
          <a:extLst>
            <a:ext uri="{FF2B5EF4-FFF2-40B4-BE49-F238E27FC236}">
              <a16:creationId xmlns:a16="http://schemas.microsoft.com/office/drawing/2014/main" id="{C4EA8860-1AD9-4251-8F80-6F1FE7EF1D24}"/>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8" name="Text Box 15">
          <a:extLst>
            <a:ext uri="{FF2B5EF4-FFF2-40B4-BE49-F238E27FC236}">
              <a16:creationId xmlns:a16="http://schemas.microsoft.com/office/drawing/2014/main" id="{ED5622F1-CE9B-4986-A63A-B04EB6008558}"/>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9" name="Text Box 15">
          <a:extLst>
            <a:ext uri="{FF2B5EF4-FFF2-40B4-BE49-F238E27FC236}">
              <a16:creationId xmlns:a16="http://schemas.microsoft.com/office/drawing/2014/main" id="{5597A182-EA0E-4F63-8FD3-45EE205AD221}"/>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0" name="Text Box 15">
          <a:extLst>
            <a:ext uri="{FF2B5EF4-FFF2-40B4-BE49-F238E27FC236}">
              <a16:creationId xmlns:a16="http://schemas.microsoft.com/office/drawing/2014/main" id="{21E84FF4-819B-42BB-BC13-95BD3C6A0BF4}"/>
            </a:ext>
          </a:extLst>
        </xdr:cNvPr>
        <xdr:cNvSpPr txBox="1">
          <a:spLocks noChangeArrowheads="1"/>
        </xdr:cNvSpPr>
      </xdr:nvSpPr>
      <xdr:spPr bwMode="auto">
        <a:xfrm>
          <a:off x="6655254" y="6745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1" name="Text Box 15">
          <a:extLst>
            <a:ext uri="{FF2B5EF4-FFF2-40B4-BE49-F238E27FC236}">
              <a16:creationId xmlns:a16="http://schemas.microsoft.com/office/drawing/2014/main" id="{2C959FB9-4D9A-4630-88FB-3AC04F98A9DA}"/>
            </a:ext>
          </a:extLst>
        </xdr:cNvPr>
        <xdr:cNvSpPr txBox="1">
          <a:spLocks noChangeArrowheads="1"/>
        </xdr:cNvSpPr>
      </xdr:nvSpPr>
      <xdr:spPr bwMode="auto">
        <a:xfrm>
          <a:off x="6655254" y="6745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2" name="Text Box 15">
          <a:extLst>
            <a:ext uri="{FF2B5EF4-FFF2-40B4-BE49-F238E27FC236}">
              <a16:creationId xmlns:a16="http://schemas.microsoft.com/office/drawing/2014/main" id="{8FC39962-C272-4ABA-B1B5-2DD32299EE88}"/>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3" name="Text Box 15">
          <a:extLst>
            <a:ext uri="{FF2B5EF4-FFF2-40B4-BE49-F238E27FC236}">
              <a16:creationId xmlns:a16="http://schemas.microsoft.com/office/drawing/2014/main" id="{152F9EC8-38F3-4795-A09D-5447937EDDFD}"/>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4" name="Text Box 15">
          <a:extLst>
            <a:ext uri="{FF2B5EF4-FFF2-40B4-BE49-F238E27FC236}">
              <a16:creationId xmlns:a16="http://schemas.microsoft.com/office/drawing/2014/main" id="{7E2F1A01-1E24-4DE4-8A3B-BFD1D72A4181}"/>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5" name="Text Box 15">
          <a:extLst>
            <a:ext uri="{FF2B5EF4-FFF2-40B4-BE49-F238E27FC236}">
              <a16:creationId xmlns:a16="http://schemas.microsoft.com/office/drawing/2014/main" id="{61ACC617-C01C-40F5-A1E0-4642DDD4400B}"/>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6" name="Text Box 15">
          <a:extLst>
            <a:ext uri="{FF2B5EF4-FFF2-40B4-BE49-F238E27FC236}">
              <a16:creationId xmlns:a16="http://schemas.microsoft.com/office/drawing/2014/main" id="{40D4692D-EBA6-4FB1-AB7C-3C1B2859A02A}"/>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7" name="Text Box 15">
          <a:extLst>
            <a:ext uri="{FF2B5EF4-FFF2-40B4-BE49-F238E27FC236}">
              <a16:creationId xmlns:a16="http://schemas.microsoft.com/office/drawing/2014/main" id="{4CAC4C07-54AF-4F72-BA3A-C337D6D18C5B}"/>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8" name="Text Box 15">
          <a:extLst>
            <a:ext uri="{FF2B5EF4-FFF2-40B4-BE49-F238E27FC236}">
              <a16:creationId xmlns:a16="http://schemas.microsoft.com/office/drawing/2014/main" id="{EB308372-ED7B-495C-BAEC-D9CBE553C78E}"/>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9" name="Text Box 15">
          <a:extLst>
            <a:ext uri="{FF2B5EF4-FFF2-40B4-BE49-F238E27FC236}">
              <a16:creationId xmlns:a16="http://schemas.microsoft.com/office/drawing/2014/main" id="{613F3C22-872B-4857-95F9-47007838870F}"/>
            </a:ext>
          </a:extLst>
        </xdr:cNvPr>
        <xdr:cNvSpPr txBox="1">
          <a:spLocks noChangeArrowheads="1"/>
        </xdr:cNvSpPr>
      </xdr:nvSpPr>
      <xdr:spPr bwMode="auto">
        <a:xfrm>
          <a:off x="6655254" y="6936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0" name="Text Box 15">
          <a:extLst>
            <a:ext uri="{FF2B5EF4-FFF2-40B4-BE49-F238E27FC236}">
              <a16:creationId xmlns:a16="http://schemas.microsoft.com/office/drawing/2014/main" id="{50FF0542-5AFF-4ADD-A3DF-12BAB0D33A72}"/>
            </a:ext>
          </a:extLst>
        </xdr:cNvPr>
        <xdr:cNvSpPr txBox="1">
          <a:spLocks noChangeArrowheads="1"/>
        </xdr:cNvSpPr>
      </xdr:nvSpPr>
      <xdr:spPr bwMode="auto">
        <a:xfrm>
          <a:off x="6655254" y="6936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1" name="Text Box 15">
          <a:extLst>
            <a:ext uri="{FF2B5EF4-FFF2-40B4-BE49-F238E27FC236}">
              <a16:creationId xmlns:a16="http://schemas.microsoft.com/office/drawing/2014/main" id="{9D4F2D9D-C2D7-4C3A-8CBD-47DFA11CCAB8}"/>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2" name="Text Box 15">
          <a:extLst>
            <a:ext uri="{FF2B5EF4-FFF2-40B4-BE49-F238E27FC236}">
              <a16:creationId xmlns:a16="http://schemas.microsoft.com/office/drawing/2014/main" id="{B839C9B7-7A8B-42EF-8D8A-4DAC41E204F9}"/>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3" name="Text Box 15">
          <a:extLst>
            <a:ext uri="{FF2B5EF4-FFF2-40B4-BE49-F238E27FC236}">
              <a16:creationId xmlns:a16="http://schemas.microsoft.com/office/drawing/2014/main" id="{05F5D525-3422-40C5-9728-6941128CE8E9}"/>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4" name="Text Box 15">
          <a:extLst>
            <a:ext uri="{FF2B5EF4-FFF2-40B4-BE49-F238E27FC236}">
              <a16:creationId xmlns:a16="http://schemas.microsoft.com/office/drawing/2014/main" id="{24969B08-84D3-4979-8CA0-94B4816450B1}"/>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5" name="Text Box 15">
          <a:extLst>
            <a:ext uri="{FF2B5EF4-FFF2-40B4-BE49-F238E27FC236}">
              <a16:creationId xmlns:a16="http://schemas.microsoft.com/office/drawing/2014/main" id="{67302B5A-800C-41EA-9F6E-F7065BDBF95D}"/>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6" name="Text Box 15">
          <a:extLst>
            <a:ext uri="{FF2B5EF4-FFF2-40B4-BE49-F238E27FC236}">
              <a16:creationId xmlns:a16="http://schemas.microsoft.com/office/drawing/2014/main" id="{9E39EA96-ACC7-4857-8B87-52C48EBDA3E4}"/>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7" name="Text Box 15">
          <a:extLst>
            <a:ext uri="{FF2B5EF4-FFF2-40B4-BE49-F238E27FC236}">
              <a16:creationId xmlns:a16="http://schemas.microsoft.com/office/drawing/2014/main" id="{5BDC2E1B-1D16-4B82-B3E2-14C98382BAC7}"/>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8" name="Text Box 15">
          <a:extLst>
            <a:ext uri="{FF2B5EF4-FFF2-40B4-BE49-F238E27FC236}">
              <a16:creationId xmlns:a16="http://schemas.microsoft.com/office/drawing/2014/main" id="{64835D8E-6917-474D-9C83-7CAF2330FEC7}"/>
            </a:ext>
          </a:extLst>
        </xdr:cNvPr>
        <xdr:cNvSpPr txBox="1">
          <a:spLocks noChangeArrowheads="1"/>
        </xdr:cNvSpPr>
      </xdr:nvSpPr>
      <xdr:spPr bwMode="auto">
        <a:xfrm>
          <a:off x="6655254" y="7126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9" name="Text Box 15">
          <a:extLst>
            <a:ext uri="{FF2B5EF4-FFF2-40B4-BE49-F238E27FC236}">
              <a16:creationId xmlns:a16="http://schemas.microsoft.com/office/drawing/2014/main" id="{36B11186-7CC0-42C7-B5CC-DDA751B1C98E}"/>
            </a:ext>
          </a:extLst>
        </xdr:cNvPr>
        <xdr:cNvSpPr txBox="1">
          <a:spLocks noChangeArrowheads="1"/>
        </xdr:cNvSpPr>
      </xdr:nvSpPr>
      <xdr:spPr bwMode="auto">
        <a:xfrm>
          <a:off x="6655254" y="7126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0" name="Text Box 15">
          <a:extLst>
            <a:ext uri="{FF2B5EF4-FFF2-40B4-BE49-F238E27FC236}">
              <a16:creationId xmlns:a16="http://schemas.microsoft.com/office/drawing/2014/main" id="{89851E37-E3AF-405D-8A2C-ADF54767BBB5}"/>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1" name="Text Box 15">
          <a:extLst>
            <a:ext uri="{FF2B5EF4-FFF2-40B4-BE49-F238E27FC236}">
              <a16:creationId xmlns:a16="http://schemas.microsoft.com/office/drawing/2014/main" id="{88D89AD3-A79C-445A-AD0E-DC1E2A58441E}"/>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2" name="Text Box 15">
          <a:extLst>
            <a:ext uri="{FF2B5EF4-FFF2-40B4-BE49-F238E27FC236}">
              <a16:creationId xmlns:a16="http://schemas.microsoft.com/office/drawing/2014/main" id="{AF73FC57-1F4A-4781-9BEE-1727E1717111}"/>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3" name="Text Box 15">
          <a:extLst>
            <a:ext uri="{FF2B5EF4-FFF2-40B4-BE49-F238E27FC236}">
              <a16:creationId xmlns:a16="http://schemas.microsoft.com/office/drawing/2014/main" id="{7737E679-36E3-46B3-AAFF-8ACC9B521B30}"/>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4" name="Text Box 15">
          <a:extLst>
            <a:ext uri="{FF2B5EF4-FFF2-40B4-BE49-F238E27FC236}">
              <a16:creationId xmlns:a16="http://schemas.microsoft.com/office/drawing/2014/main" id="{463DC294-8DC0-476C-87B1-6BA5828C9D3E}"/>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5" name="Text Box 15">
          <a:extLst>
            <a:ext uri="{FF2B5EF4-FFF2-40B4-BE49-F238E27FC236}">
              <a16:creationId xmlns:a16="http://schemas.microsoft.com/office/drawing/2014/main" id="{8DE6BC24-666B-4F59-A4A7-CD717DCFC108}"/>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6" name="Text Box 15">
          <a:extLst>
            <a:ext uri="{FF2B5EF4-FFF2-40B4-BE49-F238E27FC236}">
              <a16:creationId xmlns:a16="http://schemas.microsoft.com/office/drawing/2014/main" id="{E41299AF-2FB4-4305-8F3D-DF6E1510FCED}"/>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7" name="Text Box 15">
          <a:extLst>
            <a:ext uri="{FF2B5EF4-FFF2-40B4-BE49-F238E27FC236}">
              <a16:creationId xmlns:a16="http://schemas.microsoft.com/office/drawing/2014/main" id="{3DA53234-5BD4-4ED1-8A20-5AA6289270A9}"/>
            </a:ext>
          </a:extLst>
        </xdr:cNvPr>
        <xdr:cNvSpPr txBox="1">
          <a:spLocks noChangeArrowheads="1"/>
        </xdr:cNvSpPr>
      </xdr:nvSpPr>
      <xdr:spPr bwMode="auto">
        <a:xfrm>
          <a:off x="6655254" y="7317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8" name="Text Box 15">
          <a:extLst>
            <a:ext uri="{FF2B5EF4-FFF2-40B4-BE49-F238E27FC236}">
              <a16:creationId xmlns:a16="http://schemas.microsoft.com/office/drawing/2014/main" id="{DF31E241-4663-4684-B3B9-3947E59E987F}"/>
            </a:ext>
          </a:extLst>
        </xdr:cNvPr>
        <xdr:cNvSpPr txBox="1">
          <a:spLocks noChangeArrowheads="1"/>
        </xdr:cNvSpPr>
      </xdr:nvSpPr>
      <xdr:spPr bwMode="auto">
        <a:xfrm>
          <a:off x="6655254" y="7317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9" name="Text Box 15">
          <a:extLst>
            <a:ext uri="{FF2B5EF4-FFF2-40B4-BE49-F238E27FC236}">
              <a16:creationId xmlns:a16="http://schemas.microsoft.com/office/drawing/2014/main" id="{069318D1-ADF6-473C-B5AA-CBDEF5C49FB4}"/>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0" name="Text Box 15">
          <a:extLst>
            <a:ext uri="{FF2B5EF4-FFF2-40B4-BE49-F238E27FC236}">
              <a16:creationId xmlns:a16="http://schemas.microsoft.com/office/drawing/2014/main" id="{DCA0AC8D-5393-489F-A0B1-8E79A47DD059}"/>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1" name="Text Box 15">
          <a:extLst>
            <a:ext uri="{FF2B5EF4-FFF2-40B4-BE49-F238E27FC236}">
              <a16:creationId xmlns:a16="http://schemas.microsoft.com/office/drawing/2014/main" id="{1E845AD1-6E25-457F-8C61-C8D030CBD762}"/>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2" name="Text Box 15">
          <a:extLst>
            <a:ext uri="{FF2B5EF4-FFF2-40B4-BE49-F238E27FC236}">
              <a16:creationId xmlns:a16="http://schemas.microsoft.com/office/drawing/2014/main" id="{B29DDC85-728C-4AEC-A63C-9C7BF545CA74}"/>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3" name="Text Box 15">
          <a:extLst>
            <a:ext uri="{FF2B5EF4-FFF2-40B4-BE49-F238E27FC236}">
              <a16:creationId xmlns:a16="http://schemas.microsoft.com/office/drawing/2014/main" id="{680A3CDB-F432-4137-97A5-545535F3033F}"/>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4" name="Text Box 15">
          <a:extLst>
            <a:ext uri="{FF2B5EF4-FFF2-40B4-BE49-F238E27FC236}">
              <a16:creationId xmlns:a16="http://schemas.microsoft.com/office/drawing/2014/main" id="{6E659BCD-1335-4CCB-936B-CB3BCE63584F}"/>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5" name="Text Box 15">
          <a:extLst>
            <a:ext uri="{FF2B5EF4-FFF2-40B4-BE49-F238E27FC236}">
              <a16:creationId xmlns:a16="http://schemas.microsoft.com/office/drawing/2014/main" id="{2368AD6F-3455-4E32-BCF0-88A1BD297B10}"/>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6" name="Text Box 15">
          <a:extLst>
            <a:ext uri="{FF2B5EF4-FFF2-40B4-BE49-F238E27FC236}">
              <a16:creationId xmlns:a16="http://schemas.microsoft.com/office/drawing/2014/main" id="{E91DD924-44B6-4BDF-AF88-BA7DC6DB8A02}"/>
            </a:ext>
          </a:extLst>
        </xdr:cNvPr>
        <xdr:cNvSpPr txBox="1">
          <a:spLocks noChangeArrowheads="1"/>
        </xdr:cNvSpPr>
      </xdr:nvSpPr>
      <xdr:spPr bwMode="auto">
        <a:xfrm>
          <a:off x="6655254" y="7507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7" name="Text Box 15">
          <a:extLst>
            <a:ext uri="{FF2B5EF4-FFF2-40B4-BE49-F238E27FC236}">
              <a16:creationId xmlns:a16="http://schemas.microsoft.com/office/drawing/2014/main" id="{D51A1FB2-8883-4643-841A-BB12FC39EE06}"/>
            </a:ext>
          </a:extLst>
        </xdr:cNvPr>
        <xdr:cNvSpPr txBox="1">
          <a:spLocks noChangeArrowheads="1"/>
        </xdr:cNvSpPr>
      </xdr:nvSpPr>
      <xdr:spPr bwMode="auto">
        <a:xfrm>
          <a:off x="6655254" y="7507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8" name="Text Box 15">
          <a:extLst>
            <a:ext uri="{FF2B5EF4-FFF2-40B4-BE49-F238E27FC236}">
              <a16:creationId xmlns:a16="http://schemas.microsoft.com/office/drawing/2014/main" id="{FA242669-D365-41D6-A9DF-69753C2A3D09}"/>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9" name="Text Box 15">
          <a:extLst>
            <a:ext uri="{FF2B5EF4-FFF2-40B4-BE49-F238E27FC236}">
              <a16:creationId xmlns:a16="http://schemas.microsoft.com/office/drawing/2014/main" id="{628555F2-C553-4C0D-B58C-7E4ACCA4497C}"/>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0" name="Text Box 15">
          <a:extLst>
            <a:ext uri="{FF2B5EF4-FFF2-40B4-BE49-F238E27FC236}">
              <a16:creationId xmlns:a16="http://schemas.microsoft.com/office/drawing/2014/main" id="{FB7653FD-0FC1-4F34-9E7B-0941CEF3A539}"/>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1" name="Text Box 15">
          <a:extLst>
            <a:ext uri="{FF2B5EF4-FFF2-40B4-BE49-F238E27FC236}">
              <a16:creationId xmlns:a16="http://schemas.microsoft.com/office/drawing/2014/main" id="{76CD8B3D-5C15-46CC-9A57-3F9913EA49DD}"/>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2" name="Text Box 15">
          <a:extLst>
            <a:ext uri="{FF2B5EF4-FFF2-40B4-BE49-F238E27FC236}">
              <a16:creationId xmlns:a16="http://schemas.microsoft.com/office/drawing/2014/main" id="{A58F5F05-66DF-4884-B377-0A236B41E5BF}"/>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3" name="Text Box 15">
          <a:extLst>
            <a:ext uri="{FF2B5EF4-FFF2-40B4-BE49-F238E27FC236}">
              <a16:creationId xmlns:a16="http://schemas.microsoft.com/office/drawing/2014/main" id="{70844FFF-9AC4-4B47-90FA-702739C26365}"/>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4" name="Text Box 15">
          <a:extLst>
            <a:ext uri="{FF2B5EF4-FFF2-40B4-BE49-F238E27FC236}">
              <a16:creationId xmlns:a16="http://schemas.microsoft.com/office/drawing/2014/main" id="{A8231C00-8C18-4662-B428-5D817F288589}"/>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5" name="Text Box 15">
          <a:extLst>
            <a:ext uri="{FF2B5EF4-FFF2-40B4-BE49-F238E27FC236}">
              <a16:creationId xmlns:a16="http://schemas.microsoft.com/office/drawing/2014/main" id="{3C3F0632-7830-4D5C-9377-66B57ECF222A}"/>
            </a:ext>
          </a:extLst>
        </xdr:cNvPr>
        <xdr:cNvSpPr txBox="1">
          <a:spLocks noChangeArrowheads="1"/>
        </xdr:cNvSpPr>
      </xdr:nvSpPr>
      <xdr:spPr bwMode="auto">
        <a:xfrm>
          <a:off x="6655254" y="7698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6" name="Text Box 15">
          <a:extLst>
            <a:ext uri="{FF2B5EF4-FFF2-40B4-BE49-F238E27FC236}">
              <a16:creationId xmlns:a16="http://schemas.microsoft.com/office/drawing/2014/main" id="{46DA2D5C-4398-4CCF-A6F2-49BBFFD5CD98}"/>
            </a:ext>
          </a:extLst>
        </xdr:cNvPr>
        <xdr:cNvSpPr txBox="1">
          <a:spLocks noChangeArrowheads="1"/>
        </xdr:cNvSpPr>
      </xdr:nvSpPr>
      <xdr:spPr bwMode="auto">
        <a:xfrm>
          <a:off x="6655254" y="7698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7" name="Text Box 15">
          <a:extLst>
            <a:ext uri="{FF2B5EF4-FFF2-40B4-BE49-F238E27FC236}">
              <a16:creationId xmlns:a16="http://schemas.microsoft.com/office/drawing/2014/main" id="{1BD95883-4E82-4CD7-8658-2EAE51A15661}"/>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8" name="Text Box 15">
          <a:extLst>
            <a:ext uri="{FF2B5EF4-FFF2-40B4-BE49-F238E27FC236}">
              <a16:creationId xmlns:a16="http://schemas.microsoft.com/office/drawing/2014/main" id="{DFA8FACE-B0DB-4D5F-812A-088F6D23A658}"/>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9" name="Text Box 15">
          <a:extLst>
            <a:ext uri="{FF2B5EF4-FFF2-40B4-BE49-F238E27FC236}">
              <a16:creationId xmlns:a16="http://schemas.microsoft.com/office/drawing/2014/main" id="{275A2F85-043E-4D14-AEB7-8322BF8410CF}"/>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0" name="Text Box 15">
          <a:extLst>
            <a:ext uri="{FF2B5EF4-FFF2-40B4-BE49-F238E27FC236}">
              <a16:creationId xmlns:a16="http://schemas.microsoft.com/office/drawing/2014/main" id="{C666A1D6-C7A0-455E-A258-DC37F885EBBC}"/>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1" name="Text Box 15">
          <a:extLst>
            <a:ext uri="{FF2B5EF4-FFF2-40B4-BE49-F238E27FC236}">
              <a16:creationId xmlns:a16="http://schemas.microsoft.com/office/drawing/2014/main" id="{9F652D22-65C2-40F7-B637-6DD9A87FA134}"/>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2" name="Text Box 15">
          <a:extLst>
            <a:ext uri="{FF2B5EF4-FFF2-40B4-BE49-F238E27FC236}">
              <a16:creationId xmlns:a16="http://schemas.microsoft.com/office/drawing/2014/main" id="{ECD237A0-5823-480C-9C02-981F9BEED84C}"/>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3" name="Text Box 15">
          <a:extLst>
            <a:ext uri="{FF2B5EF4-FFF2-40B4-BE49-F238E27FC236}">
              <a16:creationId xmlns:a16="http://schemas.microsoft.com/office/drawing/2014/main" id="{047B51D9-CD10-4EB1-A21E-91AB0784BAEA}"/>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4" name="Text Box 15">
          <a:extLst>
            <a:ext uri="{FF2B5EF4-FFF2-40B4-BE49-F238E27FC236}">
              <a16:creationId xmlns:a16="http://schemas.microsoft.com/office/drawing/2014/main" id="{1074A60A-3B5B-423E-8921-D1DEBDDEAB49}"/>
            </a:ext>
          </a:extLst>
        </xdr:cNvPr>
        <xdr:cNvSpPr txBox="1">
          <a:spLocks noChangeArrowheads="1"/>
        </xdr:cNvSpPr>
      </xdr:nvSpPr>
      <xdr:spPr bwMode="auto">
        <a:xfrm>
          <a:off x="6655254" y="7888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5" name="Text Box 15">
          <a:extLst>
            <a:ext uri="{FF2B5EF4-FFF2-40B4-BE49-F238E27FC236}">
              <a16:creationId xmlns:a16="http://schemas.microsoft.com/office/drawing/2014/main" id="{0B994A7B-B903-480F-9865-5B7AB19B4537}"/>
            </a:ext>
          </a:extLst>
        </xdr:cNvPr>
        <xdr:cNvSpPr txBox="1">
          <a:spLocks noChangeArrowheads="1"/>
        </xdr:cNvSpPr>
      </xdr:nvSpPr>
      <xdr:spPr bwMode="auto">
        <a:xfrm>
          <a:off x="6655254" y="7888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6" name="Text Box 15">
          <a:extLst>
            <a:ext uri="{FF2B5EF4-FFF2-40B4-BE49-F238E27FC236}">
              <a16:creationId xmlns:a16="http://schemas.microsoft.com/office/drawing/2014/main" id="{2486008E-4DC3-469D-8E86-A0AF5615873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7" name="Text Box 15">
          <a:extLst>
            <a:ext uri="{FF2B5EF4-FFF2-40B4-BE49-F238E27FC236}">
              <a16:creationId xmlns:a16="http://schemas.microsoft.com/office/drawing/2014/main" id="{B55CCBCC-3E4B-4520-BA40-6BE625A0E5D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8" name="Text Box 15">
          <a:extLst>
            <a:ext uri="{FF2B5EF4-FFF2-40B4-BE49-F238E27FC236}">
              <a16:creationId xmlns:a16="http://schemas.microsoft.com/office/drawing/2014/main" id="{F90CB116-2AE1-480E-BC21-E7A2CFA456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9" name="Text Box 15">
          <a:extLst>
            <a:ext uri="{FF2B5EF4-FFF2-40B4-BE49-F238E27FC236}">
              <a16:creationId xmlns:a16="http://schemas.microsoft.com/office/drawing/2014/main" id="{2BE03512-0F1D-4E0D-AB11-52E463028D3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0" name="Text Box 15">
          <a:extLst>
            <a:ext uri="{FF2B5EF4-FFF2-40B4-BE49-F238E27FC236}">
              <a16:creationId xmlns:a16="http://schemas.microsoft.com/office/drawing/2014/main" id="{3880EE9E-3542-470B-82C5-DB464533491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1" name="Text Box 15">
          <a:extLst>
            <a:ext uri="{FF2B5EF4-FFF2-40B4-BE49-F238E27FC236}">
              <a16:creationId xmlns:a16="http://schemas.microsoft.com/office/drawing/2014/main" id="{2195FA27-1F27-4ABA-98D2-DAA8C1E1274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2" name="Text Box 15">
          <a:extLst>
            <a:ext uri="{FF2B5EF4-FFF2-40B4-BE49-F238E27FC236}">
              <a16:creationId xmlns:a16="http://schemas.microsoft.com/office/drawing/2014/main" id="{32669E5D-62D2-4A0E-BFDC-C8B75FE1F83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3" name="Text Box 15">
          <a:extLst>
            <a:ext uri="{FF2B5EF4-FFF2-40B4-BE49-F238E27FC236}">
              <a16:creationId xmlns:a16="http://schemas.microsoft.com/office/drawing/2014/main" id="{FA26A64E-4291-4F11-B2F5-531F1D88531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4" name="Text Box 15">
          <a:extLst>
            <a:ext uri="{FF2B5EF4-FFF2-40B4-BE49-F238E27FC236}">
              <a16:creationId xmlns:a16="http://schemas.microsoft.com/office/drawing/2014/main" id="{159A4C65-0D3D-485F-A054-03D47FC1D5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5" name="Text Box 15">
          <a:extLst>
            <a:ext uri="{FF2B5EF4-FFF2-40B4-BE49-F238E27FC236}">
              <a16:creationId xmlns:a16="http://schemas.microsoft.com/office/drawing/2014/main" id="{9DBC3219-18ED-4CAA-AC41-C5CBFC3CA10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6" name="Text Box 15">
          <a:extLst>
            <a:ext uri="{FF2B5EF4-FFF2-40B4-BE49-F238E27FC236}">
              <a16:creationId xmlns:a16="http://schemas.microsoft.com/office/drawing/2014/main" id="{EB06F04F-7DF4-4AAC-B081-B664CBA481E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7" name="Text Box 15">
          <a:extLst>
            <a:ext uri="{FF2B5EF4-FFF2-40B4-BE49-F238E27FC236}">
              <a16:creationId xmlns:a16="http://schemas.microsoft.com/office/drawing/2014/main" id="{8631B87E-C3EC-465F-A2FE-1E02C573A79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8" name="Text Box 15">
          <a:extLst>
            <a:ext uri="{FF2B5EF4-FFF2-40B4-BE49-F238E27FC236}">
              <a16:creationId xmlns:a16="http://schemas.microsoft.com/office/drawing/2014/main" id="{6EA72DA0-A413-469B-B63F-2A792E6ED6B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9" name="Text Box 15">
          <a:extLst>
            <a:ext uri="{FF2B5EF4-FFF2-40B4-BE49-F238E27FC236}">
              <a16:creationId xmlns:a16="http://schemas.microsoft.com/office/drawing/2014/main" id="{F09D7873-24FF-4C21-AE0A-0D31D2AFA5A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0" name="Text Box 15">
          <a:extLst>
            <a:ext uri="{FF2B5EF4-FFF2-40B4-BE49-F238E27FC236}">
              <a16:creationId xmlns:a16="http://schemas.microsoft.com/office/drawing/2014/main" id="{6B3CE350-95E3-475C-ABD0-3E624F99E2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1" name="Text Box 15">
          <a:extLst>
            <a:ext uri="{FF2B5EF4-FFF2-40B4-BE49-F238E27FC236}">
              <a16:creationId xmlns:a16="http://schemas.microsoft.com/office/drawing/2014/main" id="{25C7AC85-DC9C-4E30-AF2B-B1B8C3622C3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2" name="Text Box 15">
          <a:extLst>
            <a:ext uri="{FF2B5EF4-FFF2-40B4-BE49-F238E27FC236}">
              <a16:creationId xmlns:a16="http://schemas.microsoft.com/office/drawing/2014/main" id="{93158C71-2951-4E26-AA00-89A728D3A95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3" name="Text Box 15">
          <a:extLst>
            <a:ext uri="{FF2B5EF4-FFF2-40B4-BE49-F238E27FC236}">
              <a16:creationId xmlns:a16="http://schemas.microsoft.com/office/drawing/2014/main" id="{2B972B13-21A4-40DD-8688-275E7B53740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4" name="Text Box 15">
          <a:extLst>
            <a:ext uri="{FF2B5EF4-FFF2-40B4-BE49-F238E27FC236}">
              <a16:creationId xmlns:a16="http://schemas.microsoft.com/office/drawing/2014/main" id="{CFC4E52E-4FE9-4989-BB86-B6447F5953F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5" name="Text Box 15">
          <a:extLst>
            <a:ext uri="{FF2B5EF4-FFF2-40B4-BE49-F238E27FC236}">
              <a16:creationId xmlns:a16="http://schemas.microsoft.com/office/drawing/2014/main" id="{B4A93AFF-EA16-45D2-8C51-504F36CCC8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6" name="Text Box 15">
          <a:extLst>
            <a:ext uri="{FF2B5EF4-FFF2-40B4-BE49-F238E27FC236}">
              <a16:creationId xmlns:a16="http://schemas.microsoft.com/office/drawing/2014/main" id="{726409E4-7991-4218-8ED2-1B0ED79304E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7" name="Text Box 15">
          <a:extLst>
            <a:ext uri="{FF2B5EF4-FFF2-40B4-BE49-F238E27FC236}">
              <a16:creationId xmlns:a16="http://schemas.microsoft.com/office/drawing/2014/main" id="{FB337DE6-4D44-41A5-B508-6D38D4F2B71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8" name="Text Box 15">
          <a:extLst>
            <a:ext uri="{FF2B5EF4-FFF2-40B4-BE49-F238E27FC236}">
              <a16:creationId xmlns:a16="http://schemas.microsoft.com/office/drawing/2014/main" id="{6C9B92EB-9B0A-4AA7-B33D-29DFCE6051A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9" name="Text Box 15">
          <a:extLst>
            <a:ext uri="{FF2B5EF4-FFF2-40B4-BE49-F238E27FC236}">
              <a16:creationId xmlns:a16="http://schemas.microsoft.com/office/drawing/2014/main" id="{0F66EA2F-0452-415E-8E8A-A5AB8223FBF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0" name="Text Box 15">
          <a:extLst>
            <a:ext uri="{FF2B5EF4-FFF2-40B4-BE49-F238E27FC236}">
              <a16:creationId xmlns:a16="http://schemas.microsoft.com/office/drawing/2014/main" id="{0BDC3273-6449-4CDF-B867-E2AEE146CE1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1" name="Text Box 15">
          <a:extLst>
            <a:ext uri="{FF2B5EF4-FFF2-40B4-BE49-F238E27FC236}">
              <a16:creationId xmlns:a16="http://schemas.microsoft.com/office/drawing/2014/main" id="{8F8E9E63-98EE-404D-A960-966925A0008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2" name="Text Box 15">
          <a:extLst>
            <a:ext uri="{FF2B5EF4-FFF2-40B4-BE49-F238E27FC236}">
              <a16:creationId xmlns:a16="http://schemas.microsoft.com/office/drawing/2014/main" id="{517119CB-6D71-4143-AFFB-28026CE919F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3" name="Text Box 15">
          <a:extLst>
            <a:ext uri="{FF2B5EF4-FFF2-40B4-BE49-F238E27FC236}">
              <a16:creationId xmlns:a16="http://schemas.microsoft.com/office/drawing/2014/main" id="{A42CC875-021B-4533-8483-8EA3086E333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4" name="Text Box 15">
          <a:extLst>
            <a:ext uri="{FF2B5EF4-FFF2-40B4-BE49-F238E27FC236}">
              <a16:creationId xmlns:a16="http://schemas.microsoft.com/office/drawing/2014/main" id="{A89DF3D8-A80E-4248-B829-23918FEE21F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5" name="Text Box 15">
          <a:extLst>
            <a:ext uri="{FF2B5EF4-FFF2-40B4-BE49-F238E27FC236}">
              <a16:creationId xmlns:a16="http://schemas.microsoft.com/office/drawing/2014/main" id="{76928A9A-B82E-4F08-87B5-1B09F57D461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6" name="Text Box 15">
          <a:extLst>
            <a:ext uri="{FF2B5EF4-FFF2-40B4-BE49-F238E27FC236}">
              <a16:creationId xmlns:a16="http://schemas.microsoft.com/office/drawing/2014/main" id="{F44CB3B6-AB9C-455D-9FE3-9E5E1075C1D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7" name="Text Box 15">
          <a:extLst>
            <a:ext uri="{FF2B5EF4-FFF2-40B4-BE49-F238E27FC236}">
              <a16:creationId xmlns:a16="http://schemas.microsoft.com/office/drawing/2014/main" id="{D3471B51-190A-4A9B-B5F9-4027910A8C9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8" name="Text Box 15">
          <a:extLst>
            <a:ext uri="{FF2B5EF4-FFF2-40B4-BE49-F238E27FC236}">
              <a16:creationId xmlns:a16="http://schemas.microsoft.com/office/drawing/2014/main" id="{B99F1098-68AA-4235-B096-90E9A866B89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9" name="Text Box 15">
          <a:extLst>
            <a:ext uri="{FF2B5EF4-FFF2-40B4-BE49-F238E27FC236}">
              <a16:creationId xmlns:a16="http://schemas.microsoft.com/office/drawing/2014/main" id="{6C970C9C-4152-4310-9590-D53D8EE4C37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0" name="Text Box 15">
          <a:extLst>
            <a:ext uri="{FF2B5EF4-FFF2-40B4-BE49-F238E27FC236}">
              <a16:creationId xmlns:a16="http://schemas.microsoft.com/office/drawing/2014/main" id="{5C777522-9F55-416A-8579-F718B759971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1" name="Text Box 15">
          <a:extLst>
            <a:ext uri="{FF2B5EF4-FFF2-40B4-BE49-F238E27FC236}">
              <a16:creationId xmlns:a16="http://schemas.microsoft.com/office/drawing/2014/main" id="{90DD1D9B-20BC-4B9E-BB1D-D69FF7EA574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2" name="Text Box 15">
          <a:extLst>
            <a:ext uri="{FF2B5EF4-FFF2-40B4-BE49-F238E27FC236}">
              <a16:creationId xmlns:a16="http://schemas.microsoft.com/office/drawing/2014/main" id="{DE48B6FD-E1C3-442D-B218-91E893032B3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3" name="Text Box 15">
          <a:extLst>
            <a:ext uri="{FF2B5EF4-FFF2-40B4-BE49-F238E27FC236}">
              <a16:creationId xmlns:a16="http://schemas.microsoft.com/office/drawing/2014/main" id="{AEFDFE02-2B2A-4601-9FA5-1701E36B186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4" name="Text Box 15">
          <a:extLst>
            <a:ext uri="{FF2B5EF4-FFF2-40B4-BE49-F238E27FC236}">
              <a16:creationId xmlns:a16="http://schemas.microsoft.com/office/drawing/2014/main" id="{465BCDF4-8ABA-4275-B7D7-FF6208958D6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5" name="Text Box 15">
          <a:extLst>
            <a:ext uri="{FF2B5EF4-FFF2-40B4-BE49-F238E27FC236}">
              <a16:creationId xmlns:a16="http://schemas.microsoft.com/office/drawing/2014/main" id="{7A7BAFAD-39BA-4E52-A27E-6C9B64589F2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6" name="Text Box 15">
          <a:extLst>
            <a:ext uri="{FF2B5EF4-FFF2-40B4-BE49-F238E27FC236}">
              <a16:creationId xmlns:a16="http://schemas.microsoft.com/office/drawing/2014/main" id="{2925E496-BE2D-4E95-AFA9-33FFEB2D39A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7" name="Text Box 15">
          <a:extLst>
            <a:ext uri="{FF2B5EF4-FFF2-40B4-BE49-F238E27FC236}">
              <a16:creationId xmlns:a16="http://schemas.microsoft.com/office/drawing/2014/main" id="{59B6D7F6-5D75-4F19-96BA-E5B62376E15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8" name="Text Box 15">
          <a:extLst>
            <a:ext uri="{FF2B5EF4-FFF2-40B4-BE49-F238E27FC236}">
              <a16:creationId xmlns:a16="http://schemas.microsoft.com/office/drawing/2014/main" id="{AAA09261-A5E3-4157-9589-944CA1CE3E1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9" name="Text Box 15">
          <a:extLst>
            <a:ext uri="{FF2B5EF4-FFF2-40B4-BE49-F238E27FC236}">
              <a16:creationId xmlns:a16="http://schemas.microsoft.com/office/drawing/2014/main" id="{0EE093EC-D36D-4864-A4E5-FB37EDCD2AD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0" name="Text Box 15">
          <a:extLst>
            <a:ext uri="{FF2B5EF4-FFF2-40B4-BE49-F238E27FC236}">
              <a16:creationId xmlns:a16="http://schemas.microsoft.com/office/drawing/2014/main" id="{5D3AFE67-5D5B-4AC2-A7C9-5C530E38215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1" name="Text Box 15">
          <a:extLst>
            <a:ext uri="{FF2B5EF4-FFF2-40B4-BE49-F238E27FC236}">
              <a16:creationId xmlns:a16="http://schemas.microsoft.com/office/drawing/2014/main" id="{0DDA354E-FA47-459A-9CCE-9B0E6CE78DD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2" name="Text Box 15">
          <a:extLst>
            <a:ext uri="{FF2B5EF4-FFF2-40B4-BE49-F238E27FC236}">
              <a16:creationId xmlns:a16="http://schemas.microsoft.com/office/drawing/2014/main" id="{635DDBE4-092B-4FC6-80BD-3A823A1731C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3" name="Text Box 15">
          <a:extLst>
            <a:ext uri="{FF2B5EF4-FFF2-40B4-BE49-F238E27FC236}">
              <a16:creationId xmlns:a16="http://schemas.microsoft.com/office/drawing/2014/main" id="{94F48874-D571-4217-A2DC-FB1951DAD63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4" name="Text Box 15">
          <a:extLst>
            <a:ext uri="{FF2B5EF4-FFF2-40B4-BE49-F238E27FC236}">
              <a16:creationId xmlns:a16="http://schemas.microsoft.com/office/drawing/2014/main" id="{3DED3347-3E2D-4551-BE55-5AC892369CA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5" name="Text Box 15">
          <a:extLst>
            <a:ext uri="{FF2B5EF4-FFF2-40B4-BE49-F238E27FC236}">
              <a16:creationId xmlns:a16="http://schemas.microsoft.com/office/drawing/2014/main" id="{CFF20E05-454F-4926-84CC-151B7A5FCB5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6" name="Text Box 15">
          <a:extLst>
            <a:ext uri="{FF2B5EF4-FFF2-40B4-BE49-F238E27FC236}">
              <a16:creationId xmlns:a16="http://schemas.microsoft.com/office/drawing/2014/main" id="{6C95EE9C-EE69-458A-862E-0C586034E09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7" name="Text Box 15">
          <a:extLst>
            <a:ext uri="{FF2B5EF4-FFF2-40B4-BE49-F238E27FC236}">
              <a16:creationId xmlns:a16="http://schemas.microsoft.com/office/drawing/2014/main" id="{84EAC188-1442-4BA4-A634-826EFBECEF6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8" name="Text Box 15">
          <a:extLst>
            <a:ext uri="{FF2B5EF4-FFF2-40B4-BE49-F238E27FC236}">
              <a16:creationId xmlns:a16="http://schemas.microsoft.com/office/drawing/2014/main" id="{20233F79-2EA0-4DFF-94F6-5D7A2298CF7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9" name="Text Box 15">
          <a:extLst>
            <a:ext uri="{FF2B5EF4-FFF2-40B4-BE49-F238E27FC236}">
              <a16:creationId xmlns:a16="http://schemas.microsoft.com/office/drawing/2014/main" id="{849E75E3-C6AD-43CC-B257-54989F9B94C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0" name="Text Box 15">
          <a:extLst>
            <a:ext uri="{FF2B5EF4-FFF2-40B4-BE49-F238E27FC236}">
              <a16:creationId xmlns:a16="http://schemas.microsoft.com/office/drawing/2014/main" id="{0C169AAB-3C75-4199-8463-D89A29F8B32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1" name="Text Box 15">
          <a:extLst>
            <a:ext uri="{FF2B5EF4-FFF2-40B4-BE49-F238E27FC236}">
              <a16:creationId xmlns:a16="http://schemas.microsoft.com/office/drawing/2014/main" id="{AE98843A-933B-415C-B87C-D8A4B73EAAD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2" name="Text Box 15">
          <a:extLst>
            <a:ext uri="{FF2B5EF4-FFF2-40B4-BE49-F238E27FC236}">
              <a16:creationId xmlns:a16="http://schemas.microsoft.com/office/drawing/2014/main" id="{B7076BF4-A472-4186-AD99-6E78DDE5CDE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3" name="Text Box 15">
          <a:extLst>
            <a:ext uri="{FF2B5EF4-FFF2-40B4-BE49-F238E27FC236}">
              <a16:creationId xmlns:a16="http://schemas.microsoft.com/office/drawing/2014/main" id="{5D056EB7-A8BE-454B-8C05-38CAB446897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4" name="Text Box 15">
          <a:extLst>
            <a:ext uri="{FF2B5EF4-FFF2-40B4-BE49-F238E27FC236}">
              <a16:creationId xmlns:a16="http://schemas.microsoft.com/office/drawing/2014/main" id="{A41D7754-0959-48E4-A0C6-1B8FA4A5FCF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5" name="Text Box 15">
          <a:extLst>
            <a:ext uri="{FF2B5EF4-FFF2-40B4-BE49-F238E27FC236}">
              <a16:creationId xmlns:a16="http://schemas.microsoft.com/office/drawing/2014/main" id="{6FCB491D-5A63-4714-BF06-0AF022FB5D0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6" name="Text Box 15">
          <a:extLst>
            <a:ext uri="{FF2B5EF4-FFF2-40B4-BE49-F238E27FC236}">
              <a16:creationId xmlns:a16="http://schemas.microsoft.com/office/drawing/2014/main" id="{F15E702F-1DD7-447E-911C-ADDBE28D480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7" name="Text Box 15">
          <a:extLst>
            <a:ext uri="{FF2B5EF4-FFF2-40B4-BE49-F238E27FC236}">
              <a16:creationId xmlns:a16="http://schemas.microsoft.com/office/drawing/2014/main" id="{B5465585-9451-467E-A13F-0C679C20609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8" name="Text Box 15">
          <a:extLst>
            <a:ext uri="{FF2B5EF4-FFF2-40B4-BE49-F238E27FC236}">
              <a16:creationId xmlns:a16="http://schemas.microsoft.com/office/drawing/2014/main" id="{A08A612D-6A44-4669-9333-7C9C2811D0C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9" name="Text Box 15">
          <a:extLst>
            <a:ext uri="{FF2B5EF4-FFF2-40B4-BE49-F238E27FC236}">
              <a16:creationId xmlns:a16="http://schemas.microsoft.com/office/drawing/2014/main" id="{CFE93037-9438-4D7D-ADA0-FBCD88FE543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0" name="Text Box 15">
          <a:extLst>
            <a:ext uri="{FF2B5EF4-FFF2-40B4-BE49-F238E27FC236}">
              <a16:creationId xmlns:a16="http://schemas.microsoft.com/office/drawing/2014/main" id="{8160CAFE-C136-4546-A961-0500881D88A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1" name="Text Box 15">
          <a:extLst>
            <a:ext uri="{FF2B5EF4-FFF2-40B4-BE49-F238E27FC236}">
              <a16:creationId xmlns:a16="http://schemas.microsoft.com/office/drawing/2014/main" id="{48E87853-80C7-46D0-873B-6213BE66DE7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2" name="Text Box 15">
          <a:extLst>
            <a:ext uri="{FF2B5EF4-FFF2-40B4-BE49-F238E27FC236}">
              <a16:creationId xmlns:a16="http://schemas.microsoft.com/office/drawing/2014/main" id="{3101F308-8357-4F28-B490-B8700D40089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3" name="Text Box 15">
          <a:extLst>
            <a:ext uri="{FF2B5EF4-FFF2-40B4-BE49-F238E27FC236}">
              <a16:creationId xmlns:a16="http://schemas.microsoft.com/office/drawing/2014/main" id="{67EE29C1-B41B-4868-8C68-8D724BC0D5D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4" name="Text Box 15">
          <a:extLst>
            <a:ext uri="{FF2B5EF4-FFF2-40B4-BE49-F238E27FC236}">
              <a16:creationId xmlns:a16="http://schemas.microsoft.com/office/drawing/2014/main" id="{65FDD409-9EFE-4F8C-938F-BC820016BE8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5" name="Text Box 15">
          <a:extLst>
            <a:ext uri="{FF2B5EF4-FFF2-40B4-BE49-F238E27FC236}">
              <a16:creationId xmlns:a16="http://schemas.microsoft.com/office/drawing/2014/main" id="{C296F530-BF7B-4381-819A-F681D489561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6" name="Text Box 15">
          <a:extLst>
            <a:ext uri="{FF2B5EF4-FFF2-40B4-BE49-F238E27FC236}">
              <a16:creationId xmlns:a16="http://schemas.microsoft.com/office/drawing/2014/main" id="{6AFC347C-1524-49B0-9184-BFFD9CB3512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7" name="Text Box 15">
          <a:extLst>
            <a:ext uri="{FF2B5EF4-FFF2-40B4-BE49-F238E27FC236}">
              <a16:creationId xmlns:a16="http://schemas.microsoft.com/office/drawing/2014/main" id="{EB24F20D-2758-4221-B97A-9568A6DC64A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8" name="Text Box 15">
          <a:extLst>
            <a:ext uri="{FF2B5EF4-FFF2-40B4-BE49-F238E27FC236}">
              <a16:creationId xmlns:a16="http://schemas.microsoft.com/office/drawing/2014/main" id="{022AF7DB-8B9B-40CD-95F6-B770015339E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9" name="Text Box 15">
          <a:extLst>
            <a:ext uri="{FF2B5EF4-FFF2-40B4-BE49-F238E27FC236}">
              <a16:creationId xmlns:a16="http://schemas.microsoft.com/office/drawing/2014/main" id="{10C67EDF-313D-48A7-AE79-1EABC663F80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0" name="Text Box 15">
          <a:extLst>
            <a:ext uri="{FF2B5EF4-FFF2-40B4-BE49-F238E27FC236}">
              <a16:creationId xmlns:a16="http://schemas.microsoft.com/office/drawing/2014/main" id="{201FC191-E615-4FBC-AF4E-DFF65ABE0D2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1" name="Text Box 15">
          <a:extLst>
            <a:ext uri="{FF2B5EF4-FFF2-40B4-BE49-F238E27FC236}">
              <a16:creationId xmlns:a16="http://schemas.microsoft.com/office/drawing/2014/main" id="{49BCDB19-2EE2-4EE5-A2BD-F7BD135296C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2" name="Text Box 15">
          <a:extLst>
            <a:ext uri="{FF2B5EF4-FFF2-40B4-BE49-F238E27FC236}">
              <a16:creationId xmlns:a16="http://schemas.microsoft.com/office/drawing/2014/main" id="{4D32D764-9749-4994-B1AA-CC61E96531F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3" name="Text Box 15">
          <a:extLst>
            <a:ext uri="{FF2B5EF4-FFF2-40B4-BE49-F238E27FC236}">
              <a16:creationId xmlns:a16="http://schemas.microsoft.com/office/drawing/2014/main" id="{4DF176EE-4D23-4E01-971B-CE0452B548A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4" name="Text Box 15">
          <a:extLst>
            <a:ext uri="{FF2B5EF4-FFF2-40B4-BE49-F238E27FC236}">
              <a16:creationId xmlns:a16="http://schemas.microsoft.com/office/drawing/2014/main" id="{F0949441-2F3E-40BD-A5C1-D52D3F820A0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5" name="Text Box 15">
          <a:extLst>
            <a:ext uri="{FF2B5EF4-FFF2-40B4-BE49-F238E27FC236}">
              <a16:creationId xmlns:a16="http://schemas.microsoft.com/office/drawing/2014/main" id="{9DED636A-E1B1-4932-B28F-D46FAEBD104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6" name="Text Box 15">
          <a:extLst>
            <a:ext uri="{FF2B5EF4-FFF2-40B4-BE49-F238E27FC236}">
              <a16:creationId xmlns:a16="http://schemas.microsoft.com/office/drawing/2014/main" id="{5BD242BF-8651-4E63-8BCC-8DAC62BC520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7" name="Text Box 15">
          <a:extLst>
            <a:ext uri="{FF2B5EF4-FFF2-40B4-BE49-F238E27FC236}">
              <a16:creationId xmlns:a16="http://schemas.microsoft.com/office/drawing/2014/main" id="{6CC2CF70-1866-4ADC-B84A-62E8287DDEB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8" name="Text Box 15">
          <a:extLst>
            <a:ext uri="{FF2B5EF4-FFF2-40B4-BE49-F238E27FC236}">
              <a16:creationId xmlns:a16="http://schemas.microsoft.com/office/drawing/2014/main" id="{26F112C4-2EB9-49CA-9D1D-80139022834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9" name="Text Box 15">
          <a:extLst>
            <a:ext uri="{FF2B5EF4-FFF2-40B4-BE49-F238E27FC236}">
              <a16:creationId xmlns:a16="http://schemas.microsoft.com/office/drawing/2014/main" id="{55567CDC-E4A8-43FA-9626-DA84EF2C000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0" name="Text Box 15">
          <a:extLst>
            <a:ext uri="{FF2B5EF4-FFF2-40B4-BE49-F238E27FC236}">
              <a16:creationId xmlns:a16="http://schemas.microsoft.com/office/drawing/2014/main" id="{69DA503C-F5D5-4AE2-877E-72F3AB4156A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1" name="Text Box 15">
          <a:extLst>
            <a:ext uri="{FF2B5EF4-FFF2-40B4-BE49-F238E27FC236}">
              <a16:creationId xmlns:a16="http://schemas.microsoft.com/office/drawing/2014/main" id="{2607661E-3341-4EC2-9526-5B8025EDF71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2" name="Text Box 15">
          <a:extLst>
            <a:ext uri="{FF2B5EF4-FFF2-40B4-BE49-F238E27FC236}">
              <a16:creationId xmlns:a16="http://schemas.microsoft.com/office/drawing/2014/main" id="{076E1182-B044-481B-98BC-0C824D8B0FB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3" name="Text Box 15">
          <a:extLst>
            <a:ext uri="{FF2B5EF4-FFF2-40B4-BE49-F238E27FC236}">
              <a16:creationId xmlns:a16="http://schemas.microsoft.com/office/drawing/2014/main" id="{441D6B83-5D8B-496D-9E72-C3D76BA233E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4" name="Text Box 15">
          <a:extLst>
            <a:ext uri="{FF2B5EF4-FFF2-40B4-BE49-F238E27FC236}">
              <a16:creationId xmlns:a16="http://schemas.microsoft.com/office/drawing/2014/main" id="{3854174E-2118-4D6F-B83B-96F55C289B8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5" name="Text Box 15">
          <a:extLst>
            <a:ext uri="{FF2B5EF4-FFF2-40B4-BE49-F238E27FC236}">
              <a16:creationId xmlns:a16="http://schemas.microsoft.com/office/drawing/2014/main" id="{F3E0BB1E-08C9-4213-A466-00D84FE8E31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6" name="Text Box 15">
          <a:extLst>
            <a:ext uri="{FF2B5EF4-FFF2-40B4-BE49-F238E27FC236}">
              <a16:creationId xmlns:a16="http://schemas.microsoft.com/office/drawing/2014/main" id="{F3B34A5F-202C-429E-9949-BCFD13778E3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7" name="Text Box 15">
          <a:extLst>
            <a:ext uri="{FF2B5EF4-FFF2-40B4-BE49-F238E27FC236}">
              <a16:creationId xmlns:a16="http://schemas.microsoft.com/office/drawing/2014/main" id="{A0CE4720-54B1-464B-8C83-A166E529BB3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8" name="Text Box 15">
          <a:extLst>
            <a:ext uri="{FF2B5EF4-FFF2-40B4-BE49-F238E27FC236}">
              <a16:creationId xmlns:a16="http://schemas.microsoft.com/office/drawing/2014/main" id="{2501CF50-AFC5-47E2-8C9A-915F366EC6D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9" name="Text Box 15">
          <a:extLst>
            <a:ext uri="{FF2B5EF4-FFF2-40B4-BE49-F238E27FC236}">
              <a16:creationId xmlns:a16="http://schemas.microsoft.com/office/drawing/2014/main" id="{9AC409DC-5821-45A9-BFD6-EE8B1CC8D8C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0" name="Text Box 15">
          <a:extLst>
            <a:ext uri="{FF2B5EF4-FFF2-40B4-BE49-F238E27FC236}">
              <a16:creationId xmlns:a16="http://schemas.microsoft.com/office/drawing/2014/main" id="{B54328D9-8943-4C26-87FE-6A41739AA80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1" name="Text Box 15">
          <a:extLst>
            <a:ext uri="{FF2B5EF4-FFF2-40B4-BE49-F238E27FC236}">
              <a16:creationId xmlns:a16="http://schemas.microsoft.com/office/drawing/2014/main" id="{226B7A94-CF98-4D8A-A9F2-432B2E3B032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2" name="Text Box 15">
          <a:extLst>
            <a:ext uri="{FF2B5EF4-FFF2-40B4-BE49-F238E27FC236}">
              <a16:creationId xmlns:a16="http://schemas.microsoft.com/office/drawing/2014/main" id="{1BD2B0CC-75B9-43C3-8696-96EECDAA339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3" name="Text Box 15">
          <a:extLst>
            <a:ext uri="{FF2B5EF4-FFF2-40B4-BE49-F238E27FC236}">
              <a16:creationId xmlns:a16="http://schemas.microsoft.com/office/drawing/2014/main" id="{BB5B70C6-7143-4BB2-8322-6B217CF2644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4" name="Text Box 15">
          <a:extLst>
            <a:ext uri="{FF2B5EF4-FFF2-40B4-BE49-F238E27FC236}">
              <a16:creationId xmlns:a16="http://schemas.microsoft.com/office/drawing/2014/main" id="{46CAD476-AF71-498C-95B7-8B31902D497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5" name="Text Box 15">
          <a:extLst>
            <a:ext uri="{FF2B5EF4-FFF2-40B4-BE49-F238E27FC236}">
              <a16:creationId xmlns:a16="http://schemas.microsoft.com/office/drawing/2014/main" id="{22F312E9-2032-4D57-A921-81335F3DA43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6" name="Text Box 15">
          <a:extLst>
            <a:ext uri="{FF2B5EF4-FFF2-40B4-BE49-F238E27FC236}">
              <a16:creationId xmlns:a16="http://schemas.microsoft.com/office/drawing/2014/main" id="{BB83218B-BC03-4C59-B21D-5450D3F397D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7" name="Text Box 15">
          <a:extLst>
            <a:ext uri="{FF2B5EF4-FFF2-40B4-BE49-F238E27FC236}">
              <a16:creationId xmlns:a16="http://schemas.microsoft.com/office/drawing/2014/main" id="{885CA3BC-6947-4B57-8893-7CD805F631A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8" name="Text Box 15">
          <a:extLst>
            <a:ext uri="{FF2B5EF4-FFF2-40B4-BE49-F238E27FC236}">
              <a16:creationId xmlns:a16="http://schemas.microsoft.com/office/drawing/2014/main" id="{92BAA38B-363A-461A-9A22-D728FD759DB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9" name="Text Box 15">
          <a:extLst>
            <a:ext uri="{FF2B5EF4-FFF2-40B4-BE49-F238E27FC236}">
              <a16:creationId xmlns:a16="http://schemas.microsoft.com/office/drawing/2014/main" id="{D22202D8-2314-4E4F-B0B6-25F7BF58385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0" name="Text Box 15">
          <a:extLst>
            <a:ext uri="{FF2B5EF4-FFF2-40B4-BE49-F238E27FC236}">
              <a16:creationId xmlns:a16="http://schemas.microsoft.com/office/drawing/2014/main" id="{12EBC134-692D-4B2B-9FBB-50E6B72C180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1" name="Text Box 15">
          <a:extLst>
            <a:ext uri="{FF2B5EF4-FFF2-40B4-BE49-F238E27FC236}">
              <a16:creationId xmlns:a16="http://schemas.microsoft.com/office/drawing/2014/main" id="{3E9E9A4A-351C-4E4A-9777-E3A94EB6EA8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2" name="Text Box 15">
          <a:extLst>
            <a:ext uri="{FF2B5EF4-FFF2-40B4-BE49-F238E27FC236}">
              <a16:creationId xmlns:a16="http://schemas.microsoft.com/office/drawing/2014/main" id="{7CF6CC77-9071-418A-AC98-940F134CD29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3" name="Text Box 15">
          <a:extLst>
            <a:ext uri="{FF2B5EF4-FFF2-40B4-BE49-F238E27FC236}">
              <a16:creationId xmlns:a16="http://schemas.microsoft.com/office/drawing/2014/main" id="{C6757856-07E1-4A81-8C77-44C642054C7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4" name="Text Box 15">
          <a:extLst>
            <a:ext uri="{FF2B5EF4-FFF2-40B4-BE49-F238E27FC236}">
              <a16:creationId xmlns:a16="http://schemas.microsoft.com/office/drawing/2014/main" id="{23079789-17E4-46DE-9B0C-1BA880FCF71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5" name="Text Box 15">
          <a:extLst>
            <a:ext uri="{FF2B5EF4-FFF2-40B4-BE49-F238E27FC236}">
              <a16:creationId xmlns:a16="http://schemas.microsoft.com/office/drawing/2014/main" id="{60065BC6-466A-48B8-A21F-80D6CF45DAC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6" name="Text Box 15">
          <a:extLst>
            <a:ext uri="{FF2B5EF4-FFF2-40B4-BE49-F238E27FC236}">
              <a16:creationId xmlns:a16="http://schemas.microsoft.com/office/drawing/2014/main" id="{B4A4E48F-F96B-44A3-A544-89B5B764F0E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7" name="Text Box 15">
          <a:extLst>
            <a:ext uri="{FF2B5EF4-FFF2-40B4-BE49-F238E27FC236}">
              <a16:creationId xmlns:a16="http://schemas.microsoft.com/office/drawing/2014/main" id="{DB286A94-F959-49BB-BFB6-C043F3E57B9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8" name="Text Box 15">
          <a:extLst>
            <a:ext uri="{FF2B5EF4-FFF2-40B4-BE49-F238E27FC236}">
              <a16:creationId xmlns:a16="http://schemas.microsoft.com/office/drawing/2014/main" id="{9A50D3BD-D8CC-4903-B447-C13F91C83B4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9" name="Text Box 15">
          <a:extLst>
            <a:ext uri="{FF2B5EF4-FFF2-40B4-BE49-F238E27FC236}">
              <a16:creationId xmlns:a16="http://schemas.microsoft.com/office/drawing/2014/main" id="{974485DD-B951-4D91-8725-E6811B08323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0" name="Text Box 15">
          <a:extLst>
            <a:ext uri="{FF2B5EF4-FFF2-40B4-BE49-F238E27FC236}">
              <a16:creationId xmlns:a16="http://schemas.microsoft.com/office/drawing/2014/main" id="{B651E64E-74E7-427F-A9AF-1AFD176B5F4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1" name="Text Box 15">
          <a:extLst>
            <a:ext uri="{FF2B5EF4-FFF2-40B4-BE49-F238E27FC236}">
              <a16:creationId xmlns:a16="http://schemas.microsoft.com/office/drawing/2014/main" id="{C5E336D0-946A-4F0D-8C52-7DCB64F57D4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2" name="Text Box 15">
          <a:extLst>
            <a:ext uri="{FF2B5EF4-FFF2-40B4-BE49-F238E27FC236}">
              <a16:creationId xmlns:a16="http://schemas.microsoft.com/office/drawing/2014/main" id="{4143BA76-C8EF-4F83-BD54-EF7640DBEBF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3" name="Text Box 15">
          <a:extLst>
            <a:ext uri="{FF2B5EF4-FFF2-40B4-BE49-F238E27FC236}">
              <a16:creationId xmlns:a16="http://schemas.microsoft.com/office/drawing/2014/main" id="{B34D7D20-464F-4857-91C1-F9DF68E7C44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4" name="Text Box 15">
          <a:extLst>
            <a:ext uri="{FF2B5EF4-FFF2-40B4-BE49-F238E27FC236}">
              <a16:creationId xmlns:a16="http://schemas.microsoft.com/office/drawing/2014/main" id="{91F2EDEC-58E6-402F-A355-B915E05FBE0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5" name="Text Box 15">
          <a:extLst>
            <a:ext uri="{FF2B5EF4-FFF2-40B4-BE49-F238E27FC236}">
              <a16:creationId xmlns:a16="http://schemas.microsoft.com/office/drawing/2014/main" id="{2DAF6119-1F78-414C-8947-38FC92C031F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6" name="Text Box 15">
          <a:extLst>
            <a:ext uri="{FF2B5EF4-FFF2-40B4-BE49-F238E27FC236}">
              <a16:creationId xmlns:a16="http://schemas.microsoft.com/office/drawing/2014/main" id="{3C854803-CCEA-4CA9-971F-56749E7470E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7" name="Text Box 15">
          <a:extLst>
            <a:ext uri="{FF2B5EF4-FFF2-40B4-BE49-F238E27FC236}">
              <a16:creationId xmlns:a16="http://schemas.microsoft.com/office/drawing/2014/main" id="{0162B5A7-E11D-4C12-A501-95558214F27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8" name="Text Box 15">
          <a:extLst>
            <a:ext uri="{FF2B5EF4-FFF2-40B4-BE49-F238E27FC236}">
              <a16:creationId xmlns:a16="http://schemas.microsoft.com/office/drawing/2014/main" id="{A998CB47-7715-4C2F-9772-8FAE362504E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9" name="Text Box 15">
          <a:extLst>
            <a:ext uri="{FF2B5EF4-FFF2-40B4-BE49-F238E27FC236}">
              <a16:creationId xmlns:a16="http://schemas.microsoft.com/office/drawing/2014/main" id="{F1FD1EBA-2A27-4160-A026-7F4356D65F2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0" name="Text Box 15">
          <a:extLst>
            <a:ext uri="{FF2B5EF4-FFF2-40B4-BE49-F238E27FC236}">
              <a16:creationId xmlns:a16="http://schemas.microsoft.com/office/drawing/2014/main" id="{64B11CDD-8AA6-43BA-B8D1-014FB05179D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1" name="Text Box 15">
          <a:extLst>
            <a:ext uri="{FF2B5EF4-FFF2-40B4-BE49-F238E27FC236}">
              <a16:creationId xmlns:a16="http://schemas.microsoft.com/office/drawing/2014/main" id="{BC205AA8-F372-4C7D-8492-D8F779E148F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2" name="Text Box 15">
          <a:extLst>
            <a:ext uri="{FF2B5EF4-FFF2-40B4-BE49-F238E27FC236}">
              <a16:creationId xmlns:a16="http://schemas.microsoft.com/office/drawing/2014/main" id="{878DE710-3E36-431E-8915-A83B5208104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3" name="Text Box 15">
          <a:extLst>
            <a:ext uri="{FF2B5EF4-FFF2-40B4-BE49-F238E27FC236}">
              <a16:creationId xmlns:a16="http://schemas.microsoft.com/office/drawing/2014/main" id="{FFFEF950-3BDC-4942-8D0D-D4C21D487F8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4" name="Text Box 15">
          <a:extLst>
            <a:ext uri="{FF2B5EF4-FFF2-40B4-BE49-F238E27FC236}">
              <a16:creationId xmlns:a16="http://schemas.microsoft.com/office/drawing/2014/main" id="{6D9C077F-096A-4179-8B81-F129F62B2B2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5" name="Text Box 15">
          <a:extLst>
            <a:ext uri="{FF2B5EF4-FFF2-40B4-BE49-F238E27FC236}">
              <a16:creationId xmlns:a16="http://schemas.microsoft.com/office/drawing/2014/main" id="{0F7A19BF-FF07-4759-AD49-4DED30630CA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6" name="Text Box 15">
          <a:extLst>
            <a:ext uri="{FF2B5EF4-FFF2-40B4-BE49-F238E27FC236}">
              <a16:creationId xmlns:a16="http://schemas.microsoft.com/office/drawing/2014/main" id="{E444DB3B-11AB-4CD5-AF49-38800DFBF70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7" name="Text Box 15">
          <a:extLst>
            <a:ext uri="{FF2B5EF4-FFF2-40B4-BE49-F238E27FC236}">
              <a16:creationId xmlns:a16="http://schemas.microsoft.com/office/drawing/2014/main" id="{0F4CD493-AF6B-4808-95FA-54CE9503E92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8" name="Text Box 15">
          <a:extLst>
            <a:ext uri="{FF2B5EF4-FFF2-40B4-BE49-F238E27FC236}">
              <a16:creationId xmlns:a16="http://schemas.microsoft.com/office/drawing/2014/main" id="{0D750E34-F9B4-419F-B338-10CE2B0809A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9" name="Text Box 15">
          <a:extLst>
            <a:ext uri="{FF2B5EF4-FFF2-40B4-BE49-F238E27FC236}">
              <a16:creationId xmlns:a16="http://schemas.microsoft.com/office/drawing/2014/main" id="{64BBCFBF-4260-49C8-9146-C1CA48FDC06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0" name="Text Box 15">
          <a:extLst>
            <a:ext uri="{FF2B5EF4-FFF2-40B4-BE49-F238E27FC236}">
              <a16:creationId xmlns:a16="http://schemas.microsoft.com/office/drawing/2014/main" id="{30D1FCEB-2C57-47A1-A9D9-7F97E9260C8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1" name="Text Box 15">
          <a:extLst>
            <a:ext uri="{FF2B5EF4-FFF2-40B4-BE49-F238E27FC236}">
              <a16:creationId xmlns:a16="http://schemas.microsoft.com/office/drawing/2014/main" id="{C2733BC3-4120-4936-95B3-9F7C4F451B4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2" name="Text Box 15">
          <a:extLst>
            <a:ext uri="{FF2B5EF4-FFF2-40B4-BE49-F238E27FC236}">
              <a16:creationId xmlns:a16="http://schemas.microsoft.com/office/drawing/2014/main" id="{7700A47A-FCD5-4346-80E2-807E79FBE4E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3" name="Text Box 15">
          <a:extLst>
            <a:ext uri="{FF2B5EF4-FFF2-40B4-BE49-F238E27FC236}">
              <a16:creationId xmlns:a16="http://schemas.microsoft.com/office/drawing/2014/main" id="{11769697-5EF6-470B-84C2-CAE8D9758C1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4" name="Text Box 15">
          <a:extLst>
            <a:ext uri="{FF2B5EF4-FFF2-40B4-BE49-F238E27FC236}">
              <a16:creationId xmlns:a16="http://schemas.microsoft.com/office/drawing/2014/main" id="{E9BD8169-3604-440F-AA2A-5257E57457A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5" name="Text Box 15">
          <a:extLst>
            <a:ext uri="{FF2B5EF4-FFF2-40B4-BE49-F238E27FC236}">
              <a16:creationId xmlns:a16="http://schemas.microsoft.com/office/drawing/2014/main" id="{68F16086-D96A-476A-AED0-B57A3E052A6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6" name="Text Box 15">
          <a:extLst>
            <a:ext uri="{FF2B5EF4-FFF2-40B4-BE49-F238E27FC236}">
              <a16:creationId xmlns:a16="http://schemas.microsoft.com/office/drawing/2014/main" id="{2D8A5B77-5A7E-4436-B160-B6509C84CE5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7" name="Text Box 15">
          <a:extLst>
            <a:ext uri="{FF2B5EF4-FFF2-40B4-BE49-F238E27FC236}">
              <a16:creationId xmlns:a16="http://schemas.microsoft.com/office/drawing/2014/main" id="{2403E6A3-13FF-4980-818B-03850F4A7B3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8" name="Text Box 15">
          <a:extLst>
            <a:ext uri="{FF2B5EF4-FFF2-40B4-BE49-F238E27FC236}">
              <a16:creationId xmlns:a16="http://schemas.microsoft.com/office/drawing/2014/main" id="{A7A44986-A395-41DA-9848-771AB73966F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9" name="Text Box 15">
          <a:extLst>
            <a:ext uri="{FF2B5EF4-FFF2-40B4-BE49-F238E27FC236}">
              <a16:creationId xmlns:a16="http://schemas.microsoft.com/office/drawing/2014/main" id="{7E1CF659-FCCE-4FAA-BBEC-5D1AF5F9005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0" name="Text Box 15">
          <a:extLst>
            <a:ext uri="{FF2B5EF4-FFF2-40B4-BE49-F238E27FC236}">
              <a16:creationId xmlns:a16="http://schemas.microsoft.com/office/drawing/2014/main" id="{2EFB50EC-C252-415A-9A2C-291E11A8D81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1" name="Text Box 15">
          <a:extLst>
            <a:ext uri="{FF2B5EF4-FFF2-40B4-BE49-F238E27FC236}">
              <a16:creationId xmlns:a16="http://schemas.microsoft.com/office/drawing/2014/main" id="{1F897697-3331-4F74-B1FD-B8E3A11B925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2" name="Text Box 15">
          <a:extLst>
            <a:ext uri="{FF2B5EF4-FFF2-40B4-BE49-F238E27FC236}">
              <a16:creationId xmlns:a16="http://schemas.microsoft.com/office/drawing/2014/main" id="{6D3CA386-F9D3-44DC-9AD7-18C4E881948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3" name="Text Box 15">
          <a:extLst>
            <a:ext uri="{FF2B5EF4-FFF2-40B4-BE49-F238E27FC236}">
              <a16:creationId xmlns:a16="http://schemas.microsoft.com/office/drawing/2014/main" id="{68470E01-916D-4874-BB82-9E9CFD7E12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4" name="Text Box 15">
          <a:extLst>
            <a:ext uri="{FF2B5EF4-FFF2-40B4-BE49-F238E27FC236}">
              <a16:creationId xmlns:a16="http://schemas.microsoft.com/office/drawing/2014/main" id="{91E9D2A6-191F-4ACE-8CEC-F20F4839896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5" name="Text Box 15">
          <a:extLst>
            <a:ext uri="{FF2B5EF4-FFF2-40B4-BE49-F238E27FC236}">
              <a16:creationId xmlns:a16="http://schemas.microsoft.com/office/drawing/2014/main" id="{1475C8A0-3B9F-4D40-8B3B-9AF4BC370AD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6" name="Text Box 15">
          <a:extLst>
            <a:ext uri="{FF2B5EF4-FFF2-40B4-BE49-F238E27FC236}">
              <a16:creationId xmlns:a16="http://schemas.microsoft.com/office/drawing/2014/main" id="{CBA91804-4968-4982-8726-AF8411655CF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7" name="Text Box 15">
          <a:extLst>
            <a:ext uri="{FF2B5EF4-FFF2-40B4-BE49-F238E27FC236}">
              <a16:creationId xmlns:a16="http://schemas.microsoft.com/office/drawing/2014/main" id="{0E33DE09-87D3-4815-AFF5-A995168AD66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8" name="Text Box 15">
          <a:extLst>
            <a:ext uri="{FF2B5EF4-FFF2-40B4-BE49-F238E27FC236}">
              <a16:creationId xmlns:a16="http://schemas.microsoft.com/office/drawing/2014/main" id="{9E08C3DF-7294-4C9A-AC28-933C7323EC0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9" name="Text Box 15">
          <a:extLst>
            <a:ext uri="{FF2B5EF4-FFF2-40B4-BE49-F238E27FC236}">
              <a16:creationId xmlns:a16="http://schemas.microsoft.com/office/drawing/2014/main" id="{F1F2AB81-421C-4998-960D-85A2883CF32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0" name="Text Box 15">
          <a:extLst>
            <a:ext uri="{FF2B5EF4-FFF2-40B4-BE49-F238E27FC236}">
              <a16:creationId xmlns:a16="http://schemas.microsoft.com/office/drawing/2014/main" id="{1EEB5BC0-EC24-4F64-9067-1014B26D5B3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1" name="Text Box 15">
          <a:extLst>
            <a:ext uri="{FF2B5EF4-FFF2-40B4-BE49-F238E27FC236}">
              <a16:creationId xmlns:a16="http://schemas.microsoft.com/office/drawing/2014/main" id="{BF8142D8-CF69-4029-B3AE-CACD4C7D3C3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2" name="Text Box 15">
          <a:extLst>
            <a:ext uri="{FF2B5EF4-FFF2-40B4-BE49-F238E27FC236}">
              <a16:creationId xmlns:a16="http://schemas.microsoft.com/office/drawing/2014/main" id="{CC347AD3-359F-40D2-B847-E9DBB7E0BBB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3" name="Text Box 15">
          <a:extLst>
            <a:ext uri="{FF2B5EF4-FFF2-40B4-BE49-F238E27FC236}">
              <a16:creationId xmlns:a16="http://schemas.microsoft.com/office/drawing/2014/main" id="{F0A31125-A520-4829-A82F-23BAE3EA2C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4" name="Text Box 15">
          <a:extLst>
            <a:ext uri="{FF2B5EF4-FFF2-40B4-BE49-F238E27FC236}">
              <a16:creationId xmlns:a16="http://schemas.microsoft.com/office/drawing/2014/main" id="{B048F785-94BB-49C0-9495-B14EEB57F6A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5" name="Text Box 15">
          <a:extLst>
            <a:ext uri="{FF2B5EF4-FFF2-40B4-BE49-F238E27FC236}">
              <a16:creationId xmlns:a16="http://schemas.microsoft.com/office/drawing/2014/main" id="{8DF9FEBE-0792-4078-B3F5-DF0010A46EE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6" name="Text Box 15">
          <a:extLst>
            <a:ext uri="{FF2B5EF4-FFF2-40B4-BE49-F238E27FC236}">
              <a16:creationId xmlns:a16="http://schemas.microsoft.com/office/drawing/2014/main" id="{6F46A3DC-A5F4-45CF-8BEB-518D545113B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7" name="Text Box 15">
          <a:extLst>
            <a:ext uri="{FF2B5EF4-FFF2-40B4-BE49-F238E27FC236}">
              <a16:creationId xmlns:a16="http://schemas.microsoft.com/office/drawing/2014/main" id="{ACC001EA-664A-4D9F-8924-DF227966744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8" name="Text Box 15">
          <a:extLst>
            <a:ext uri="{FF2B5EF4-FFF2-40B4-BE49-F238E27FC236}">
              <a16:creationId xmlns:a16="http://schemas.microsoft.com/office/drawing/2014/main" id="{CDF37E6D-3A88-4CCF-AB9B-9E5FF8B6FEF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9" name="Text Box 15">
          <a:extLst>
            <a:ext uri="{FF2B5EF4-FFF2-40B4-BE49-F238E27FC236}">
              <a16:creationId xmlns:a16="http://schemas.microsoft.com/office/drawing/2014/main" id="{EBDF6B3A-E4DA-486C-B52E-5E5164B6FBC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0" name="Text Box 15">
          <a:extLst>
            <a:ext uri="{FF2B5EF4-FFF2-40B4-BE49-F238E27FC236}">
              <a16:creationId xmlns:a16="http://schemas.microsoft.com/office/drawing/2014/main" id="{54921AFD-6E64-4974-9D91-BF938B8FB09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1" name="Text Box 15">
          <a:extLst>
            <a:ext uri="{FF2B5EF4-FFF2-40B4-BE49-F238E27FC236}">
              <a16:creationId xmlns:a16="http://schemas.microsoft.com/office/drawing/2014/main" id="{DE9A8FBE-B884-42AE-9B64-A4DCC55498D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2" name="Text Box 15">
          <a:extLst>
            <a:ext uri="{FF2B5EF4-FFF2-40B4-BE49-F238E27FC236}">
              <a16:creationId xmlns:a16="http://schemas.microsoft.com/office/drawing/2014/main" id="{2214BD36-5170-40C1-BF87-1782E98939B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3" name="Text Box 15">
          <a:extLst>
            <a:ext uri="{FF2B5EF4-FFF2-40B4-BE49-F238E27FC236}">
              <a16:creationId xmlns:a16="http://schemas.microsoft.com/office/drawing/2014/main" id="{A2A3AD60-1D81-412E-8B08-F9B313493ED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4" name="Text Box 15">
          <a:extLst>
            <a:ext uri="{FF2B5EF4-FFF2-40B4-BE49-F238E27FC236}">
              <a16:creationId xmlns:a16="http://schemas.microsoft.com/office/drawing/2014/main" id="{7178BD56-9A8F-4655-83E1-638C7A071CB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5" name="Text Box 15">
          <a:extLst>
            <a:ext uri="{FF2B5EF4-FFF2-40B4-BE49-F238E27FC236}">
              <a16:creationId xmlns:a16="http://schemas.microsoft.com/office/drawing/2014/main" id="{D2B92741-C8A8-448F-BF66-AF3992FEDD2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6" name="Text Box 15">
          <a:extLst>
            <a:ext uri="{FF2B5EF4-FFF2-40B4-BE49-F238E27FC236}">
              <a16:creationId xmlns:a16="http://schemas.microsoft.com/office/drawing/2014/main" id="{4B46A866-816D-4A59-A471-4D37DC8B3AA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7" name="Text Box 15">
          <a:extLst>
            <a:ext uri="{FF2B5EF4-FFF2-40B4-BE49-F238E27FC236}">
              <a16:creationId xmlns:a16="http://schemas.microsoft.com/office/drawing/2014/main" id="{16EFC90B-58B2-4D79-B0AB-A6F70C82E34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8" name="Text Box 15">
          <a:extLst>
            <a:ext uri="{FF2B5EF4-FFF2-40B4-BE49-F238E27FC236}">
              <a16:creationId xmlns:a16="http://schemas.microsoft.com/office/drawing/2014/main" id="{B23EA147-E7FD-48B5-8B57-F8AB5E1B17A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9" name="Text Box 15">
          <a:extLst>
            <a:ext uri="{FF2B5EF4-FFF2-40B4-BE49-F238E27FC236}">
              <a16:creationId xmlns:a16="http://schemas.microsoft.com/office/drawing/2014/main" id="{645C6D99-E1F5-4BEE-A3A6-AF745E8019A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0" name="Text Box 15">
          <a:extLst>
            <a:ext uri="{FF2B5EF4-FFF2-40B4-BE49-F238E27FC236}">
              <a16:creationId xmlns:a16="http://schemas.microsoft.com/office/drawing/2014/main" id="{0799DFE0-76DB-4F65-AAC4-15E01E17A60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1" name="Text Box 15">
          <a:extLst>
            <a:ext uri="{FF2B5EF4-FFF2-40B4-BE49-F238E27FC236}">
              <a16:creationId xmlns:a16="http://schemas.microsoft.com/office/drawing/2014/main" id="{58F1E652-7297-403E-BEB0-E35874EA4FA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2" name="Text Box 15">
          <a:extLst>
            <a:ext uri="{FF2B5EF4-FFF2-40B4-BE49-F238E27FC236}">
              <a16:creationId xmlns:a16="http://schemas.microsoft.com/office/drawing/2014/main" id="{FD032BF4-0444-43C9-992C-928EDBE4A8B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3" name="Text Box 15">
          <a:extLst>
            <a:ext uri="{FF2B5EF4-FFF2-40B4-BE49-F238E27FC236}">
              <a16:creationId xmlns:a16="http://schemas.microsoft.com/office/drawing/2014/main" id="{BF8FF216-8AA3-4DA5-8120-904058FF7B2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4" name="Text Box 15">
          <a:extLst>
            <a:ext uri="{FF2B5EF4-FFF2-40B4-BE49-F238E27FC236}">
              <a16:creationId xmlns:a16="http://schemas.microsoft.com/office/drawing/2014/main" id="{ECCA2BB7-70AF-4CF4-9276-D0531E6685C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5" name="Text Box 15">
          <a:extLst>
            <a:ext uri="{FF2B5EF4-FFF2-40B4-BE49-F238E27FC236}">
              <a16:creationId xmlns:a16="http://schemas.microsoft.com/office/drawing/2014/main" id="{5585B11B-E37C-44FB-92ED-E8DFF83D484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6" name="Text Box 15">
          <a:extLst>
            <a:ext uri="{FF2B5EF4-FFF2-40B4-BE49-F238E27FC236}">
              <a16:creationId xmlns:a16="http://schemas.microsoft.com/office/drawing/2014/main" id="{B9FF6B86-79AF-47ED-BF6A-54C5DC17E7F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7" name="Text Box 15">
          <a:extLst>
            <a:ext uri="{FF2B5EF4-FFF2-40B4-BE49-F238E27FC236}">
              <a16:creationId xmlns:a16="http://schemas.microsoft.com/office/drawing/2014/main" id="{D9177D5C-9359-4C86-BB71-4BA628BC63D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8" name="Text Box 15">
          <a:extLst>
            <a:ext uri="{FF2B5EF4-FFF2-40B4-BE49-F238E27FC236}">
              <a16:creationId xmlns:a16="http://schemas.microsoft.com/office/drawing/2014/main" id="{E12306E7-3B00-44EF-90E2-80A9913F72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9" name="Text Box 15">
          <a:extLst>
            <a:ext uri="{FF2B5EF4-FFF2-40B4-BE49-F238E27FC236}">
              <a16:creationId xmlns:a16="http://schemas.microsoft.com/office/drawing/2014/main" id="{5822CBA8-FB3C-469D-9FF5-A4D2D717426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0" name="Text Box 15">
          <a:extLst>
            <a:ext uri="{FF2B5EF4-FFF2-40B4-BE49-F238E27FC236}">
              <a16:creationId xmlns:a16="http://schemas.microsoft.com/office/drawing/2014/main" id="{2E5BACEF-49A2-4921-9DAC-EEAD3BCF35E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1" name="Text Box 15">
          <a:extLst>
            <a:ext uri="{FF2B5EF4-FFF2-40B4-BE49-F238E27FC236}">
              <a16:creationId xmlns:a16="http://schemas.microsoft.com/office/drawing/2014/main" id="{14E60BB1-7CD8-4BFA-A963-33B57258227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2" name="Text Box 15">
          <a:extLst>
            <a:ext uri="{FF2B5EF4-FFF2-40B4-BE49-F238E27FC236}">
              <a16:creationId xmlns:a16="http://schemas.microsoft.com/office/drawing/2014/main" id="{19E34E6C-96EF-43D8-958F-BDCC4F8CFFB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3" name="Text Box 15">
          <a:extLst>
            <a:ext uri="{FF2B5EF4-FFF2-40B4-BE49-F238E27FC236}">
              <a16:creationId xmlns:a16="http://schemas.microsoft.com/office/drawing/2014/main" id="{D5CF68C7-82DF-4502-82D3-3F06BA20664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4" name="Text Box 15">
          <a:extLst>
            <a:ext uri="{FF2B5EF4-FFF2-40B4-BE49-F238E27FC236}">
              <a16:creationId xmlns:a16="http://schemas.microsoft.com/office/drawing/2014/main" id="{15539B4D-0CC4-4681-97B7-BA8A3A0370A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5" name="Text Box 15">
          <a:extLst>
            <a:ext uri="{FF2B5EF4-FFF2-40B4-BE49-F238E27FC236}">
              <a16:creationId xmlns:a16="http://schemas.microsoft.com/office/drawing/2014/main" id="{978595C7-26C4-4B99-9D23-F07138556D3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6" name="Text Box 15">
          <a:extLst>
            <a:ext uri="{FF2B5EF4-FFF2-40B4-BE49-F238E27FC236}">
              <a16:creationId xmlns:a16="http://schemas.microsoft.com/office/drawing/2014/main" id="{1CC5EBA5-E798-4321-9AC8-7FBEBD88AF4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7" name="Text Box 15">
          <a:extLst>
            <a:ext uri="{FF2B5EF4-FFF2-40B4-BE49-F238E27FC236}">
              <a16:creationId xmlns:a16="http://schemas.microsoft.com/office/drawing/2014/main" id="{62269880-C75C-4E05-8C43-427BD7E35D7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8" name="Text Box 15">
          <a:extLst>
            <a:ext uri="{FF2B5EF4-FFF2-40B4-BE49-F238E27FC236}">
              <a16:creationId xmlns:a16="http://schemas.microsoft.com/office/drawing/2014/main" id="{BF04E7E8-3201-4C0B-A192-358F45FA01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9" name="Text Box 15">
          <a:extLst>
            <a:ext uri="{FF2B5EF4-FFF2-40B4-BE49-F238E27FC236}">
              <a16:creationId xmlns:a16="http://schemas.microsoft.com/office/drawing/2014/main" id="{7131E7F9-FE33-4069-A934-C661582ECDC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0" name="Text Box 15">
          <a:extLst>
            <a:ext uri="{FF2B5EF4-FFF2-40B4-BE49-F238E27FC236}">
              <a16:creationId xmlns:a16="http://schemas.microsoft.com/office/drawing/2014/main" id="{D150579F-F400-460D-ACD8-B0C602024CC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1" name="Text Box 15">
          <a:extLst>
            <a:ext uri="{FF2B5EF4-FFF2-40B4-BE49-F238E27FC236}">
              <a16:creationId xmlns:a16="http://schemas.microsoft.com/office/drawing/2014/main" id="{A9ADEF7B-2E47-4BCF-8B4C-D638FA15C23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2" name="Text Box 15">
          <a:extLst>
            <a:ext uri="{FF2B5EF4-FFF2-40B4-BE49-F238E27FC236}">
              <a16:creationId xmlns:a16="http://schemas.microsoft.com/office/drawing/2014/main" id="{A5FD03B3-EBFA-412E-A2E9-D353449332C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3" name="Text Box 15">
          <a:extLst>
            <a:ext uri="{FF2B5EF4-FFF2-40B4-BE49-F238E27FC236}">
              <a16:creationId xmlns:a16="http://schemas.microsoft.com/office/drawing/2014/main" id="{17C7A022-25EC-47F2-AA70-957710E232E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5" name="Text Box 15">
          <a:extLst>
            <a:ext uri="{FF2B5EF4-FFF2-40B4-BE49-F238E27FC236}">
              <a16:creationId xmlns:a16="http://schemas.microsoft.com/office/drawing/2014/main" id="{C4ECBE14-3252-4FE0-91AD-DC7D36852229}"/>
            </a:ext>
          </a:extLst>
        </xdr:cNvPr>
        <xdr:cNvSpPr txBox="1">
          <a:spLocks noChangeArrowheads="1"/>
        </xdr:cNvSpPr>
      </xdr:nvSpPr>
      <xdr:spPr bwMode="auto">
        <a:xfrm>
          <a:off x="6655254" y="481375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6" name="Text Box 15">
          <a:extLst>
            <a:ext uri="{FF2B5EF4-FFF2-40B4-BE49-F238E27FC236}">
              <a16:creationId xmlns:a16="http://schemas.microsoft.com/office/drawing/2014/main" id="{30FAA4B3-B0BB-41A0-9971-4D91EDA44B3E}"/>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7" name="Text Box 15">
          <a:extLst>
            <a:ext uri="{FF2B5EF4-FFF2-40B4-BE49-F238E27FC236}">
              <a16:creationId xmlns:a16="http://schemas.microsoft.com/office/drawing/2014/main" id="{DD9EDE6F-25CC-40CC-9849-1816B37A3F6D}"/>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8" name="Text Box 15">
          <a:extLst>
            <a:ext uri="{FF2B5EF4-FFF2-40B4-BE49-F238E27FC236}">
              <a16:creationId xmlns:a16="http://schemas.microsoft.com/office/drawing/2014/main" id="{4A86288D-7745-45D1-99B0-B347994F82CB}"/>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9" name="Text Box 15">
          <a:extLst>
            <a:ext uri="{FF2B5EF4-FFF2-40B4-BE49-F238E27FC236}">
              <a16:creationId xmlns:a16="http://schemas.microsoft.com/office/drawing/2014/main" id="{1D36214F-E25A-4DB0-9B35-7CD4081E5FED}"/>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0" name="Text Box 15">
          <a:extLst>
            <a:ext uri="{FF2B5EF4-FFF2-40B4-BE49-F238E27FC236}">
              <a16:creationId xmlns:a16="http://schemas.microsoft.com/office/drawing/2014/main" id="{8BA7B960-170D-4799-8F8B-AA5CF3831028}"/>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1" name="Text Box 15">
          <a:extLst>
            <a:ext uri="{FF2B5EF4-FFF2-40B4-BE49-F238E27FC236}">
              <a16:creationId xmlns:a16="http://schemas.microsoft.com/office/drawing/2014/main" id="{D2473497-3D6E-462D-9FF8-7045A9C24690}"/>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2" name="Text Box 15">
          <a:extLst>
            <a:ext uri="{FF2B5EF4-FFF2-40B4-BE49-F238E27FC236}">
              <a16:creationId xmlns:a16="http://schemas.microsoft.com/office/drawing/2014/main" id="{EF40D65A-B4E6-4C75-A5B1-B477DD55C162}"/>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3" name="Text Box 15">
          <a:extLst>
            <a:ext uri="{FF2B5EF4-FFF2-40B4-BE49-F238E27FC236}">
              <a16:creationId xmlns:a16="http://schemas.microsoft.com/office/drawing/2014/main" id="{32CC90D1-1C06-4063-AFC1-34734D88507F}"/>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4" name="Text Box 15">
          <a:extLst>
            <a:ext uri="{FF2B5EF4-FFF2-40B4-BE49-F238E27FC236}">
              <a16:creationId xmlns:a16="http://schemas.microsoft.com/office/drawing/2014/main" id="{95FC5DD0-5B92-40CC-93C9-2CD1B599EE87}"/>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5" name="Text Box 15">
          <a:extLst>
            <a:ext uri="{FF2B5EF4-FFF2-40B4-BE49-F238E27FC236}">
              <a16:creationId xmlns:a16="http://schemas.microsoft.com/office/drawing/2014/main" id="{E9EAB800-9248-4783-989F-6B9F4B6FF762}"/>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6" name="Text Box 15">
          <a:extLst>
            <a:ext uri="{FF2B5EF4-FFF2-40B4-BE49-F238E27FC236}">
              <a16:creationId xmlns:a16="http://schemas.microsoft.com/office/drawing/2014/main" id="{D4238DE7-35E5-4807-97C5-13995576DC9E}"/>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7" name="Text Box 15">
          <a:extLst>
            <a:ext uri="{FF2B5EF4-FFF2-40B4-BE49-F238E27FC236}">
              <a16:creationId xmlns:a16="http://schemas.microsoft.com/office/drawing/2014/main" id="{31785EB6-E867-438B-9ED9-72A41022ECC5}"/>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8" name="Text Box 15">
          <a:extLst>
            <a:ext uri="{FF2B5EF4-FFF2-40B4-BE49-F238E27FC236}">
              <a16:creationId xmlns:a16="http://schemas.microsoft.com/office/drawing/2014/main" id="{F520EFF3-6732-4F06-B383-2387CF492352}"/>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1179" name="Text Box 16">
          <a:extLst>
            <a:ext uri="{FF2B5EF4-FFF2-40B4-BE49-F238E27FC236}">
              <a16:creationId xmlns:a16="http://schemas.microsoft.com/office/drawing/2014/main" id="{EF0DFD27-4584-4B48-ABB5-34E5BD5CF377}"/>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4" name="Text Box 16">
          <a:extLst>
            <a:ext uri="{FF2B5EF4-FFF2-40B4-BE49-F238E27FC236}">
              <a16:creationId xmlns:a16="http://schemas.microsoft.com/office/drawing/2014/main" id="{9FA899A6-F63B-41AE-9416-7C6E4AFAC352}"/>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5" name="Text Box 17">
          <a:extLst>
            <a:ext uri="{FF2B5EF4-FFF2-40B4-BE49-F238E27FC236}">
              <a16:creationId xmlns:a16="http://schemas.microsoft.com/office/drawing/2014/main" id="{8CC6A846-1350-4112-A777-0F72321BF297}"/>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6" name="Text Box 18">
          <a:extLst>
            <a:ext uri="{FF2B5EF4-FFF2-40B4-BE49-F238E27FC236}">
              <a16:creationId xmlns:a16="http://schemas.microsoft.com/office/drawing/2014/main" id="{3EB8EFF2-39AF-40F9-BB94-8152C605CC41}"/>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7" name="Text Box 19">
          <a:extLst>
            <a:ext uri="{FF2B5EF4-FFF2-40B4-BE49-F238E27FC236}">
              <a16:creationId xmlns:a16="http://schemas.microsoft.com/office/drawing/2014/main" id="{8958E14D-51EA-4C0E-BA9E-84B47A541567}"/>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88" name="Text Box 15">
          <a:extLst>
            <a:ext uri="{FF2B5EF4-FFF2-40B4-BE49-F238E27FC236}">
              <a16:creationId xmlns:a16="http://schemas.microsoft.com/office/drawing/2014/main" id="{B5097039-8BBF-4775-B84B-3B006A724615}"/>
            </a:ext>
          </a:extLst>
        </xdr:cNvPr>
        <xdr:cNvSpPr txBox="1">
          <a:spLocks noChangeArrowheads="1"/>
        </xdr:cNvSpPr>
      </xdr:nvSpPr>
      <xdr:spPr bwMode="auto">
        <a:xfrm>
          <a:off x="6655254" y="481375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89" name="Text Box 15">
          <a:extLst>
            <a:ext uri="{FF2B5EF4-FFF2-40B4-BE49-F238E27FC236}">
              <a16:creationId xmlns:a16="http://schemas.microsoft.com/office/drawing/2014/main" id="{7D2D6551-8F95-43A4-998B-760264B83A46}"/>
            </a:ext>
          </a:extLst>
        </xdr:cNvPr>
        <xdr:cNvSpPr txBox="1">
          <a:spLocks noChangeArrowheads="1"/>
        </xdr:cNvSpPr>
      </xdr:nvSpPr>
      <xdr:spPr bwMode="auto">
        <a:xfrm>
          <a:off x="6655254" y="5602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1" name="Text Box 16">
          <a:extLst>
            <a:ext uri="{FF2B5EF4-FFF2-40B4-BE49-F238E27FC236}">
              <a16:creationId xmlns:a16="http://schemas.microsoft.com/office/drawing/2014/main" id="{F5E015B6-2685-4659-BBC7-CD11DADD7CB7}"/>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2" name="Text Box 17">
          <a:extLst>
            <a:ext uri="{FF2B5EF4-FFF2-40B4-BE49-F238E27FC236}">
              <a16:creationId xmlns:a16="http://schemas.microsoft.com/office/drawing/2014/main" id="{BA07460D-6677-4500-81AE-49833B66D961}"/>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3" name="Text Box 18">
          <a:extLst>
            <a:ext uri="{FF2B5EF4-FFF2-40B4-BE49-F238E27FC236}">
              <a16:creationId xmlns:a16="http://schemas.microsoft.com/office/drawing/2014/main" id="{8701CAA4-9777-459F-A885-808F70E83C2D}"/>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4" name="Text Box 19">
          <a:extLst>
            <a:ext uri="{FF2B5EF4-FFF2-40B4-BE49-F238E27FC236}">
              <a16:creationId xmlns:a16="http://schemas.microsoft.com/office/drawing/2014/main" id="{B5F8E599-4DD0-447C-888F-29E8A2A813C1}"/>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35713"/>
    <xdr:sp macro="" textlink="">
      <xdr:nvSpPr>
        <xdr:cNvPr id="1195" name="Text Box 15">
          <a:extLst>
            <a:ext uri="{FF2B5EF4-FFF2-40B4-BE49-F238E27FC236}">
              <a16:creationId xmlns:a16="http://schemas.microsoft.com/office/drawing/2014/main" id="{F210B150-3403-40FD-92D9-0F6559C580E3}"/>
            </a:ext>
          </a:extLst>
        </xdr:cNvPr>
        <xdr:cNvSpPr txBox="1">
          <a:spLocks noChangeArrowheads="1"/>
        </xdr:cNvSpPr>
      </xdr:nvSpPr>
      <xdr:spPr bwMode="auto">
        <a:xfrm>
          <a:off x="3079750" y="4479925"/>
          <a:ext cx="95250" cy="4357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6" name="Text Box 16">
          <a:extLst>
            <a:ext uri="{FF2B5EF4-FFF2-40B4-BE49-F238E27FC236}">
              <a16:creationId xmlns:a16="http://schemas.microsoft.com/office/drawing/2014/main" id="{810632F6-DE25-4FB3-9B92-0B873C71C50F}"/>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7" name="Text Box 17">
          <a:extLst>
            <a:ext uri="{FF2B5EF4-FFF2-40B4-BE49-F238E27FC236}">
              <a16:creationId xmlns:a16="http://schemas.microsoft.com/office/drawing/2014/main" id="{2B51B03E-5B1C-40CB-BDF9-2B73EB40AA11}"/>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8" name="Text Box 18">
          <a:extLst>
            <a:ext uri="{FF2B5EF4-FFF2-40B4-BE49-F238E27FC236}">
              <a16:creationId xmlns:a16="http://schemas.microsoft.com/office/drawing/2014/main" id="{F51F4477-0644-4457-83BA-8B54F1A06483}"/>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9" name="Text Box 19">
          <a:extLst>
            <a:ext uri="{FF2B5EF4-FFF2-40B4-BE49-F238E27FC236}">
              <a16:creationId xmlns:a16="http://schemas.microsoft.com/office/drawing/2014/main" id="{576CE2D9-A4BB-429F-918D-FA013111D680}"/>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1034143</xdr:colOff>
      <xdr:row>87</xdr:row>
      <xdr:rowOff>0</xdr:rowOff>
    </xdr:from>
    <xdr:ext cx="95250" cy="213632"/>
    <xdr:sp macro="" textlink="">
      <xdr:nvSpPr>
        <xdr:cNvPr id="1200" name="Text Box 15">
          <a:extLst>
            <a:ext uri="{FF2B5EF4-FFF2-40B4-BE49-F238E27FC236}">
              <a16:creationId xmlns:a16="http://schemas.microsoft.com/office/drawing/2014/main" id="{DC07CB1F-8C75-4E67-840E-C03B87F635F7}"/>
            </a:ext>
          </a:extLst>
        </xdr:cNvPr>
        <xdr:cNvSpPr txBox="1">
          <a:spLocks noChangeArrowheads="1"/>
        </xdr:cNvSpPr>
      </xdr:nvSpPr>
      <xdr:spPr bwMode="auto">
        <a:xfrm>
          <a:off x="3999593" y="48046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1" name="Text Box 16">
          <a:extLst>
            <a:ext uri="{FF2B5EF4-FFF2-40B4-BE49-F238E27FC236}">
              <a16:creationId xmlns:a16="http://schemas.microsoft.com/office/drawing/2014/main" id="{49AD467E-FFDB-46C6-AAEA-C69629B62624}"/>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2" name="Text Box 17">
          <a:extLst>
            <a:ext uri="{FF2B5EF4-FFF2-40B4-BE49-F238E27FC236}">
              <a16:creationId xmlns:a16="http://schemas.microsoft.com/office/drawing/2014/main" id="{5580BFD5-EF7B-4D57-8C09-E96545D3BB17}"/>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3" name="Text Box 18">
          <a:extLst>
            <a:ext uri="{FF2B5EF4-FFF2-40B4-BE49-F238E27FC236}">
              <a16:creationId xmlns:a16="http://schemas.microsoft.com/office/drawing/2014/main" id="{FF57D588-3408-441A-939E-CFAD6B57EC4E}"/>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4" name="Text Box 19">
          <a:extLst>
            <a:ext uri="{FF2B5EF4-FFF2-40B4-BE49-F238E27FC236}">
              <a16:creationId xmlns:a16="http://schemas.microsoft.com/office/drawing/2014/main" id="{CDDDD99A-D610-4238-98E0-2481A568596B}"/>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5" name="Text Box 16">
          <a:extLst>
            <a:ext uri="{FF2B5EF4-FFF2-40B4-BE49-F238E27FC236}">
              <a16:creationId xmlns:a16="http://schemas.microsoft.com/office/drawing/2014/main" id="{DA404171-279E-41AA-8B69-45953FD50D9F}"/>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6" name="Text Box 17">
          <a:extLst>
            <a:ext uri="{FF2B5EF4-FFF2-40B4-BE49-F238E27FC236}">
              <a16:creationId xmlns:a16="http://schemas.microsoft.com/office/drawing/2014/main" id="{BD8EA4B0-19B9-4067-9769-CA842CAD4588}"/>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7" name="Text Box 18">
          <a:extLst>
            <a:ext uri="{FF2B5EF4-FFF2-40B4-BE49-F238E27FC236}">
              <a16:creationId xmlns:a16="http://schemas.microsoft.com/office/drawing/2014/main" id="{3880985D-91B4-4869-9BEF-AACF0370E5C0}"/>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8" name="Text Box 19">
          <a:extLst>
            <a:ext uri="{FF2B5EF4-FFF2-40B4-BE49-F238E27FC236}">
              <a16:creationId xmlns:a16="http://schemas.microsoft.com/office/drawing/2014/main" id="{B8E10A15-9196-43D7-BC4D-94D413D0D320}"/>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209" name="Text Box 15">
          <a:extLst>
            <a:ext uri="{FF2B5EF4-FFF2-40B4-BE49-F238E27FC236}">
              <a16:creationId xmlns:a16="http://schemas.microsoft.com/office/drawing/2014/main" id="{126AD24F-DFE8-483E-B704-911259753522}"/>
            </a:ext>
          </a:extLst>
        </xdr:cNvPr>
        <xdr:cNvSpPr txBox="1">
          <a:spLocks noChangeArrowheads="1"/>
        </xdr:cNvSpPr>
      </xdr:nvSpPr>
      <xdr:spPr bwMode="auto">
        <a:xfrm>
          <a:off x="7585075" y="4479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0" name="Text Box 16">
          <a:extLst>
            <a:ext uri="{FF2B5EF4-FFF2-40B4-BE49-F238E27FC236}">
              <a16:creationId xmlns:a16="http://schemas.microsoft.com/office/drawing/2014/main" id="{E6B18F7C-932C-42D3-A980-FF323729BAB5}"/>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1" name="Text Box 17">
          <a:extLst>
            <a:ext uri="{FF2B5EF4-FFF2-40B4-BE49-F238E27FC236}">
              <a16:creationId xmlns:a16="http://schemas.microsoft.com/office/drawing/2014/main" id="{E7318D3A-A30F-4C55-861F-265F474DBB8F}"/>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2" name="Text Box 18">
          <a:extLst>
            <a:ext uri="{FF2B5EF4-FFF2-40B4-BE49-F238E27FC236}">
              <a16:creationId xmlns:a16="http://schemas.microsoft.com/office/drawing/2014/main" id="{4B6F9A9E-156D-4410-8AAE-8C36176D98AA}"/>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3" name="Text Box 19">
          <a:extLst>
            <a:ext uri="{FF2B5EF4-FFF2-40B4-BE49-F238E27FC236}">
              <a16:creationId xmlns:a16="http://schemas.microsoft.com/office/drawing/2014/main" id="{FA0C7531-F050-4481-B9E8-3B2F2A38A144}"/>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14" name="Text Box 15">
          <a:extLst>
            <a:ext uri="{FF2B5EF4-FFF2-40B4-BE49-F238E27FC236}">
              <a16:creationId xmlns:a16="http://schemas.microsoft.com/office/drawing/2014/main" id="{3A05A8EE-0767-45A6-92AF-B759BC49C254}"/>
            </a:ext>
          </a:extLst>
        </xdr:cNvPr>
        <xdr:cNvSpPr txBox="1">
          <a:spLocks noChangeArrowheads="1"/>
        </xdr:cNvSpPr>
      </xdr:nvSpPr>
      <xdr:spPr bwMode="auto">
        <a:xfrm>
          <a:off x="7585075"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5" name="Text Box 16">
          <a:extLst>
            <a:ext uri="{FF2B5EF4-FFF2-40B4-BE49-F238E27FC236}">
              <a16:creationId xmlns:a16="http://schemas.microsoft.com/office/drawing/2014/main" id="{0E7369C3-AC1F-4E7C-BCEF-56C1343F2301}"/>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6" name="Text Box 17">
          <a:extLst>
            <a:ext uri="{FF2B5EF4-FFF2-40B4-BE49-F238E27FC236}">
              <a16:creationId xmlns:a16="http://schemas.microsoft.com/office/drawing/2014/main" id="{2C231655-1730-4C9C-A555-667B4C718DAF}"/>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7" name="Text Box 18">
          <a:extLst>
            <a:ext uri="{FF2B5EF4-FFF2-40B4-BE49-F238E27FC236}">
              <a16:creationId xmlns:a16="http://schemas.microsoft.com/office/drawing/2014/main" id="{70039FA0-365C-4B03-AE1E-AE26222BF016}"/>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8" name="Text Box 19">
          <a:extLst>
            <a:ext uri="{FF2B5EF4-FFF2-40B4-BE49-F238E27FC236}">
              <a16:creationId xmlns:a16="http://schemas.microsoft.com/office/drawing/2014/main" id="{278B0159-6FA7-4A6D-A52E-28B42899FFA5}"/>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19" name="Text Box 16">
          <a:extLst>
            <a:ext uri="{FF2B5EF4-FFF2-40B4-BE49-F238E27FC236}">
              <a16:creationId xmlns:a16="http://schemas.microsoft.com/office/drawing/2014/main" id="{F3082E46-C681-48C8-8FE9-82D599BE1035}"/>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0" name="Text Box 17">
          <a:extLst>
            <a:ext uri="{FF2B5EF4-FFF2-40B4-BE49-F238E27FC236}">
              <a16:creationId xmlns:a16="http://schemas.microsoft.com/office/drawing/2014/main" id="{F317EAF5-EC7B-4FA7-9B9A-F85ABBE8AC08}"/>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1" name="Text Box 18">
          <a:extLst>
            <a:ext uri="{FF2B5EF4-FFF2-40B4-BE49-F238E27FC236}">
              <a16:creationId xmlns:a16="http://schemas.microsoft.com/office/drawing/2014/main" id="{B4C2A483-1CDE-49F1-87A4-9B62BC5EE7FC}"/>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2" name="Text Box 19">
          <a:extLst>
            <a:ext uri="{FF2B5EF4-FFF2-40B4-BE49-F238E27FC236}">
              <a16:creationId xmlns:a16="http://schemas.microsoft.com/office/drawing/2014/main" id="{AA42C23B-5D2A-4EB5-A8ED-BC0FD08BFDFB}"/>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442269"/>
    <xdr:sp macro="" textlink="">
      <xdr:nvSpPr>
        <xdr:cNvPr id="1223" name="Text Box 15">
          <a:extLst>
            <a:ext uri="{FF2B5EF4-FFF2-40B4-BE49-F238E27FC236}">
              <a16:creationId xmlns:a16="http://schemas.microsoft.com/office/drawing/2014/main" id="{EA3325E1-174B-4507-8A4E-3DF09BEF1E3F}"/>
            </a:ext>
          </a:extLst>
        </xdr:cNvPr>
        <xdr:cNvSpPr txBox="1">
          <a:spLocks noChangeArrowheads="1"/>
        </xdr:cNvSpPr>
      </xdr:nvSpPr>
      <xdr:spPr bwMode="auto">
        <a:xfrm>
          <a:off x="45656500" y="4479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4" name="Text Box 16">
          <a:extLst>
            <a:ext uri="{FF2B5EF4-FFF2-40B4-BE49-F238E27FC236}">
              <a16:creationId xmlns:a16="http://schemas.microsoft.com/office/drawing/2014/main" id="{65023353-0F6B-4625-857D-C07B93242D9F}"/>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5" name="Text Box 17">
          <a:extLst>
            <a:ext uri="{FF2B5EF4-FFF2-40B4-BE49-F238E27FC236}">
              <a16:creationId xmlns:a16="http://schemas.microsoft.com/office/drawing/2014/main" id="{F6CD3BF1-8EA9-4962-AD01-8CD9C6FD136A}"/>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6" name="Text Box 18">
          <a:extLst>
            <a:ext uri="{FF2B5EF4-FFF2-40B4-BE49-F238E27FC236}">
              <a16:creationId xmlns:a16="http://schemas.microsoft.com/office/drawing/2014/main" id="{C539417E-7403-41B9-9DB5-3CD458A74716}"/>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7" name="Text Box 19">
          <a:extLst>
            <a:ext uri="{FF2B5EF4-FFF2-40B4-BE49-F238E27FC236}">
              <a16:creationId xmlns:a16="http://schemas.microsoft.com/office/drawing/2014/main" id="{A2BE5131-E606-41A8-AAE6-C2B4BFA5676B}"/>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1228" name="Text Box 15">
          <a:extLst>
            <a:ext uri="{FF2B5EF4-FFF2-40B4-BE49-F238E27FC236}">
              <a16:creationId xmlns:a16="http://schemas.microsoft.com/office/drawing/2014/main" id="{A9791EE7-D35C-4193-8CE9-73FDD55080A1}"/>
            </a:ext>
          </a:extLst>
        </xdr:cNvPr>
        <xdr:cNvSpPr txBox="1">
          <a:spLocks noChangeArrowheads="1"/>
        </xdr:cNvSpPr>
      </xdr:nvSpPr>
      <xdr:spPr bwMode="auto">
        <a:xfrm>
          <a:off x="4565650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9" name="Text Box 16">
          <a:extLst>
            <a:ext uri="{FF2B5EF4-FFF2-40B4-BE49-F238E27FC236}">
              <a16:creationId xmlns:a16="http://schemas.microsoft.com/office/drawing/2014/main" id="{42A64549-D733-4CF2-953A-574085B2C501}"/>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30" name="Text Box 17">
          <a:extLst>
            <a:ext uri="{FF2B5EF4-FFF2-40B4-BE49-F238E27FC236}">
              <a16:creationId xmlns:a16="http://schemas.microsoft.com/office/drawing/2014/main" id="{6E7586D1-8E3D-40C5-800D-A1B547010B78}"/>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31" name="Text Box 18">
          <a:extLst>
            <a:ext uri="{FF2B5EF4-FFF2-40B4-BE49-F238E27FC236}">
              <a16:creationId xmlns:a16="http://schemas.microsoft.com/office/drawing/2014/main" id="{6FCA5B08-65FC-45C6-9A25-3635C5C81F60}"/>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32" name="Text Box 19">
          <a:extLst>
            <a:ext uri="{FF2B5EF4-FFF2-40B4-BE49-F238E27FC236}">
              <a16:creationId xmlns:a16="http://schemas.microsoft.com/office/drawing/2014/main" id="{B8763420-5963-4F45-8FC3-51EC764A1FC5}"/>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3" name="Text Box 16">
          <a:extLst>
            <a:ext uri="{FF2B5EF4-FFF2-40B4-BE49-F238E27FC236}">
              <a16:creationId xmlns:a16="http://schemas.microsoft.com/office/drawing/2014/main" id="{6FA41DCB-6030-478C-87FC-6EDF562B20FA}"/>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4" name="Text Box 17">
          <a:extLst>
            <a:ext uri="{FF2B5EF4-FFF2-40B4-BE49-F238E27FC236}">
              <a16:creationId xmlns:a16="http://schemas.microsoft.com/office/drawing/2014/main" id="{1172754F-B34C-4D0A-8CDB-0296231C9B42}"/>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5" name="Text Box 18">
          <a:extLst>
            <a:ext uri="{FF2B5EF4-FFF2-40B4-BE49-F238E27FC236}">
              <a16:creationId xmlns:a16="http://schemas.microsoft.com/office/drawing/2014/main" id="{C4DCA4A0-D0A9-4FAC-B49E-494B57C4E66B}"/>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6" name="Text Box 19">
          <a:extLst>
            <a:ext uri="{FF2B5EF4-FFF2-40B4-BE49-F238E27FC236}">
              <a16:creationId xmlns:a16="http://schemas.microsoft.com/office/drawing/2014/main" id="{56FE16EF-C137-4677-838A-42723799D217}"/>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237" name="Text Box 15">
          <a:extLst>
            <a:ext uri="{FF2B5EF4-FFF2-40B4-BE49-F238E27FC236}">
              <a16:creationId xmlns:a16="http://schemas.microsoft.com/office/drawing/2014/main" id="{734BFBC8-F5FD-4767-9D38-930E00685F0B}"/>
            </a:ext>
          </a:extLst>
        </xdr:cNvPr>
        <xdr:cNvSpPr txBox="1">
          <a:spLocks noChangeArrowheads="1"/>
        </xdr:cNvSpPr>
      </xdr:nvSpPr>
      <xdr:spPr bwMode="auto">
        <a:xfrm>
          <a:off x="3079750" y="4092575"/>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38" name="Text Box 15">
          <a:extLst>
            <a:ext uri="{FF2B5EF4-FFF2-40B4-BE49-F238E27FC236}">
              <a16:creationId xmlns:a16="http://schemas.microsoft.com/office/drawing/2014/main" id="{BFB75829-F1D2-4D2A-BD4A-16DD224B5F83}"/>
            </a:ext>
          </a:extLst>
        </xdr:cNvPr>
        <xdr:cNvSpPr txBox="1">
          <a:spLocks noChangeArrowheads="1"/>
        </xdr:cNvSpPr>
      </xdr:nvSpPr>
      <xdr:spPr bwMode="auto">
        <a:xfrm>
          <a:off x="30797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9" name="Text Box 16">
          <a:extLst>
            <a:ext uri="{FF2B5EF4-FFF2-40B4-BE49-F238E27FC236}">
              <a16:creationId xmlns:a16="http://schemas.microsoft.com/office/drawing/2014/main" id="{5AD8D121-4FE8-42DE-A5A0-485B124C0BCF}"/>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0" name="Text Box 17">
          <a:extLst>
            <a:ext uri="{FF2B5EF4-FFF2-40B4-BE49-F238E27FC236}">
              <a16:creationId xmlns:a16="http://schemas.microsoft.com/office/drawing/2014/main" id="{7488AA3F-B802-4DC8-A7B8-0399B627AF17}"/>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1" name="Text Box 18">
          <a:extLst>
            <a:ext uri="{FF2B5EF4-FFF2-40B4-BE49-F238E27FC236}">
              <a16:creationId xmlns:a16="http://schemas.microsoft.com/office/drawing/2014/main" id="{C2C53C44-C8CD-447E-9D14-50F04B49CF55}"/>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2" name="Text Box 19">
          <a:extLst>
            <a:ext uri="{FF2B5EF4-FFF2-40B4-BE49-F238E27FC236}">
              <a16:creationId xmlns:a16="http://schemas.microsoft.com/office/drawing/2014/main" id="{D3310E10-24A0-4EC3-A450-E9B6142BFE63}"/>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43" name="Text Box 15">
          <a:extLst>
            <a:ext uri="{FF2B5EF4-FFF2-40B4-BE49-F238E27FC236}">
              <a16:creationId xmlns:a16="http://schemas.microsoft.com/office/drawing/2014/main" id="{53289337-8BE4-4705-9D63-3E28304D8D22}"/>
            </a:ext>
          </a:extLst>
        </xdr:cNvPr>
        <xdr:cNvSpPr txBox="1">
          <a:spLocks noChangeArrowheads="1"/>
        </xdr:cNvSpPr>
      </xdr:nvSpPr>
      <xdr:spPr bwMode="auto">
        <a:xfrm>
          <a:off x="3079750" y="4479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4" name="Text Box 16">
          <a:extLst>
            <a:ext uri="{FF2B5EF4-FFF2-40B4-BE49-F238E27FC236}">
              <a16:creationId xmlns:a16="http://schemas.microsoft.com/office/drawing/2014/main" id="{DCC797B9-C816-4A06-A899-4D68FD70A21E}"/>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5" name="Text Box 17">
          <a:extLst>
            <a:ext uri="{FF2B5EF4-FFF2-40B4-BE49-F238E27FC236}">
              <a16:creationId xmlns:a16="http://schemas.microsoft.com/office/drawing/2014/main" id="{8F5005A6-6085-4DDD-B7AE-4E21AD74965B}"/>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6" name="Text Box 18">
          <a:extLst>
            <a:ext uri="{FF2B5EF4-FFF2-40B4-BE49-F238E27FC236}">
              <a16:creationId xmlns:a16="http://schemas.microsoft.com/office/drawing/2014/main" id="{15B0617D-6B67-4090-BBCF-71577C834D1F}"/>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7" name="Text Box 19">
          <a:extLst>
            <a:ext uri="{FF2B5EF4-FFF2-40B4-BE49-F238E27FC236}">
              <a16:creationId xmlns:a16="http://schemas.microsoft.com/office/drawing/2014/main" id="{803A5808-2CCE-429A-BA81-B200669827D5}"/>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48" name="Text Box 15">
          <a:extLst>
            <a:ext uri="{FF2B5EF4-FFF2-40B4-BE49-F238E27FC236}">
              <a16:creationId xmlns:a16="http://schemas.microsoft.com/office/drawing/2014/main" id="{BB8830E8-3E1A-46BB-87FF-164E78207860}"/>
            </a:ext>
          </a:extLst>
        </xdr:cNvPr>
        <xdr:cNvSpPr txBox="1">
          <a:spLocks noChangeArrowheads="1"/>
        </xdr:cNvSpPr>
      </xdr:nvSpPr>
      <xdr:spPr bwMode="auto">
        <a:xfrm>
          <a:off x="30797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331"/>
    <xdr:sp macro="" textlink="">
      <xdr:nvSpPr>
        <xdr:cNvPr id="1249" name="Text Box 15">
          <a:extLst>
            <a:ext uri="{FF2B5EF4-FFF2-40B4-BE49-F238E27FC236}">
              <a16:creationId xmlns:a16="http://schemas.microsoft.com/office/drawing/2014/main" id="{867B859D-C5F7-4F00-B6DC-03A458031318}"/>
            </a:ext>
          </a:extLst>
        </xdr:cNvPr>
        <xdr:cNvSpPr txBox="1">
          <a:spLocks noChangeArrowheads="1"/>
        </xdr:cNvSpPr>
      </xdr:nvSpPr>
      <xdr:spPr bwMode="auto">
        <a:xfrm>
          <a:off x="3079750" y="447992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0" name="Text Box 16">
          <a:extLst>
            <a:ext uri="{FF2B5EF4-FFF2-40B4-BE49-F238E27FC236}">
              <a16:creationId xmlns:a16="http://schemas.microsoft.com/office/drawing/2014/main" id="{239E392F-8C5C-471C-BB5F-1DCE5484AF80}"/>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1" name="Text Box 17">
          <a:extLst>
            <a:ext uri="{FF2B5EF4-FFF2-40B4-BE49-F238E27FC236}">
              <a16:creationId xmlns:a16="http://schemas.microsoft.com/office/drawing/2014/main" id="{53CDDF5E-74F6-47AF-AD07-B49121659BE9}"/>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2" name="Text Box 18">
          <a:extLst>
            <a:ext uri="{FF2B5EF4-FFF2-40B4-BE49-F238E27FC236}">
              <a16:creationId xmlns:a16="http://schemas.microsoft.com/office/drawing/2014/main" id="{A6CB809D-6D10-4042-8825-6C298E1CA914}"/>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3" name="Text Box 19">
          <a:extLst>
            <a:ext uri="{FF2B5EF4-FFF2-40B4-BE49-F238E27FC236}">
              <a16:creationId xmlns:a16="http://schemas.microsoft.com/office/drawing/2014/main" id="{230C34B9-0B46-4056-B287-F7055A435136}"/>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54" name="Text Box 15">
          <a:extLst>
            <a:ext uri="{FF2B5EF4-FFF2-40B4-BE49-F238E27FC236}">
              <a16:creationId xmlns:a16="http://schemas.microsoft.com/office/drawing/2014/main" id="{0CA768F3-7D8E-4028-8172-6BDA95550353}"/>
            </a:ext>
          </a:extLst>
        </xdr:cNvPr>
        <xdr:cNvSpPr txBox="1">
          <a:spLocks noChangeArrowheads="1"/>
        </xdr:cNvSpPr>
      </xdr:nvSpPr>
      <xdr:spPr bwMode="auto">
        <a:xfrm>
          <a:off x="30797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255" name="Text Box 15">
          <a:extLst>
            <a:ext uri="{FF2B5EF4-FFF2-40B4-BE49-F238E27FC236}">
              <a16:creationId xmlns:a16="http://schemas.microsoft.com/office/drawing/2014/main" id="{1AF1441C-90EA-41BC-80CB-41C8AFAB156E}"/>
            </a:ext>
          </a:extLst>
        </xdr:cNvPr>
        <xdr:cNvSpPr txBox="1">
          <a:spLocks noChangeArrowheads="1"/>
        </xdr:cNvSpPr>
      </xdr:nvSpPr>
      <xdr:spPr bwMode="auto">
        <a:xfrm>
          <a:off x="7585075" y="4092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56" name="Text Box 15">
          <a:extLst>
            <a:ext uri="{FF2B5EF4-FFF2-40B4-BE49-F238E27FC236}">
              <a16:creationId xmlns:a16="http://schemas.microsoft.com/office/drawing/2014/main" id="{7B1AA8D5-B5D2-4C9E-8AA7-D31BF83795D8}"/>
            </a:ext>
          </a:extLst>
        </xdr:cNvPr>
        <xdr:cNvSpPr txBox="1">
          <a:spLocks noChangeArrowheads="1"/>
        </xdr:cNvSpPr>
      </xdr:nvSpPr>
      <xdr:spPr bwMode="auto">
        <a:xfrm>
          <a:off x="7585075"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57" name="Text Box 16">
          <a:extLst>
            <a:ext uri="{FF2B5EF4-FFF2-40B4-BE49-F238E27FC236}">
              <a16:creationId xmlns:a16="http://schemas.microsoft.com/office/drawing/2014/main" id="{C6CDA11A-1F3F-43C8-BC8C-A3533DE17EBF}"/>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58" name="Text Box 17">
          <a:extLst>
            <a:ext uri="{FF2B5EF4-FFF2-40B4-BE49-F238E27FC236}">
              <a16:creationId xmlns:a16="http://schemas.microsoft.com/office/drawing/2014/main" id="{3860909B-CE95-4E20-9F72-48B4E64577F9}"/>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59" name="Text Box 18">
          <a:extLst>
            <a:ext uri="{FF2B5EF4-FFF2-40B4-BE49-F238E27FC236}">
              <a16:creationId xmlns:a16="http://schemas.microsoft.com/office/drawing/2014/main" id="{D6283346-D56D-4545-BF13-1EFE9AAFE674}"/>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0" name="Text Box 19">
          <a:extLst>
            <a:ext uri="{FF2B5EF4-FFF2-40B4-BE49-F238E27FC236}">
              <a16:creationId xmlns:a16="http://schemas.microsoft.com/office/drawing/2014/main" id="{373E37DF-E4C8-46B1-9388-4E3561848F18}"/>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61" name="Text Box 15">
          <a:extLst>
            <a:ext uri="{FF2B5EF4-FFF2-40B4-BE49-F238E27FC236}">
              <a16:creationId xmlns:a16="http://schemas.microsoft.com/office/drawing/2014/main" id="{A04F853F-1ED4-4180-9919-215A8C103A07}"/>
            </a:ext>
          </a:extLst>
        </xdr:cNvPr>
        <xdr:cNvSpPr txBox="1">
          <a:spLocks noChangeArrowheads="1"/>
        </xdr:cNvSpPr>
      </xdr:nvSpPr>
      <xdr:spPr bwMode="auto">
        <a:xfrm>
          <a:off x="7585075" y="4479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2" name="Text Box 16">
          <a:extLst>
            <a:ext uri="{FF2B5EF4-FFF2-40B4-BE49-F238E27FC236}">
              <a16:creationId xmlns:a16="http://schemas.microsoft.com/office/drawing/2014/main" id="{AE8F85D8-4A2B-4888-8237-3E5C015BB34D}"/>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3" name="Text Box 17">
          <a:extLst>
            <a:ext uri="{FF2B5EF4-FFF2-40B4-BE49-F238E27FC236}">
              <a16:creationId xmlns:a16="http://schemas.microsoft.com/office/drawing/2014/main" id="{5E1BAE08-322C-4FD0-BF0E-60B84D75117C}"/>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4" name="Text Box 18">
          <a:extLst>
            <a:ext uri="{FF2B5EF4-FFF2-40B4-BE49-F238E27FC236}">
              <a16:creationId xmlns:a16="http://schemas.microsoft.com/office/drawing/2014/main" id="{399DEAE2-6480-4667-98BE-F9CF04B4048B}"/>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5" name="Text Box 19">
          <a:extLst>
            <a:ext uri="{FF2B5EF4-FFF2-40B4-BE49-F238E27FC236}">
              <a16:creationId xmlns:a16="http://schemas.microsoft.com/office/drawing/2014/main" id="{4471400B-B898-4881-8E80-18BE8BC23CF4}"/>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66" name="Text Box 15">
          <a:extLst>
            <a:ext uri="{FF2B5EF4-FFF2-40B4-BE49-F238E27FC236}">
              <a16:creationId xmlns:a16="http://schemas.microsoft.com/office/drawing/2014/main" id="{BB8696B6-8D8F-4B87-91CF-566A3BFC5D5E}"/>
            </a:ext>
          </a:extLst>
        </xdr:cNvPr>
        <xdr:cNvSpPr txBox="1">
          <a:spLocks noChangeArrowheads="1"/>
        </xdr:cNvSpPr>
      </xdr:nvSpPr>
      <xdr:spPr bwMode="auto">
        <a:xfrm>
          <a:off x="7585075"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67" name="Text Box 16">
          <a:extLst>
            <a:ext uri="{FF2B5EF4-FFF2-40B4-BE49-F238E27FC236}">
              <a16:creationId xmlns:a16="http://schemas.microsoft.com/office/drawing/2014/main" id="{D68D6FB1-0245-4C5B-8D0A-55AAE2FC481B}"/>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68" name="Text Box 17">
          <a:extLst>
            <a:ext uri="{FF2B5EF4-FFF2-40B4-BE49-F238E27FC236}">
              <a16:creationId xmlns:a16="http://schemas.microsoft.com/office/drawing/2014/main" id="{B33BFEC3-FEE8-4B95-9CC2-D41DF13E9822}"/>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69" name="Text Box 18">
          <a:extLst>
            <a:ext uri="{FF2B5EF4-FFF2-40B4-BE49-F238E27FC236}">
              <a16:creationId xmlns:a16="http://schemas.microsoft.com/office/drawing/2014/main" id="{EB477292-328F-4235-AEE9-D2577508F2D9}"/>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0" name="Text Box 19">
          <a:extLst>
            <a:ext uri="{FF2B5EF4-FFF2-40B4-BE49-F238E27FC236}">
              <a16:creationId xmlns:a16="http://schemas.microsoft.com/office/drawing/2014/main" id="{E8C34C1D-5008-4C44-8D5C-24F7E6D845FA}"/>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271" name="Text Box 15">
          <a:extLst>
            <a:ext uri="{FF2B5EF4-FFF2-40B4-BE49-F238E27FC236}">
              <a16:creationId xmlns:a16="http://schemas.microsoft.com/office/drawing/2014/main" id="{3E8A77EB-FF6C-47A1-A6E2-41A43294FD90}"/>
            </a:ext>
          </a:extLst>
        </xdr:cNvPr>
        <xdr:cNvSpPr txBox="1">
          <a:spLocks noChangeArrowheads="1"/>
        </xdr:cNvSpPr>
      </xdr:nvSpPr>
      <xdr:spPr bwMode="auto">
        <a:xfrm>
          <a:off x="9582150" y="4479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2" name="Text Box 16">
          <a:extLst>
            <a:ext uri="{FF2B5EF4-FFF2-40B4-BE49-F238E27FC236}">
              <a16:creationId xmlns:a16="http://schemas.microsoft.com/office/drawing/2014/main" id="{DBFAC26D-7CDF-4544-BD36-295527608273}"/>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3" name="Text Box 17">
          <a:extLst>
            <a:ext uri="{FF2B5EF4-FFF2-40B4-BE49-F238E27FC236}">
              <a16:creationId xmlns:a16="http://schemas.microsoft.com/office/drawing/2014/main" id="{14663F2B-0780-4227-80EE-A651DF96FB31}"/>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4" name="Text Box 18">
          <a:extLst>
            <a:ext uri="{FF2B5EF4-FFF2-40B4-BE49-F238E27FC236}">
              <a16:creationId xmlns:a16="http://schemas.microsoft.com/office/drawing/2014/main" id="{419CE2EA-5C9B-4FD3-99C1-798CED248E43}"/>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5" name="Text Box 19">
          <a:extLst>
            <a:ext uri="{FF2B5EF4-FFF2-40B4-BE49-F238E27FC236}">
              <a16:creationId xmlns:a16="http://schemas.microsoft.com/office/drawing/2014/main" id="{60715028-13D6-4E6F-BB83-B534E3C63841}"/>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76" name="Text Box 15">
          <a:extLst>
            <a:ext uri="{FF2B5EF4-FFF2-40B4-BE49-F238E27FC236}">
              <a16:creationId xmlns:a16="http://schemas.microsoft.com/office/drawing/2014/main" id="{0E2FBC3C-8C19-4B79-9C3B-96120F1E2502}"/>
            </a:ext>
          </a:extLst>
        </xdr:cNvPr>
        <xdr:cNvSpPr txBox="1">
          <a:spLocks noChangeArrowheads="1"/>
        </xdr:cNvSpPr>
      </xdr:nvSpPr>
      <xdr:spPr bwMode="auto">
        <a:xfrm>
          <a:off x="95821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7" name="Text Box 16">
          <a:extLst>
            <a:ext uri="{FF2B5EF4-FFF2-40B4-BE49-F238E27FC236}">
              <a16:creationId xmlns:a16="http://schemas.microsoft.com/office/drawing/2014/main" id="{AE83428C-7F7C-4A5B-9488-270B28778DDF}"/>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8" name="Text Box 17">
          <a:extLst>
            <a:ext uri="{FF2B5EF4-FFF2-40B4-BE49-F238E27FC236}">
              <a16:creationId xmlns:a16="http://schemas.microsoft.com/office/drawing/2014/main" id="{425F0BD3-2EBA-41A0-88D1-D6F23221C44B}"/>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9" name="Text Box 18">
          <a:extLst>
            <a:ext uri="{FF2B5EF4-FFF2-40B4-BE49-F238E27FC236}">
              <a16:creationId xmlns:a16="http://schemas.microsoft.com/office/drawing/2014/main" id="{9E693517-43DE-4889-8D90-86E33BE03367}"/>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0" name="Text Box 19">
          <a:extLst>
            <a:ext uri="{FF2B5EF4-FFF2-40B4-BE49-F238E27FC236}">
              <a16:creationId xmlns:a16="http://schemas.microsoft.com/office/drawing/2014/main" id="{CA87DD49-F942-45BD-A7B0-36A4C9E954CB}"/>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281" name="Text Box 15">
          <a:extLst>
            <a:ext uri="{FF2B5EF4-FFF2-40B4-BE49-F238E27FC236}">
              <a16:creationId xmlns:a16="http://schemas.microsoft.com/office/drawing/2014/main" id="{52121C95-1A93-4480-B9DE-BA4838C8B6FC}"/>
            </a:ext>
          </a:extLst>
        </xdr:cNvPr>
        <xdr:cNvSpPr txBox="1">
          <a:spLocks noChangeArrowheads="1"/>
        </xdr:cNvSpPr>
      </xdr:nvSpPr>
      <xdr:spPr bwMode="auto">
        <a:xfrm>
          <a:off x="9582150" y="4092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82" name="Text Box 15">
          <a:extLst>
            <a:ext uri="{FF2B5EF4-FFF2-40B4-BE49-F238E27FC236}">
              <a16:creationId xmlns:a16="http://schemas.microsoft.com/office/drawing/2014/main" id="{1AF9C98C-4717-4FF2-B201-91AC86C8B816}"/>
            </a:ext>
          </a:extLst>
        </xdr:cNvPr>
        <xdr:cNvSpPr txBox="1">
          <a:spLocks noChangeArrowheads="1"/>
        </xdr:cNvSpPr>
      </xdr:nvSpPr>
      <xdr:spPr bwMode="auto">
        <a:xfrm>
          <a:off x="95821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3" name="Text Box 16">
          <a:extLst>
            <a:ext uri="{FF2B5EF4-FFF2-40B4-BE49-F238E27FC236}">
              <a16:creationId xmlns:a16="http://schemas.microsoft.com/office/drawing/2014/main" id="{46C159A9-29AB-4C3C-BD3B-9FB183E624C3}"/>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4" name="Text Box 17">
          <a:extLst>
            <a:ext uri="{FF2B5EF4-FFF2-40B4-BE49-F238E27FC236}">
              <a16:creationId xmlns:a16="http://schemas.microsoft.com/office/drawing/2014/main" id="{5C9F328C-2916-4C0E-8494-5484F7C87FC4}"/>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5" name="Text Box 18">
          <a:extLst>
            <a:ext uri="{FF2B5EF4-FFF2-40B4-BE49-F238E27FC236}">
              <a16:creationId xmlns:a16="http://schemas.microsoft.com/office/drawing/2014/main" id="{E90194BB-7604-4104-969F-A5BC42413B7A}"/>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6" name="Text Box 19">
          <a:extLst>
            <a:ext uri="{FF2B5EF4-FFF2-40B4-BE49-F238E27FC236}">
              <a16:creationId xmlns:a16="http://schemas.microsoft.com/office/drawing/2014/main" id="{74B15FF7-65C0-485E-9BAB-451AACA70020}"/>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87" name="Text Box 15">
          <a:extLst>
            <a:ext uri="{FF2B5EF4-FFF2-40B4-BE49-F238E27FC236}">
              <a16:creationId xmlns:a16="http://schemas.microsoft.com/office/drawing/2014/main" id="{7067AE43-70B1-4D8C-B287-52B25726193E}"/>
            </a:ext>
          </a:extLst>
        </xdr:cNvPr>
        <xdr:cNvSpPr txBox="1">
          <a:spLocks noChangeArrowheads="1"/>
        </xdr:cNvSpPr>
      </xdr:nvSpPr>
      <xdr:spPr bwMode="auto">
        <a:xfrm>
          <a:off x="9582150" y="4479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8" name="Text Box 16">
          <a:extLst>
            <a:ext uri="{FF2B5EF4-FFF2-40B4-BE49-F238E27FC236}">
              <a16:creationId xmlns:a16="http://schemas.microsoft.com/office/drawing/2014/main" id="{682F90A6-3D01-45D8-8FD9-553EE0E4E03D}"/>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9" name="Text Box 17">
          <a:extLst>
            <a:ext uri="{FF2B5EF4-FFF2-40B4-BE49-F238E27FC236}">
              <a16:creationId xmlns:a16="http://schemas.microsoft.com/office/drawing/2014/main" id="{4E8B4BCB-136C-44E8-BCD2-2CD897F9965B}"/>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90" name="Text Box 18">
          <a:extLst>
            <a:ext uri="{FF2B5EF4-FFF2-40B4-BE49-F238E27FC236}">
              <a16:creationId xmlns:a16="http://schemas.microsoft.com/office/drawing/2014/main" id="{80216D33-EC68-43B6-8FF0-ADE7AAD93AEB}"/>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91" name="Text Box 19">
          <a:extLst>
            <a:ext uri="{FF2B5EF4-FFF2-40B4-BE49-F238E27FC236}">
              <a16:creationId xmlns:a16="http://schemas.microsoft.com/office/drawing/2014/main" id="{800A0822-36A2-4178-A9E1-1C70DD4EF7ED}"/>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92" name="Text Box 15">
          <a:extLst>
            <a:ext uri="{FF2B5EF4-FFF2-40B4-BE49-F238E27FC236}">
              <a16:creationId xmlns:a16="http://schemas.microsoft.com/office/drawing/2014/main" id="{31B09218-73C7-43FE-A03E-906D4EC985AF}"/>
            </a:ext>
          </a:extLst>
        </xdr:cNvPr>
        <xdr:cNvSpPr txBox="1">
          <a:spLocks noChangeArrowheads="1"/>
        </xdr:cNvSpPr>
      </xdr:nvSpPr>
      <xdr:spPr bwMode="auto">
        <a:xfrm>
          <a:off x="95821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3" name="Text Box 16">
          <a:extLst>
            <a:ext uri="{FF2B5EF4-FFF2-40B4-BE49-F238E27FC236}">
              <a16:creationId xmlns:a16="http://schemas.microsoft.com/office/drawing/2014/main" id="{D3E90D77-1D81-44EB-A93E-5B8EF11CB2BC}"/>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4" name="Text Box 17">
          <a:extLst>
            <a:ext uri="{FF2B5EF4-FFF2-40B4-BE49-F238E27FC236}">
              <a16:creationId xmlns:a16="http://schemas.microsoft.com/office/drawing/2014/main" id="{FC954132-6492-4C5C-873F-23C86BC4BE46}"/>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5" name="Text Box 18">
          <a:extLst>
            <a:ext uri="{FF2B5EF4-FFF2-40B4-BE49-F238E27FC236}">
              <a16:creationId xmlns:a16="http://schemas.microsoft.com/office/drawing/2014/main" id="{F10ED0B7-F5ED-4238-8597-B6EAD853F55F}"/>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6" name="Text Box 19">
          <a:extLst>
            <a:ext uri="{FF2B5EF4-FFF2-40B4-BE49-F238E27FC236}">
              <a16:creationId xmlns:a16="http://schemas.microsoft.com/office/drawing/2014/main" id="{EF7D0A67-E249-40FA-A7ED-CF3BE4AD330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97" name="Text Box 16">
          <a:extLst>
            <a:ext uri="{FF2B5EF4-FFF2-40B4-BE49-F238E27FC236}">
              <a16:creationId xmlns:a16="http://schemas.microsoft.com/office/drawing/2014/main" id="{FC82B86A-C7B7-4365-B8B2-4B73D74E487B}"/>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98" name="Text Box 17">
          <a:extLst>
            <a:ext uri="{FF2B5EF4-FFF2-40B4-BE49-F238E27FC236}">
              <a16:creationId xmlns:a16="http://schemas.microsoft.com/office/drawing/2014/main" id="{B203410E-9E76-4B06-BB28-A4EB9F9FD9B7}"/>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99" name="Text Box 18">
          <a:extLst>
            <a:ext uri="{FF2B5EF4-FFF2-40B4-BE49-F238E27FC236}">
              <a16:creationId xmlns:a16="http://schemas.microsoft.com/office/drawing/2014/main" id="{378BE26E-4CE3-4702-9AD6-F61C49865197}"/>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00" name="Text Box 19">
          <a:extLst>
            <a:ext uri="{FF2B5EF4-FFF2-40B4-BE49-F238E27FC236}">
              <a16:creationId xmlns:a16="http://schemas.microsoft.com/office/drawing/2014/main" id="{F9DC501E-A97C-4BBC-A22C-29C09AFC87AF}"/>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1" name="Text Box 16">
          <a:extLst>
            <a:ext uri="{FF2B5EF4-FFF2-40B4-BE49-F238E27FC236}">
              <a16:creationId xmlns:a16="http://schemas.microsoft.com/office/drawing/2014/main" id="{72C21863-A209-4F3D-B57B-335945101270}"/>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2" name="Text Box 17">
          <a:extLst>
            <a:ext uri="{FF2B5EF4-FFF2-40B4-BE49-F238E27FC236}">
              <a16:creationId xmlns:a16="http://schemas.microsoft.com/office/drawing/2014/main" id="{4D6F590F-65F4-4385-B042-12E2E0BF9D1D}"/>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3" name="Text Box 18">
          <a:extLst>
            <a:ext uri="{FF2B5EF4-FFF2-40B4-BE49-F238E27FC236}">
              <a16:creationId xmlns:a16="http://schemas.microsoft.com/office/drawing/2014/main" id="{EF538D49-6779-4500-B644-422A2686B5BB}"/>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4" name="Text Box 19">
          <a:extLst>
            <a:ext uri="{FF2B5EF4-FFF2-40B4-BE49-F238E27FC236}">
              <a16:creationId xmlns:a16="http://schemas.microsoft.com/office/drawing/2014/main" id="{964C6B1A-CA87-431F-AB08-5D8D6C45CA7C}"/>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05" name="Text Box 15">
          <a:extLst>
            <a:ext uri="{FF2B5EF4-FFF2-40B4-BE49-F238E27FC236}">
              <a16:creationId xmlns:a16="http://schemas.microsoft.com/office/drawing/2014/main" id="{5F09F72D-D465-415B-B5B4-99E2E898160A}"/>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6" name="Text Box 16">
          <a:extLst>
            <a:ext uri="{FF2B5EF4-FFF2-40B4-BE49-F238E27FC236}">
              <a16:creationId xmlns:a16="http://schemas.microsoft.com/office/drawing/2014/main" id="{DF73F67A-8427-4D6A-A42D-7F8E609624C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7" name="Text Box 17">
          <a:extLst>
            <a:ext uri="{FF2B5EF4-FFF2-40B4-BE49-F238E27FC236}">
              <a16:creationId xmlns:a16="http://schemas.microsoft.com/office/drawing/2014/main" id="{9DB586B0-99FD-48DC-B85C-EB38FAED84B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8" name="Text Box 18">
          <a:extLst>
            <a:ext uri="{FF2B5EF4-FFF2-40B4-BE49-F238E27FC236}">
              <a16:creationId xmlns:a16="http://schemas.microsoft.com/office/drawing/2014/main" id="{EA0C5682-90DA-4EDE-A052-7726CE11314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9" name="Text Box 19">
          <a:extLst>
            <a:ext uri="{FF2B5EF4-FFF2-40B4-BE49-F238E27FC236}">
              <a16:creationId xmlns:a16="http://schemas.microsoft.com/office/drawing/2014/main" id="{9DB77E01-6001-462B-9398-381CB7138158}"/>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10" name="Text Box 15">
          <a:extLst>
            <a:ext uri="{FF2B5EF4-FFF2-40B4-BE49-F238E27FC236}">
              <a16:creationId xmlns:a16="http://schemas.microsoft.com/office/drawing/2014/main" id="{58DC461D-829F-4176-93B6-3C20543839E1}"/>
            </a:ext>
          </a:extLst>
        </xdr:cNvPr>
        <xdr:cNvSpPr txBox="1">
          <a:spLocks noChangeArrowheads="1"/>
        </xdr:cNvSpPr>
      </xdr:nvSpPr>
      <xdr:spPr bwMode="auto">
        <a:xfrm>
          <a:off x="3710214"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311" name="Text Box 15">
          <a:extLst>
            <a:ext uri="{FF2B5EF4-FFF2-40B4-BE49-F238E27FC236}">
              <a16:creationId xmlns:a16="http://schemas.microsoft.com/office/drawing/2014/main" id="{D69259C2-60B2-4804-A8CA-FF1737B0190B}"/>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12" name="Text Box 16">
          <a:extLst>
            <a:ext uri="{FF2B5EF4-FFF2-40B4-BE49-F238E27FC236}">
              <a16:creationId xmlns:a16="http://schemas.microsoft.com/office/drawing/2014/main" id="{60FB31FF-F417-4D4D-BBC5-D3B66AA97D6A}"/>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13" name="Text Box 17">
          <a:extLst>
            <a:ext uri="{FF2B5EF4-FFF2-40B4-BE49-F238E27FC236}">
              <a16:creationId xmlns:a16="http://schemas.microsoft.com/office/drawing/2014/main" id="{2D185B1C-ECCF-41ED-ABB9-8BDAEAE19BAA}"/>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14" name="Text Box 18">
          <a:extLst>
            <a:ext uri="{FF2B5EF4-FFF2-40B4-BE49-F238E27FC236}">
              <a16:creationId xmlns:a16="http://schemas.microsoft.com/office/drawing/2014/main" id="{5E43DBFD-79BB-4F58-B078-A4D6A480050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15" name="Text Box 15">
          <a:extLst>
            <a:ext uri="{FF2B5EF4-FFF2-40B4-BE49-F238E27FC236}">
              <a16:creationId xmlns:a16="http://schemas.microsoft.com/office/drawing/2014/main" id="{91A627DF-80A8-495C-8B9B-CBC3E8D1C9C3}"/>
            </a:ext>
          </a:extLst>
        </xdr:cNvPr>
        <xdr:cNvSpPr txBox="1">
          <a:spLocks noChangeArrowheads="1"/>
        </xdr:cNvSpPr>
      </xdr:nvSpPr>
      <xdr:spPr bwMode="auto">
        <a:xfrm>
          <a:off x="6773182"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6" name="Text Box 16">
          <a:extLst>
            <a:ext uri="{FF2B5EF4-FFF2-40B4-BE49-F238E27FC236}">
              <a16:creationId xmlns:a16="http://schemas.microsoft.com/office/drawing/2014/main" id="{C59A66E6-06F7-4780-8F0D-662C96BDCDBC}"/>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7" name="Text Box 17">
          <a:extLst>
            <a:ext uri="{FF2B5EF4-FFF2-40B4-BE49-F238E27FC236}">
              <a16:creationId xmlns:a16="http://schemas.microsoft.com/office/drawing/2014/main" id="{1E6EF989-796E-4245-B38F-8D59B790E80B}"/>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8" name="Text Box 18">
          <a:extLst>
            <a:ext uri="{FF2B5EF4-FFF2-40B4-BE49-F238E27FC236}">
              <a16:creationId xmlns:a16="http://schemas.microsoft.com/office/drawing/2014/main" id="{697EC870-AD15-49AD-BAC5-D60319777CF1}"/>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9" name="Text Box 19">
          <a:extLst>
            <a:ext uri="{FF2B5EF4-FFF2-40B4-BE49-F238E27FC236}">
              <a16:creationId xmlns:a16="http://schemas.microsoft.com/office/drawing/2014/main" id="{8219CB7C-3EAB-4899-A0F2-2431962E590E}"/>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320" name="Text Box 15">
          <a:extLst>
            <a:ext uri="{FF2B5EF4-FFF2-40B4-BE49-F238E27FC236}">
              <a16:creationId xmlns:a16="http://schemas.microsoft.com/office/drawing/2014/main" id="{D6CB8134-B0C1-47A1-96DF-9AE1DF0CA738}"/>
            </a:ext>
          </a:extLst>
        </xdr:cNvPr>
        <xdr:cNvSpPr txBox="1">
          <a:spLocks noChangeArrowheads="1"/>
        </xdr:cNvSpPr>
      </xdr:nvSpPr>
      <xdr:spPr bwMode="auto">
        <a:xfrm>
          <a:off x="9616168"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1" name="Text Box 16">
          <a:extLst>
            <a:ext uri="{FF2B5EF4-FFF2-40B4-BE49-F238E27FC236}">
              <a16:creationId xmlns:a16="http://schemas.microsoft.com/office/drawing/2014/main" id="{BBF78195-44CB-4D9A-A4B2-E5209D6DDF7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2" name="Text Box 17">
          <a:extLst>
            <a:ext uri="{FF2B5EF4-FFF2-40B4-BE49-F238E27FC236}">
              <a16:creationId xmlns:a16="http://schemas.microsoft.com/office/drawing/2014/main" id="{4B62F0DF-B5D6-41D6-9B8C-6A72AADEA1E5}"/>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3" name="Text Box 18">
          <a:extLst>
            <a:ext uri="{FF2B5EF4-FFF2-40B4-BE49-F238E27FC236}">
              <a16:creationId xmlns:a16="http://schemas.microsoft.com/office/drawing/2014/main" id="{2B142850-D8C4-43C3-ACA3-9D4E5BA87E05}"/>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4" name="Text Box 19">
          <a:extLst>
            <a:ext uri="{FF2B5EF4-FFF2-40B4-BE49-F238E27FC236}">
              <a16:creationId xmlns:a16="http://schemas.microsoft.com/office/drawing/2014/main" id="{64E1144B-58A0-49BC-8350-9847282BF532}"/>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5" name="Text Box 16">
          <a:extLst>
            <a:ext uri="{FF2B5EF4-FFF2-40B4-BE49-F238E27FC236}">
              <a16:creationId xmlns:a16="http://schemas.microsoft.com/office/drawing/2014/main" id="{02F47330-5AB6-4D75-A838-7B6B26A3859A}"/>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6" name="Text Box 17">
          <a:extLst>
            <a:ext uri="{FF2B5EF4-FFF2-40B4-BE49-F238E27FC236}">
              <a16:creationId xmlns:a16="http://schemas.microsoft.com/office/drawing/2014/main" id="{8E5AEDD3-E343-4843-8E7C-989AD8B7681E}"/>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7" name="Text Box 18">
          <a:extLst>
            <a:ext uri="{FF2B5EF4-FFF2-40B4-BE49-F238E27FC236}">
              <a16:creationId xmlns:a16="http://schemas.microsoft.com/office/drawing/2014/main" id="{9AF207F9-0058-4C2E-8FF4-E672833E751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8" name="Text Box 19">
          <a:extLst>
            <a:ext uri="{FF2B5EF4-FFF2-40B4-BE49-F238E27FC236}">
              <a16:creationId xmlns:a16="http://schemas.microsoft.com/office/drawing/2014/main" id="{BB9C6DDC-AB7E-4274-85A5-4BC1F83A106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29" name="Text Box 16">
          <a:extLst>
            <a:ext uri="{FF2B5EF4-FFF2-40B4-BE49-F238E27FC236}">
              <a16:creationId xmlns:a16="http://schemas.microsoft.com/office/drawing/2014/main" id="{B2704085-76A0-49D6-B963-2B118F234845}"/>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30" name="Text Box 17">
          <a:extLst>
            <a:ext uri="{FF2B5EF4-FFF2-40B4-BE49-F238E27FC236}">
              <a16:creationId xmlns:a16="http://schemas.microsoft.com/office/drawing/2014/main" id="{FCDBE19C-B287-4D6A-8A6D-37E830C2E30F}"/>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31" name="Text Box 18">
          <a:extLst>
            <a:ext uri="{FF2B5EF4-FFF2-40B4-BE49-F238E27FC236}">
              <a16:creationId xmlns:a16="http://schemas.microsoft.com/office/drawing/2014/main" id="{F8E9C4EF-32D6-4475-A070-B808CF403E1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32" name="Text Box 19">
          <a:extLst>
            <a:ext uri="{FF2B5EF4-FFF2-40B4-BE49-F238E27FC236}">
              <a16:creationId xmlns:a16="http://schemas.microsoft.com/office/drawing/2014/main" id="{C11D62BD-D515-400B-951A-A05D5716EC3A}"/>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3" name="Text Box 16">
          <a:extLst>
            <a:ext uri="{FF2B5EF4-FFF2-40B4-BE49-F238E27FC236}">
              <a16:creationId xmlns:a16="http://schemas.microsoft.com/office/drawing/2014/main" id="{D112F28B-13D4-4DAC-AF72-77CDC2ED7556}"/>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4" name="Text Box 17">
          <a:extLst>
            <a:ext uri="{FF2B5EF4-FFF2-40B4-BE49-F238E27FC236}">
              <a16:creationId xmlns:a16="http://schemas.microsoft.com/office/drawing/2014/main" id="{243B55F0-2DD6-4276-A5DA-0D5F4BD6803C}"/>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5" name="Text Box 18">
          <a:extLst>
            <a:ext uri="{FF2B5EF4-FFF2-40B4-BE49-F238E27FC236}">
              <a16:creationId xmlns:a16="http://schemas.microsoft.com/office/drawing/2014/main" id="{2971D838-BB4D-4E86-8F1F-13266031D59C}"/>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6" name="Text Box 19">
          <a:extLst>
            <a:ext uri="{FF2B5EF4-FFF2-40B4-BE49-F238E27FC236}">
              <a16:creationId xmlns:a16="http://schemas.microsoft.com/office/drawing/2014/main" id="{B3928707-4578-422E-A8E1-6CEF21FCC51B}"/>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37" name="Text Box 15">
          <a:extLst>
            <a:ext uri="{FF2B5EF4-FFF2-40B4-BE49-F238E27FC236}">
              <a16:creationId xmlns:a16="http://schemas.microsoft.com/office/drawing/2014/main" id="{B7ED481A-B311-4006-A9A6-C82C38E3BCAE}"/>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38" name="Text Box 16">
          <a:extLst>
            <a:ext uri="{FF2B5EF4-FFF2-40B4-BE49-F238E27FC236}">
              <a16:creationId xmlns:a16="http://schemas.microsoft.com/office/drawing/2014/main" id="{34A66210-0E3B-4872-A46F-B00C79F793A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39" name="Text Box 17">
          <a:extLst>
            <a:ext uri="{FF2B5EF4-FFF2-40B4-BE49-F238E27FC236}">
              <a16:creationId xmlns:a16="http://schemas.microsoft.com/office/drawing/2014/main" id="{17B34B66-A2CD-4240-AA74-BD36A1EA2403}"/>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40" name="Text Box 18">
          <a:extLst>
            <a:ext uri="{FF2B5EF4-FFF2-40B4-BE49-F238E27FC236}">
              <a16:creationId xmlns:a16="http://schemas.microsoft.com/office/drawing/2014/main" id="{229A8ABF-001F-4979-92D4-6513D0ECB277}"/>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41" name="Text Box 19">
          <a:extLst>
            <a:ext uri="{FF2B5EF4-FFF2-40B4-BE49-F238E27FC236}">
              <a16:creationId xmlns:a16="http://schemas.microsoft.com/office/drawing/2014/main" id="{5E5FF297-D806-4F75-A023-8A6D8E514E5A}"/>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42" name="Text Box 15">
          <a:extLst>
            <a:ext uri="{FF2B5EF4-FFF2-40B4-BE49-F238E27FC236}">
              <a16:creationId xmlns:a16="http://schemas.microsoft.com/office/drawing/2014/main" id="{154083F4-E6EE-43CA-9AB4-FE5C02D0DDC4}"/>
            </a:ext>
          </a:extLst>
        </xdr:cNvPr>
        <xdr:cNvSpPr txBox="1">
          <a:spLocks noChangeArrowheads="1"/>
        </xdr:cNvSpPr>
      </xdr:nvSpPr>
      <xdr:spPr bwMode="auto">
        <a:xfrm>
          <a:off x="3710214"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343" name="Text Box 15">
          <a:extLst>
            <a:ext uri="{FF2B5EF4-FFF2-40B4-BE49-F238E27FC236}">
              <a16:creationId xmlns:a16="http://schemas.microsoft.com/office/drawing/2014/main" id="{DF5DE7A2-F4C6-4B67-B613-53612F59560F}"/>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44" name="Text Box 16">
          <a:extLst>
            <a:ext uri="{FF2B5EF4-FFF2-40B4-BE49-F238E27FC236}">
              <a16:creationId xmlns:a16="http://schemas.microsoft.com/office/drawing/2014/main" id="{E806B8A7-29C2-4EBC-99F1-C28CFCCCD7E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45" name="Text Box 17">
          <a:extLst>
            <a:ext uri="{FF2B5EF4-FFF2-40B4-BE49-F238E27FC236}">
              <a16:creationId xmlns:a16="http://schemas.microsoft.com/office/drawing/2014/main" id="{DFD5BAF0-2632-42F1-94A7-AC32B2458A5F}"/>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46" name="Text Box 18">
          <a:extLst>
            <a:ext uri="{FF2B5EF4-FFF2-40B4-BE49-F238E27FC236}">
              <a16:creationId xmlns:a16="http://schemas.microsoft.com/office/drawing/2014/main" id="{A57F26EF-2E19-46D7-95F9-164383D94A21}"/>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47" name="Text Box 15">
          <a:extLst>
            <a:ext uri="{FF2B5EF4-FFF2-40B4-BE49-F238E27FC236}">
              <a16:creationId xmlns:a16="http://schemas.microsoft.com/office/drawing/2014/main" id="{F525B37B-135A-4197-ACFB-583939A489DC}"/>
            </a:ext>
          </a:extLst>
        </xdr:cNvPr>
        <xdr:cNvSpPr txBox="1">
          <a:spLocks noChangeArrowheads="1"/>
        </xdr:cNvSpPr>
      </xdr:nvSpPr>
      <xdr:spPr bwMode="auto">
        <a:xfrm>
          <a:off x="6773182"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48" name="Text Box 16">
          <a:extLst>
            <a:ext uri="{FF2B5EF4-FFF2-40B4-BE49-F238E27FC236}">
              <a16:creationId xmlns:a16="http://schemas.microsoft.com/office/drawing/2014/main" id="{4943C167-8952-41DB-ADBF-A651A117F1CE}"/>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49" name="Text Box 17">
          <a:extLst>
            <a:ext uri="{FF2B5EF4-FFF2-40B4-BE49-F238E27FC236}">
              <a16:creationId xmlns:a16="http://schemas.microsoft.com/office/drawing/2014/main" id="{807996BD-9BE3-4F79-80A6-FB1BF510E692}"/>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0" name="Text Box 18">
          <a:extLst>
            <a:ext uri="{FF2B5EF4-FFF2-40B4-BE49-F238E27FC236}">
              <a16:creationId xmlns:a16="http://schemas.microsoft.com/office/drawing/2014/main" id="{20B1616E-515D-4490-BE77-48D552E84E2C}"/>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1" name="Text Box 19">
          <a:extLst>
            <a:ext uri="{FF2B5EF4-FFF2-40B4-BE49-F238E27FC236}">
              <a16:creationId xmlns:a16="http://schemas.microsoft.com/office/drawing/2014/main" id="{4588F229-DF3E-437C-8968-F1483ACBB32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352" name="Text Box 15">
          <a:extLst>
            <a:ext uri="{FF2B5EF4-FFF2-40B4-BE49-F238E27FC236}">
              <a16:creationId xmlns:a16="http://schemas.microsoft.com/office/drawing/2014/main" id="{06330BEC-A8D0-445C-BEC9-37172AFDD893}"/>
            </a:ext>
          </a:extLst>
        </xdr:cNvPr>
        <xdr:cNvSpPr txBox="1">
          <a:spLocks noChangeArrowheads="1"/>
        </xdr:cNvSpPr>
      </xdr:nvSpPr>
      <xdr:spPr bwMode="auto">
        <a:xfrm>
          <a:off x="9616168"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3" name="Text Box 16">
          <a:extLst>
            <a:ext uri="{FF2B5EF4-FFF2-40B4-BE49-F238E27FC236}">
              <a16:creationId xmlns:a16="http://schemas.microsoft.com/office/drawing/2014/main" id="{A3F805A3-9C02-461E-936D-6938733321D2}"/>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4" name="Text Box 17">
          <a:extLst>
            <a:ext uri="{FF2B5EF4-FFF2-40B4-BE49-F238E27FC236}">
              <a16:creationId xmlns:a16="http://schemas.microsoft.com/office/drawing/2014/main" id="{56F16EBC-E930-43BE-9F30-AE7069A5B213}"/>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5" name="Text Box 18">
          <a:extLst>
            <a:ext uri="{FF2B5EF4-FFF2-40B4-BE49-F238E27FC236}">
              <a16:creationId xmlns:a16="http://schemas.microsoft.com/office/drawing/2014/main" id="{1D2D19BA-904A-4480-AFA5-EBCF1DD02C06}"/>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6" name="Text Box 19">
          <a:extLst>
            <a:ext uri="{FF2B5EF4-FFF2-40B4-BE49-F238E27FC236}">
              <a16:creationId xmlns:a16="http://schemas.microsoft.com/office/drawing/2014/main" id="{E0558191-CE9C-4BE9-A217-FDF15EC415FE}"/>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57" name="Text Box 16">
          <a:extLst>
            <a:ext uri="{FF2B5EF4-FFF2-40B4-BE49-F238E27FC236}">
              <a16:creationId xmlns:a16="http://schemas.microsoft.com/office/drawing/2014/main" id="{C3DB319E-523A-4686-B48F-8052135F02F9}"/>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58" name="Text Box 17">
          <a:extLst>
            <a:ext uri="{FF2B5EF4-FFF2-40B4-BE49-F238E27FC236}">
              <a16:creationId xmlns:a16="http://schemas.microsoft.com/office/drawing/2014/main" id="{A5AA5C58-3CBB-49EA-85DF-9D28E1EBDD82}"/>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59" name="Text Box 18">
          <a:extLst>
            <a:ext uri="{FF2B5EF4-FFF2-40B4-BE49-F238E27FC236}">
              <a16:creationId xmlns:a16="http://schemas.microsoft.com/office/drawing/2014/main" id="{38EE4201-CF6F-4AE0-8648-3B04CFC3B785}"/>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60" name="Text Box 19">
          <a:extLst>
            <a:ext uri="{FF2B5EF4-FFF2-40B4-BE49-F238E27FC236}">
              <a16:creationId xmlns:a16="http://schemas.microsoft.com/office/drawing/2014/main" id="{AAC3FF17-BA06-4539-9E1A-BCA4A7F30AF4}"/>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1" name="Text Box 16">
          <a:extLst>
            <a:ext uri="{FF2B5EF4-FFF2-40B4-BE49-F238E27FC236}">
              <a16:creationId xmlns:a16="http://schemas.microsoft.com/office/drawing/2014/main" id="{E3461970-DA60-457C-8DC9-39590BC57E51}"/>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2" name="Text Box 17">
          <a:extLst>
            <a:ext uri="{FF2B5EF4-FFF2-40B4-BE49-F238E27FC236}">
              <a16:creationId xmlns:a16="http://schemas.microsoft.com/office/drawing/2014/main" id="{B16C63CA-4848-49C9-AE5C-38DF7999E2FE}"/>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3" name="Text Box 18">
          <a:extLst>
            <a:ext uri="{FF2B5EF4-FFF2-40B4-BE49-F238E27FC236}">
              <a16:creationId xmlns:a16="http://schemas.microsoft.com/office/drawing/2014/main" id="{AB67BB4F-FEC5-4CE8-8508-E0C673E66FA4}"/>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4" name="Text Box 19">
          <a:extLst>
            <a:ext uri="{FF2B5EF4-FFF2-40B4-BE49-F238E27FC236}">
              <a16:creationId xmlns:a16="http://schemas.microsoft.com/office/drawing/2014/main" id="{61FCF288-0B1F-47A1-8817-2B7CF67E37FA}"/>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5" name="Text Box 16">
          <a:extLst>
            <a:ext uri="{FF2B5EF4-FFF2-40B4-BE49-F238E27FC236}">
              <a16:creationId xmlns:a16="http://schemas.microsoft.com/office/drawing/2014/main" id="{5CD6A7DB-9D14-4175-85D2-420B065C34D6}"/>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6" name="Text Box 17">
          <a:extLst>
            <a:ext uri="{FF2B5EF4-FFF2-40B4-BE49-F238E27FC236}">
              <a16:creationId xmlns:a16="http://schemas.microsoft.com/office/drawing/2014/main" id="{20D5EF7D-9589-4003-A095-DBC5DF7E91D9}"/>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7" name="Text Box 18">
          <a:extLst>
            <a:ext uri="{FF2B5EF4-FFF2-40B4-BE49-F238E27FC236}">
              <a16:creationId xmlns:a16="http://schemas.microsoft.com/office/drawing/2014/main" id="{9D878CAE-270F-4159-BCF5-E6F6514247E0}"/>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8" name="Text Box 19">
          <a:extLst>
            <a:ext uri="{FF2B5EF4-FFF2-40B4-BE49-F238E27FC236}">
              <a16:creationId xmlns:a16="http://schemas.microsoft.com/office/drawing/2014/main" id="{50DED1C4-EA56-454F-8A79-AED312D469DC}"/>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69" name="Text Box 15">
          <a:extLst>
            <a:ext uri="{FF2B5EF4-FFF2-40B4-BE49-F238E27FC236}">
              <a16:creationId xmlns:a16="http://schemas.microsoft.com/office/drawing/2014/main" id="{FAC99A6E-5A81-4803-B7B7-80BDB6D405A8}"/>
            </a:ext>
          </a:extLst>
        </xdr:cNvPr>
        <xdr:cNvSpPr txBox="1">
          <a:spLocks noChangeArrowheads="1"/>
        </xdr:cNvSpPr>
      </xdr:nvSpPr>
      <xdr:spPr bwMode="auto">
        <a:xfrm>
          <a:off x="3706091" y="4130098"/>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0" name="Text Box 16">
          <a:extLst>
            <a:ext uri="{FF2B5EF4-FFF2-40B4-BE49-F238E27FC236}">
              <a16:creationId xmlns:a16="http://schemas.microsoft.com/office/drawing/2014/main" id="{BDEE638C-D576-4258-86DE-524FC5E5D3BE}"/>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1" name="Text Box 17">
          <a:extLst>
            <a:ext uri="{FF2B5EF4-FFF2-40B4-BE49-F238E27FC236}">
              <a16:creationId xmlns:a16="http://schemas.microsoft.com/office/drawing/2014/main" id="{3A68BF2B-9E50-4A1A-A4A8-82A43094C498}"/>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2" name="Text Box 18">
          <a:extLst>
            <a:ext uri="{FF2B5EF4-FFF2-40B4-BE49-F238E27FC236}">
              <a16:creationId xmlns:a16="http://schemas.microsoft.com/office/drawing/2014/main" id="{FC48ED3E-3DF4-4C1B-BFEF-34089D0ECFED}"/>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3" name="Text Box 19">
          <a:extLst>
            <a:ext uri="{FF2B5EF4-FFF2-40B4-BE49-F238E27FC236}">
              <a16:creationId xmlns:a16="http://schemas.microsoft.com/office/drawing/2014/main" id="{44510459-A3AE-43A7-B7FE-7CF099CC1AD9}"/>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374" name="Text Box 15">
          <a:extLst>
            <a:ext uri="{FF2B5EF4-FFF2-40B4-BE49-F238E27FC236}">
              <a16:creationId xmlns:a16="http://schemas.microsoft.com/office/drawing/2014/main" id="{5D4E293B-CCAB-49A3-A502-056040E961AB}"/>
            </a:ext>
          </a:extLst>
        </xdr:cNvPr>
        <xdr:cNvSpPr txBox="1">
          <a:spLocks noChangeArrowheads="1"/>
        </xdr:cNvSpPr>
      </xdr:nvSpPr>
      <xdr:spPr bwMode="auto">
        <a:xfrm>
          <a:off x="6768234" y="413009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75" name="Text Box 16">
          <a:extLst>
            <a:ext uri="{FF2B5EF4-FFF2-40B4-BE49-F238E27FC236}">
              <a16:creationId xmlns:a16="http://schemas.microsoft.com/office/drawing/2014/main" id="{A1D4823E-8CA9-4B4E-97D0-59CE86B32865}"/>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76" name="Text Box 17">
          <a:extLst>
            <a:ext uri="{FF2B5EF4-FFF2-40B4-BE49-F238E27FC236}">
              <a16:creationId xmlns:a16="http://schemas.microsoft.com/office/drawing/2014/main" id="{4D5FD842-7F73-4B6C-A257-2236F61D276A}"/>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77" name="Text Box 18">
          <a:extLst>
            <a:ext uri="{FF2B5EF4-FFF2-40B4-BE49-F238E27FC236}">
              <a16:creationId xmlns:a16="http://schemas.microsoft.com/office/drawing/2014/main" id="{2A1C8C37-58DE-4358-8A64-681F4BAA420B}"/>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78" name="Text Box 16">
          <a:extLst>
            <a:ext uri="{FF2B5EF4-FFF2-40B4-BE49-F238E27FC236}">
              <a16:creationId xmlns:a16="http://schemas.microsoft.com/office/drawing/2014/main" id="{FD0E7258-709A-4345-8763-403FE42F0761}"/>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79" name="Text Box 17">
          <a:extLst>
            <a:ext uri="{FF2B5EF4-FFF2-40B4-BE49-F238E27FC236}">
              <a16:creationId xmlns:a16="http://schemas.microsoft.com/office/drawing/2014/main" id="{57E3C16E-1A6B-43F3-A011-7350A8B990A3}"/>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0" name="Text Box 18">
          <a:extLst>
            <a:ext uri="{FF2B5EF4-FFF2-40B4-BE49-F238E27FC236}">
              <a16:creationId xmlns:a16="http://schemas.microsoft.com/office/drawing/2014/main" id="{C412FBD0-1153-42A1-A290-EDBBFB76556C}"/>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1" name="Text Box 19">
          <a:extLst>
            <a:ext uri="{FF2B5EF4-FFF2-40B4-BE49-F238E27FC236}">
              <a16:creationId xmlns:a16="http://schemas.microsoft.com/office/drawing/2014/main" id="{336314DE-16A6-4CBA-83D5-1ED1082BDA96}"/>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382" name="Text Box 15">
          <a:extLst>
            <a:ext uri="{FF2B5EF4-FFF2-40B4-BE49-F238E27FC236}">
              <a16:creationId xmlns:a16="http://schemas.microsoft.com/office/drawing/2014/main" id="{600C220C-1E8E-45E9-9543-3F09C6E8AFFA}"/>
            </a:ext>
          </a:extLst>
        </xdr:cNvPr>
        <xdr:cNvSpPr txBox="1">
          <a:spLocks noChangeArrowheads="1"/>
        </xdr:cNvSpPr>
      </xdr:nvSpPr>
      <xdr:spPr bwMode="auto">
        <a:xfrm>
          <a:off x="9615343" y="413009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3" name="Text Box 16">
          <a:extLst>
            <a:ext uri="{FF2B5EF4-FFF2-40B4-BE49-F238E27FC236}">
              <a16:creationId xmlns:a16="http://schemas.microsoft.com/office/drawing/2014/main" id="{CB8D282F-A8CC-4744-9E9C-2EB61B733A97}"/>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4" name="Text Box 17">
          <a:extLst>
            <a:ext uri="{FF2B5EF4-FFF2-40B4-BE49-F238E27FC236}">
              <a16:creationId xmlns:a16="http://schemas.microsoft.com/office/drawing/2014/main" id="{8650AF3E-AC6F-460E-8322-9FA3B92938E6}"/>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5" name="Text Box 18">
          <a:extLst>
            <a:ext uri="{FF2B5EF4-FFF2-40B4-BE49-F238E27FC236}">
              <a16:creationId xmlns:a16="http://schemas.microsoft.com/office/drawing/2014/main" id="{0CC4E55F-4C79-4C3A-BF5C-A505CBFAA26E}"/>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6" name="Text Box 19">
          <a:extLst>
            <a:ext uri="{FF2B5EF4-FFF2-40B4-BE49-F238E27FC236}">
              <a16:creationId xmlns:a16="http://schemas.microsoft.com/office/drawing/2014/main" id="{2DE926E5-B2F3-4854-8FA7-8B419AD367A7}"/>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87" name="Text Box 16">
          <a:extLst>
            <a:ext uri="{FF2B5EF4-FFF2-40B4-BE49-F238E27FC236}">
              <a16:creationId xmlns:a16="http://schemas.microsoft.com/office/drawing/2014/main" id="{17A59AC9-7A04-4AC6-B967-8FEF3BCBCDE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88" name="Text Box 17">
          <a:extLst>
            <a:ext uri="{FF2B5EF4-FFF2-40B4-BE49-F238E27FC236}">
              <a16:creationId xmlns:a16="http://schemas.microsoft.com/office/drawing/2014/main" id="{1B4B0AB5-DDB9-4206-A044-8F36FD18D42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89" name="Text Box 18">
          <a:extLst>
            <a:ext uri="{FF2B5EF4-FFF2-40B4-BE49-F238E27FC236}">
              <a16:creationId xmlns:a16="http://schemas.microsoft.com/office/drawing/2014/main" id="{18EC73DB-FCC4-4947-A8D7-AEA5316E238B}"/>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90" name="Text Box 19">
          <a:extLst>
            <a:ext uri="{FF2B5EF4-FFF2-40B4-BE49-F238E27FC236}">
              <a16:creationId xmlns:a16="http://schemas.microsoft.com/office/drawing/2014/main" id="{967B4290-6A7F-4CC4-973C-FBF7DC90D76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1" name="Text Box 16">
          <a:extLst>
            <a:ext uri="{FF2B5EF4-FFF2-40B4-BE49-F238E27FC236}">
              <a16:creationId xmlns:a16="http://schemas.microsoft.com/office/drawing/2014/main" id="{42F1EDF5-1999-42DD-BBAE-5451D4D6C61C}"/>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2" name="Text Box 17">
          <a:extLst>
            <a:ext uri="{FF2B5EF4-FFF2-40B4-BE49-F238E27FC236}">
              <a16:creationId xmlns:a16="http://schemas.microsoft.com/office/drawing/2014/main" id="{BEF11387-7A67-4219-BE0D-13CE8C60DA6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3" name="Text Box 18">
          <a:extLst>
            <a:ext uri="{FF2B5EF4-FFF2-40B4-BE49-F238E27FC236}">
              <a16:creationId xmlns:a16="http://schemas.microsoft.com/office/drawing/2014/main" id="{739A849C-81B4-481D-940D-3AE733012AD4}"/>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4" name="Text Box 19">
          <a:extLst>
            <a:ext uri="{FF2B5EF4-FFF2-40B4-BE49-F238E27FC236}">
              <a16:creationId xmlns:a16="http://schemas.microsoft.com/office/drawing/2014/main" id="{A1493939-F85B-488F-B21E-D2BD34BB3494}"/>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5" name="Text Box 16">
          <a:extLst>
            <a:ext uri="{FF2B5EF4-FFF2-40B4-BE49-F238E27FC236}">
              <a16:creationId xmlns:a16="http://schemas.microsoft.com/office/drawing/2014/main" id="{6530EA78-31B6-46AC-9007-9FC120D24A03}"/>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6" name="Text Box 17">
          <a:extLst>
            <a:ext uri="{FF2B5EF4-FFF2-40B4-BE49-F238E27FC236}">
              <a16:creationId xmlns:a16="http://schemas.microsoft.com/office/drawing/2014/main" id="{C2352734-52E3-4559-AA50-476F46D3729D}"/>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7" name="Text Box 18">
          <a:extLst>
            <a:ext uri="{FF2B5EF4-FFF2-40B4-BE49-F238E27FC236}">
              <a16:creationId xmlns:a16="http://schemas.microsoft.com/office/drawing/2014/main" id="{914E1AF2-0B8C-45BD-807F-EC224422AFA2}"/>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8" name="Text Box 19">
          <a:extLst>
            <a:ext uri="{FF2B5EF4-FFF2-40B4-BE49-F238E27FC236}">
              <a16:creationId xmlns:a16="http://schemas.microsoft.com/office/drawing/2014/main" id="{64D3E138-614E-49A0-9629-4F08A94C5563}"/>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99" name="Text Box 15">
          <a:extLst>
            <a:ext uri="{FF2B5EF4-FFF2-40B4-BE49-F238E27FC236}">
              <a16:creationId xmlns:a16="http://schemas.microsoft.com/office/drawing/2014/main" id="{7494F284-4E5C-43C9-92C2-29F88E5D2BE9}"/>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0" name="Text Box 16">
          <a:extLst>
            <a:ext uri="{FF2B5EF4-FFF2-40B4-BE49-F238E27FC236}">
              <a16:creationId xmlns:a16="http://schemas.microsoft.com/office/drawing/2014/main" id="{39910844-B86A-4EEA-9A42-630ADEF948A3}"/>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1" name="Text Box 17">
          <a:extLst>
            <a:ext uri="{FF2B5EF4-FFF2-40B4-BE49-F238E27FC236}">
              <a16:creationId xmlns:a16="http://schemas.microsoft.com/office/drawing/2014/main" id="{64D62EBF-EC3E-479C-BA62-2723497D7613}"/>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2" name="Text Box 18">
          <a:extLst>
            <a:ext uri="{FF2B5EF4-FFF2-40B4-BE49-F238E27FC236}">
              <a16:creationId xmlns:a16="http://schemas.microsoft.com/office/drawing/2014/main" id="{912BA4EE-EF91-4983-9597-94402FEB2751}"/>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3" name="Text Box 19">
          <a:extLst>
            <a:ext uri="{FF2B5EF4-FFF2-40B4-BE49-F238E27FC236}">
              <a16:creationId xmlns:a16="http://schemas.microsoft.com/office/drawing/2014/main" id="{1E1B3B41-E1CB-4BA6-A7AC-46C2FEF4AE1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404" name="Text Box 15">
          <a:extLst>
            <a:ext uri="{FF2B5EF4-FFF2-40B4-BE49-F238E27FC236}">
              <a16:creationId xmlns:a16="http://schemas.microsoft.com/office/drawing/2014/main" id="{1CFFADBD-0399-4830-AD0A-FAFDE61A5BAB}"/>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05" name="Text Box 16">
          <a:extLst>
            <a:ext uri="{FF2B5EF4-FFF2-40B4-BE49-F238E27FC236}">
              <a16:creationId xmlns:a16="http://schemas.microsoft.com/office/drawing/2014/main" id="{13CC4614-9550-4FA8-BD6C-92FBCBFD7F46}"/>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06" name="Text Box 17">
          <a:extLst>
            <a:ext uri="{FF2B5EF4-FFF2-40B4-BE49-F238E27FC236}">
              <a16:creationId xmlns:a16="http://schemas.microsoft.com/office/drawing/2014/main" id="{30EB6816-1426-4366-8A98-6DDF9386EE44}"/>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07" name="Text Box 18">
          <a:extLst>
            <a:ext uri="{FF2B5EF4-FFF2-40B4-BE49-F238E27FC236}">
              <a16:creationId xmlns:a16="http://schemas.microsoft.com/office/drawing/2014/main" id="{6A17ABD2-B887-4661-AFEE-05ED2D1D063C}"/>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08" name="Text Box 16">
          <a:extLst>
            <a:ext uri="{FF2B5EF4-FFF2-40B4-BE49-F238E27FC236}">
              <a16:creationId xmlns:a16="http://schemas.microsoft.com/office/drawing/2014/main" id="{B5725F55-2820-4DAB-A246-73D2E436E5B8}"/>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09" name="Text Box 17">
          <a:extLst>
            <a:ext uri="{FF2B5EF4-FFF2-40B4-BE49-F238E27FC236}">
              <a16:creationId xmlns:a16="http://schemas.microsoft.com/office/drawing/2014/main" id="{20C9D5BA-3C6F-400F-BD6E-F229CF036BFB}"/>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0" name="Text Box 18">
          <a:extLst>
            <a:ext uri="{FF2B5EF4-FFF2-40B4-BE49-F238E27FC236}">
              <a16:creationId xmlns:a16="http://schemas.microsoft.com/office/drawing/2014/main" id="{732BBE32-AF4F-4B63-BC9D-1E548993F5F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1" name="Text Box 19">
          <a:extLst>
            <a:ext uri="{FF2B5EF4-FFF2-40B4-BE49-F238E27FC236}">
              <a16:creationId xmlns:a16="http://schemas.microsoft.com/office/drawing/2014/main" id="{87190FFE-95FF-41B7-8475-6D2B820ADB7B}"/>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2" name="Text Box 16">
          <a:extLst>
            <a:ext uri="{FF2B5EF4-FFF2-40B4-BE49-F238E27FC236}">
              <a16:creationId xmlns:a16="http://schemas.microsoft.com/office/drawing/2014/main" id="{2E5FEA5C-D391-41AA-B973-9B43CAD24BC3}"/>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3" name="Text Box 17">
          <a:extLst>
            <a:ext uri="{FF2B5EF4-FFF2-40B4-BE49-F238E27FC236}">
              <a16:creationId xmlns:a16="http://schemas.microsoft.com/office/drawing/2014/main" id="{C70AE069-E9DA-4548-A03D-BF3687391C28}"/>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4" name="Text Box 18">
          <a:extLst>
            <a:ext uri="{FF2B5EF4-FFF2-40B4-BE49-F238E27FC236}">
              <a16:creationId xmlns:a16="http://schemas.microsoft.com/office/drawing/2014/main" id="{E57D9A8D-2289-4036-9EB0-DB953C0ECA2F}"/>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5" name="Text Box 19">
          <a:extLst>
            <a:ext uri="{FF2B5EF4-FFF2-40B4-BE49-F238E27FC236}">
              <a16:creationId xmlns:a16="http://schemas.microsoft.com/office/drawing/2014/main" id="{73413F1C-B939-485A-999E-EC6C7A478C4A}"/>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6" name="Text Box 16">
          <a:extLst>
            <a:ext uri="{FF2B5EF4-FFF2-40B4-BE49-F238E27FC236}">
              <a16:creationId xmlns:a16="http://schemas.microsoft.com/office/drawing/2014/main" id="{91937B4E-327F-48AD-828D-A550BF60D0B4}"/>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7" name="Text Box 17">
          <a:extLst>
            <a:ext uri="{FF2B5EF4-FFF2-40B4-BE49-F238E27FC236}">
              <a16:creationId xmlns:a16="http://schemas.microsoft.com/office/drawing/2014/main" id="{14CD8E2D-D556-46F0-B2E5-C8947CD630C9}"/>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8" name="Text Box 18">
          <a:extLst>
            <a:ext uri="{FF2B5EF4-FFF2-40B4-BE49-F238E27FC236}">
              <a16:creationId xmlns:a16="http://schemas.microsoft.com/office/drawing/2014/main" id="{D45C3389-7C3E-4C3B-A09B-37F65D72127F}"/>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9" name="Text Box 19">
          <a:extLst>
            <a:ext uri="{FF2B5EF4-FFF2-40B4-BE49-F238E27FC236}">
              <a16:creationId xmlns:a16="http://schemas.microsoft.com/office/drawing/2014/main" id="{C6F8F64B-FC37-491C-8E06-6459249CEA4E}"/>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0" name="Text Box 16">
          <a:extLst>
            <a:ext uri="{FF2B5EF4-FFF2-40B4-BE49-F238E27FC236}">
              <a16:creationId xmlns:a16="http://schemas.microsoft.com/office/drawing/2014/main" id="{8077F415-A72E-437F-81C4-54F11C370AB2}"/>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1" name="Text Box 17">
          <a:extLst>
            <a:ext uri="{FF2B5EF4-FFF2-40B4-BE49-F238E27FC236}">
              <a16:creationId xmlns:a16="http://schemas.microsoft.com/office/drawing/2014/main" id="{03B33C2A-C5CA-4B1C-95B2-F3472C4F1525}"/>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2" name="Text Box 18">
          <a:extLst>
            <a:ext uri="{FF2B5EF4-FFF2-40B4-BE49-F238E27FC236}">
              <a16:creationId xmlns:a16="http://schemas.microsoft.com/office/drawing/2014/main" id="{64026064-795F-49D4-A1B4-30AE4EFCDD7B}"/>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3" name="Text Box 19">
          <a:extLst>
            <a:ext uri="{FF2B5EF4-FFF2-40B4-BE49-F238E27FC236}">
              <a16:creationId xmlns:a16="http://schemas.microsoft.com/office/drawing/2014/main" id="{29454D43-68AD-4C72-8F2C-C0ED438DFB2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4" name="Text Box 16">
          <a:extLst>
            <a:ext uri="{FF2B5EF4-FFF2-40B4-BE49-F238E27FC236}">
              <a16:creationId xmlns:a16="http://schemas.microsoft.com/office/drawing/2014/main" id="{2E57DFF8-3F12-4B75-A844-C7F0A4B03421}"/>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5" name="Text Box 17">
          <a:extLst>
            <a:ext uri="{FF2B5EF4-FFF2-40B4-BE49-F238E27FC236}">
              <a16:creationId xmlns:a16="http://schemas.microsoft.com/office/drawing/2014/main" id="{205E7B0C-8D3D-42BE-9E6D-823D5598D5A5}"/>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6" name="Text Box 18">
          <a:extLst>
            <a:ext uri="{FF2B5EF4-FFF2-40B4-BE49-F238E27FC236}">
              <a16:creationId xmlns:a16="http://schemas.microsoft.com/office/drawing/2014/main" id="{EB1F95A0-4D20-4EAF-9497-3D8DF79673F8}"/>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7" name="Text Box 19">
          <a:extLst>
            <a:ext uri="{FF2B5EF4-FFF2-40B4-BE49-F238E27FC236}">
              <a16:creationId xmlns:a16="http://schemas.microsoft.com/office/drawing/2014/main" id="{4393EC62-8CC6-43E4-83D9-1C415F061AA2}"/>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428" name="Text Box 15">
          <a:extLst>
            <a:ext uri="{FF2B5EF4-FFF2-40B4-BE49-F238E27FC236}">
              <a16:creationId xmlns:a16="http://schemas.microsoft.com/office/drawing/2014/main" id="{3EC82463-2323-4E1D-95ED-515C50608067}"/>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29" name="Text Box 16">
          <a:extLst>
            <a:ext uri="{FF2B5EF4-FFF2-40B4-BE49-F238E27FC236}">
              <a16:creationId xmlns:a16="http://schemas.microsoft.com/office/drawing/2014/main" id="{F37F4A80-7C24-4B72-8F78-081AEF20F3A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30" name="Text Box 17">
          <a:extLst>
            <a:ext uri="{FF2B5EF4-FFF2-40B4-BE49-F238E27FC236}">
              <a16:creationId xmlns:a16="http://schemas.microsoft.com/office/drawing/2014/main" id="{FE2252E7-F902-4CDC-9F7D-86CB9AC25719}"/>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31" name="Text Box 18">
          <a:extLst>
            <a:ext uri="{FF2B5EF4-FFF2-40B4-BE49-F238E27FC236}">
              <a16:creationId xmlns:a16="http://schemas.microsoft.com/office/drawing/2014/main" id="{0484BC3E-CD8A-4535-B663-38CC4C5460DA}"/>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32" name="Text Box 19">
          <a:extLst>
            <a:ext uri="{FF2B5EF4-FFF2-40B4-BE49-F238E27FC236}">
              <a16:creationId xmlns:a16="http://schemas.microsoft.com/office/drawing/2014/main" id="{491649C3-8729-4BD1-9242-A162CE4435C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433" name="Text Box 15">
          <a:extLst>
            <a:ext uri="{FF2B5EF4-FFF2-40B4-BE49-F238E27FC236}">
              <a16:creationId xmlns:a16="http://schemas.microsoft.com/office/drawing/2014/main" id="{0C58D4F7-0723-4A87-A10F-A376576E1B84}"/>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34" name="Text Box 16">
          <a:extLst>
            <a:ext uri="{FF2B5EF4-FFF2-40B4-BE49-F238E27FC236}">
              <a16:creationId xmlns:a16="http://schemas.microsoft.com/office/drawing/2014/main" id="{7E776877-5398-484D-9262-A46EA86F6473}"/>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35" name="Text Box 17">
          <a:extLst>
            <a:ext uri="{FF2B5EF4-FFF2-40B4-BE49-F238E27FC236}">
              <a16:creationId xmlns:a16="http://schemas.microsoft.com/office/drawing/2014/main" id="{B825F7E6-E4DA-48E1-936B-86D507FAEA59}"/>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36" name="Text Box 18">
          <a:extLst>
            <a:ext uri="{FF2B5EF4-FFF2-40B4-BE49-F238E27FC236}">
              <a16:creationId xmlns:a16="http://schemas.microsoft.com/office/drawing/2014/main" id="{5D75235F-0C4A-4770-94FE-145F55F06EE7}"/>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37" name="Text Box 16">
          <a:extLst>
            <a:ext uri="{FF2B5EF4-FFF2-40B4-BE49-F238E27FC236}">
              <a16:creationId xmlns:a16="http://schemas.microsoft.com/office/drawing/2014/main" id="{39590808-3B34-42C2-99C4-F2BCE354C056}"/>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38" name="Text Box 17">
          <a:extLst>
            <a:ext uri="{FF2B5EF4-FFF2-40B4-BE49-F238E27FC236}">
              <a16:creationId xmlns:a16="http://schemas.microsoft.com/office/drawing/2014/main" id="{6303F833-9577-4C7F-B5C0-6A1E3401304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39" name="Text Box 18">
          <a:extLst>
            <a:ext uri="{FF2B5EF4-FFF2-40B4-BE49-F238E27FC236}">
              <a16:creationId xmlns:a16="http://schemas.microsoft.com/office/drawing/2014/main" id="{A2797C55-BD77-4687-BBB2-1A9102D7480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0" name="Text Box 19">
          <a:extLst>
            <a:ext uri="{FF2B5EF4-FFF2-40B4-BE49-F238E27FC236}">
              <a16:creationId xmlns:a16="http://schemas.microsoft.com/office/drawing/2014/main" id="{541AD493-3FB6-4326-AC14-26D977800845}"/>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1" name="Text Box 16">
          <a:extLst>
            <a:ext uri="{FF2B5EF4-FFF2-40B4-BE49-F238E27FC236}">
              <a16:creationId xmlns:a16="http://schemas.microsoft.com/office/drawing/2014/main" id="{EC7AE176-35CE-4044-BAE3-0F91496C6A4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2" name="Text Box 17">
          <a:extLst>
            <a:ext uri="{FF2B5EF4-FFF2-40B4-BE49-F238E27FC236}">
              <a16:creationId xmlns:a16="http://schemas.microsoft.com/office/drawing/2014/main" id="{997FF41C-EC1F-47D3-B398-988FCC4DB02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3" name="Text Box 18">
          <a:extLst>
            <a:ext uri="{FF2B5EF4-FFF2-40B4-BE49-F238E27FC236}">
              <a16:creationId xmlns:a16="http://schemas.microsoft.com/office/drawing/2014/main" id="{5634DE15-2486-4148-8FCB-D2B4EC08F32A}"/>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4" name="Text Box 19">
          <a:extLst>
            <a:ext uri="{FF2B5EF4-FFF2-40B4-BE49-F238E27FC236}">
              <a16:creationId xmlns:a16="http://schemas.microsoft.com/office/drawing/2014/main" id="{E039A32B-111F-42FF-BFDE-D1C1104E4C94}"/>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5" name="Text Box 16">
          <a:extLst>
            <a:ext uri="{FF2B5EF4-FFF2-40B4-BE49-F238E27FC236}">
              <a16:creationId xmlns:a16="http://schemas.microsoft.com/office/drawing/2014/main" id="{B2D70AFA-55F8-40B9-AA82-772FD8828FC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6" name="Text Box 17">
          <a:extLst>
            <a:ext uri="{FF2B5EF4-FFF2-40B4-BE49-F238E27FC236}">
              <a16:creationId xmlns:a16="http://schemas.microsoft.com/office/drawing/2014/main" id="{A1DEA197-5B49-48E7-9684-AD4EDF31B654}"/>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7" name="Text Box 18">
          <a:extLst>
            <a:ext uri="{FF2B5EF4-FFF2-40B4-BE49-F238E27FC236}">
              <a16:creationId xmlns:a16="http://schemas.microsoft.com/office/drawing/2014/main" id="{778CC92C-CA4E-48CF-9DDB-09DAC8B0188C}"/>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8" name="Text Box 19">
          <a:extLst>
            <a:ext uri="{FF2B5EF4-FFF2-40B4-BE49-F238E27FC236}">
              <a16:creationId xmlns:a16="http://schemas.microsoft.com/office/drawing/2014/main" id="{89ED6055-2E5D-4998-A166-4754D6E3CCB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49" name="Text Box 16">
          <a:extLst>
            <a:ext uri="{FF2B5EF4-FFF2-40B4-BE49-F238E27FC236}">
              <a16:creationId xmlns:a16="http://schemas.microsoft.com/office/drawing/2014/main" id="{E6521214-F548-424D-8AA4-0C3ADF5CF979}"/>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50" name="Text Box 17">
          <a:extLst>
            <a:ext uri="{FF2B5EF4-FFF2-40B4-BE49-F238E27FC236}">
              <a16:creationId xmlns:a16="http://schemas.microsoft.com/office/drawing/2014/main" id="{C149C442-EA42-40B6-BB0A-0F2D24E93CF9}"/>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51" name="Text Box 18">
          <a:extLst>
            <a:ext uri="{FF2B5EF4-FFF2-40B4-BE49-F238E27FC236}">
              <a16:creationId xmlns:a16="http://schemas.microsoft.com/office/drawing/2014/main" id="{089B247B-E164-4B0F-9C20-8BEE3C46E17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52" name="Text Box 19">
          <a:extLst>
            <a:ext uri="{FF2B5EF4-FFF2-40B4-BE49-F238E27FC236}">
              <a16:creationId xmlns:a16="http://schemas.microsoft.com/office/drawing/2014/main" id="{C8B52FF1-7E11-4823-9948-4194C93E2762}"/>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3" name="Text Box 16">
          <a:extLst>
            <a:ext uri="{FF2B5EF4-FFF2-40B4-BE49-F238E27FC236}">
              <a16:creationId xmlns:a16="http://schemas.microsoft.com/office/drawing/2014/main" id="{E3D882E2-AD6F-49EC-930F-4F62FBAD2283}"/>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4" name="Text Box 17">
          <a:extLst>
            <a:ext uri="{FF2B5EF4-FFF2-40B4-BE49-F238E27FC236}">
              <a16:creationId xmlns:a16="http://schemas.microsoft.com/office/drawing/2014/main" id="{F4FCAAB3-791E-46E0-9B57-109D874C37B4}"/>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5" name="Text Box 18">
          <a:extLst>
            <a:ext uri="{FF2B5EF4-FFF2-40B4-BE49-F238E27FC236}">
              <a16:creationId xmlns:a16="http://schemas.microsoft.com/office/drawing/2014/main" id="{8CC64D6C-E8CD-4E0C-87A6-C018A25EB43F}"/>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6" name="Text Box 19">
          <a:extLst>
            <a:ext uri="{FF2B5EF4-FFF2-40B4-BE49-F238E27FC236}">
              <a16:creationId xmlns:a16="http://schemas.microsoft.com/office/drawing/2014/main" id="{C9690526-1B6D-4211-8948-AA70CE973C16}"/>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12</xdr:row>
      <xdr:rowOff>504825</xdr:rowOff>
    </xdr:from>
    <xdr:ext cx="95250" cy="444014"/>
    <xdr:sp macro="" textlink="">
      <xdr:nvSpPr>
        <xdr:cNvPr id="1457" name="Text Box 15">
          <a:extLst>
            <a:ext uri="{FF2B5EF4-FFF2-40B4-BE49-F238E27FC236}">
              <a16:creationId xmlns:a16="http://schemas.microsoft.com/office/drawing/2014/main" id="{DDB0E9D7-8939-4AFD-885D-14B8C7616C77}"/>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58" name="Text Box 16">
          <a:extLst>
            <a:ext uri="{FF2B5EF4-FFF2-40B4-BE49-F238E27FC236}">
              <a16:creationId xmlns:a16="http://schemas.microsoft.com/office/drawing/2014/main" id="{31272CE9-D988-4309-9CE0-F0BBB683D65E}"/>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59" name="Text Box 17">
          <a:extLst>
            <a:ext uri="{FF2B5EF4-FFF2-40B4-BE49-F238E27FC236}">
              <a16:creationId xmlns:a16="http://schemas.microsoft.com/office/drawing/2014/main" id="{67AD8855-FDDB-4061-B3F8-B3E3DD9518AB}"/>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60" name="Text Box 18">
          <a:extLst>
            <a:ext uri="{FF2B5EF4-FFF2-40B4-BE49-F238E27FC236}">
              <a16:creationId xmlns:a16="http://schemas.microsoft.com/office/drawing/2014/main" id="{C270C43A-3DBE-45CB-87FE-467893B6AD38}"/>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61" name="Text Box 19">
          <a:extLst>
            <a:ext uri="{FF2B5EF4-FFF2-40B4-BE49-F238E27FC236}">
              <a16:creationId xmlns:a16="http://schemas.microsoft.com/office/drawing/2014/main" id="{CC9CAF48-D439-4ADA-8301-38FC839F45BC}"/>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12</xdr:row>
      <xdr:rowOff>504825</xdr:rowOff>
    </xdr:from>
    <xdr:ext cx="95250" cy="442269"/>
    <xdr:sp macro="" textlink="">
      <xdr:nvSpPr>
        <xdr:cNvPr id="1462" name="Text Box 15">
          <a:extLst>
            <a:ext uri="{FF2B5EF4-FFF2-40B4-BE49-F238E27FC236}">
              <a16:creationId xmlns:a16="http://schemas.microsoft.com/office/drawing/2014/main" id="{7FFB9239-BEAD-440D-87A4-954B168F33E7}"/>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63" name="Text Box 16">
          <a:extLst>
            <a:ext uri="{FF2B5EF4-FFF2-40B4-BE49-F238E27FC236}">
              <a16:creationId xmlns:a16="http://schemas.microsoft.com/office/drawing/2014/main" id="{A39B7394-0D41-4A28-9040-863EC3A155D6}"/>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64" name="Text Box 17">
          <a:extLst>
            <a:ext uri="{FF2B5EF4-FFF2-40B4-BE49-F238E27FC236}">
              <a16:creationId xmlns:a16="http://schemas.microsoft.com/office/drawing/2014/main" id="{ECDA8981-0231-43DD-986E-537AAD62397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65" name="Text Box 18">
          <a:extLst>
            <a:ext uri="{FF2B5EF4-FFF2-40B4-BE49-F238E27FC236}">
              <a16:creationId xmlns:a16="http://schemas.microsoft.com/office/drawing/2014/main" id="{CB203DF9-12D8-44F7-A7A1-8687E2158678}"/>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6" name="Text Box 16">
          <a:extLst>
            <a:ext uri="{FF2B5EF4-FFF2-40B4-BE49-F238E27FC236}">
              <a16:creationId xmlns:a16="http://schemas.microsoft.com/office/drawing/2014/main" id="{B355F9AC-1B6C-4610-B0BA-2307C003EF3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7" name="Text Box 17">
          <a:extLst>
            <a:ext uri="{FF2B5EF4-FFF2-40B4-BE49-F238E27FC236}">
              <a16:creationId xmlns:a16="http://schemas.microsoft.com/office/drawing/2014/main" id="{25CEE37F-55F8-46AD-A395-35A07E84D3D4}"/>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8" name="Text Box 18">
          <a:extLst>
            <a:ext uri="{FF2B5EF4-FFF2-40B4-BE49-F238E27FC236}">
              <a16:creationId xmlns:a16="http://schemas.microsoft.com/office/drawing/2014/main" id="{CC502069-6C1D-4EA0-A22D-3EC7E19B370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9" name="Text Box 19">
          <a:extLst>
            <a:ext uri="{FF2B5EF4-FFF2-40B4-BE49-F238E27FC236}">
              <a16:creationId xmlns:a16="http://schemas.microsoft.com/office/drawing/2014/main" id="{EE1D14BB-8FE3-47AA-A23D-738A5620EFF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70" name="Text Box 16">
          <a:extLst>
            <a:ext uri="{FF2B5EF4-FFF2-40B4-BE49-F238E27FC236}">
              <a16:creationId xmlns:a16="http://schemas.microsoft.com/office/drawing/2014/main" id="{762CFF05-D738-4D48-BC18-1019D1BDEFF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71" name="Text Box 17">
          <a:extLst>
            <a:ext uri="{FF2B5EF4-FFF2-40B4-BE49-F238E27FC236}">
              <a16:creationId xmlns:a16="http://schemas.microsoft.com/office/drawing/2014/main" id="{59825447-49E2-4CAC-B4C0-3700FBC4AD1C}"/>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72" name="Text Box 18">
          <a:extLst>
            <a:ext uri="{FF2B5EF4-FFF2-40B4-BE49-F238E27FC236}">
              <a16:creationId xmlns:a16="http://schemas.microsoft.com/office/drawing/2014/main" id="{15AAA7D4-8CF7-45EF-BD2A-63A2008C6644}"/>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48496"/>
    <xdr:sp macro="" textlink="">
      <xdr:nvSpPr>
        <xdr:cNvPr id="1474" name="Text Box 15">
          <a:extLst>
            <a:ext uri="{FF2B5EF4-FFF2-40B4-BE49-F238E27FC236}">
              <a16:creationId xmlns:a16="http://schemas.microsoft.com/office/drawing/2014/main" id="{7DE74C36-4DBE-4987-9428-D1C663728B26}"/>
            </a:ext>
          </a:extLst>
        </xdr:cNvPr>
        <xdr:cNvSpPr txBox="1">
          <a:spLocks noChangeArrowheads="1"/>
        </xdr:cNvSpPr>
      </xdr:nvSpPr>
      <xdr:spPr bwMode="auto">
        <a:xfrm>
          <a:off x="3706091" y="4508789"/>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504825</xdr:rowOff>
    </xdr:from>
    <xdr:ext cx="95250" cy="442269"/>
    <xdr:sp macro="" textlink="">
      <xdr:nvSpPr>
        <xdr:cNvPr id="1475" name="Text Box 15">
          <a:extLst>
            <a:ext uri="{FF2B5EF4-FFF2-40B4-BE49-F238E27FC236}">
              <a16:creationId xmlns:a16="http://schemas.microsoft.com/office/drawing/2014/main" id="{189826E8-8678-4506-B387-6C4A2011E61A}"/>
            </a:ext>
          </a:extLst>
        </xdr:cNvPr>
        <xdr:cNvSpPr txBox="1">
          <a:spLocks noChangeArrowheads="1"/>
        </xdr:cNvSpPr>
      </xdr:nvSpPr>
      <xdr:spPr bwMode="auto">
        <a:xfrm>
          <a:off x="6768234" y="45087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504825</xdr:rowOff>
    </xdr:from>
    <xdr:ext cx="95250" cy="442269"/>
    <xdr:sp macro="" textlink="">
      <xdr:nvSpPr>
        <xdr:cNvPr id="1476" name="Text Box 15">
          <a:extLst>
            <a:ext uri="{FF2B5EF4-FFF2-40B4-BE49-F238E27FC236}">
              <a16:creationId xmlns:a16="http://schemas.microsoft.com/office/drawing/2014/main" id="{F06D1C90-FC21-4422-AB39-6C7944595AA1}"/>
            </a:ext>
          </a:extLst>
        </xdr:cNvPr>
        <xdr:cNvSpPr txBox="1">
          <a:spLocks noChangeArrowheads="1"/>
        </xdr:cNvSpPr>
      </xdr:nvSpPr>
      <xdr:spPr bwMode="auto">
        <a:xfrm>
          <a:off x="48052182" y="45087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213632"/>
    <xdr:sp macro="" textlink="">
      <xdr:nvSpPr>
        <xdr:cNvPr id="1477" name="Text Box 15">
          <a:extLst>
            <a:ext uri="{FF2B5EF4-FFF2-40B4-BE49-F238E27FC236}">
              <a16:creationId xmlns:a16="http://schemas.microsoft.com/office/drawing/2014/main" id="{148538EE-45B1-4EE8-9E41-AB8A0CC0B4C1}"/>
            </a:ext>
          </a:extLst>
        </xdr:cNvPr>
        <xdr:cNvSpPr txBox="1">
          <a:spLocks noChangeArrowheads="1"/>
        </xdr:cNvSpPr>
      </xdr:nvSpPr>
      <xdr:spPr bwMode="auto">
        <a:xfrm>
          <a:off x="3706091" y="45087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44331"/>
    <xdr:sp macro="" textlink="">
      <xdr:nvSpPr>
        <xdr:cNvPr id="1478" name="Text Box 15">
          <a:extLst>
            <a:ext uri="{FF2B5EF4-FFF2-40B4-BE49-F238E27FC236}">
              <a16:creationId xmlns:a16="http://schemas.microsoft.com/office/drawing/2014/main" id="{B34C32D0-2D25-47B2-8F9B-243BC3860349}"/>
            </a:ext>
          </a:extLst>
        </xdr:cNvPr>
        <xdr:cNvSpPr txBox="1">
          <a:spLocks noChangeArrowheads="1"/>
        </xdr:cNvSpPr>
      </xdr:nvSpPr>
      <xdr:spPr bwMode="auto">
        <a:xfrm>
          <a:off x="3706091" y="4508789"/>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14</xdr:row>
      <xdr:rowOff>170392</xdr:rowOff>
    </xdr:from>
    <xdr:ext cx="95250" cy="213632"/>
    <xdr:sp macro="" textlink="">
      <xdr:nvSpPr>
        <xdr:cNvPr id="1479" name="Text Box 15">
          <a:extLst>
            <a:ext uri="{FF2B5EF4-FFF2-40B4-BE49-F238E27FC236}">
              <a16:creationId xmlns:a16="http://schemas.microsoft.com/office/drawing/2014/main" id="{9125DF31-06EE-4A3F-905D-F70C95B4B562}"/>
            </a:ext>
          </a:extLst>
        </xdr:cNvPr>
        <xdr:cNvSpPr txBox="1">
          <a:spLocks noChangeArrowheads="1"/>
        </xdr:cNvSpPr>
      </xdr:nvSpPr>
      <xdr:spPr bwMode="auto">
        <a:xfrm>
          <a:off x="8452908" y="432964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0" name="Text Box 16">
          <a:extLst>
            <a:ext uri="{FF2B5EF4-FFF2-40B4-BE49-F238E27FC236}">
              <a16:creationId xmlns:a16="http://schemas.microsoft.com/office/drawing/2014/main" id="{00744E81-E8CC-41FE-9236-08845606E5DE}"/>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1" name="Text Box 17">
          <a:extLst>
            <a:ext uri="{FF2B5EF4-FFF2-40B4-BE49-F238E27FC236}">
              <a16:creationId xmlns:a16="http://schemas.microsoft.com/office/drawing/2014/main" id="{093468B3-0F55-4EAA-84DE-068D99DFF96A}"/>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2" name="Text Box 18">
          <a:extLst>
            <a:ext uri="{FF2B5EF4-FFF2-40B4-BE49-F238E27FC236}">
              <a16:creationId xmlns:a16="http://schemas.microsoft.com/office/drawing/2014/main" id="{543E5810-4E03-4D79-800B-E09376F3EB8D}"/>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3" name="Text Box 19">
          <a:extLst>
            <a:ext uri="{FF2B5EF4-FFF2-40B4-BE49-F238E27FC236}">
              <a16:creationId xmlns:a16="http://schemas.microsoft.com/office/drawing/2014/main" id="{93196C3A-D915-4F86-B806-B300195C3114}"/>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4" name="Text Box 16">
          <a:extLst>
            <a:ext uri="{FF2B5EF4-FFF2-40B4-BE49-F238E27FC236}">
              <a16:creationId xmlns:a16="http://schemas.microsoft.com/office/drawing/2014/main" id="{F3622A50-11C1-4F62-B13C-476A65AA2177}"/>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5" name="Text Box 17">
          <a:extLst>
            <a:ext uri="{FF2B5EF4-FFF2-40B4-BE49-F238E27FC236}">
              <a16:creationId xmlns:a16="http://schemas.microsoft.com/office/drawing/2014/main" id="{D3BFB281-9E01-451D-BA7E-2A503CB91372}"/>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6" name="Text Box 18">
          <a:extLst>
            <a:ext uri="{FF2B5EF4-FFF2-40B4-BE49-F238E27FC236}">
              <a16:creationId xmlns:a16="http://schemas.microsoft.com/office/drawing/2014/main" id="{7D57D79F-3D81-4A6C-AFE5-10E4FF391679}"/>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7" name="Text Box 19">
          <a:extLst>
            <a:ext uri="{FF2B5EF4-FFF2-40B4-BE49-F238E27FC236}">
              <a16:creationId xmlns:a16="http://schemas.microsoft.com/office/drawing/2014/main" id="{3C38AF6E-028C-495B-BE5F-A078B9156895}"/>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88" name="Text Box 16">
          <a:extLst>
            <a:ext uri="{FF2B5EF4-FFF2-40B4-BE49-F238E27FC236}">
              <a16:creationId xmlns:a16="http://schemas.microsoft.com/office/drawing/2014/main" id="{1C1E741B-28BB-4BDD-B09D-ADF48A6C29E5}"/>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89" name="Text Box 17">
          <a:extLst>
            <a:ext uri="{FF2B5EF4-FFF2-40B4-BE49-F238E27FC236}">
              <a16:creationId xmlns:a16="http://schemas.microsoft.com/office/drawing/2014/main" id="{CF42996D-DF7E-41D1-9CCF-F6D502D4A609}"/>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90" name="Text Box 18">
          <a:extLst>
            <a:ext uri="{FF2B5EF4-FFF2-40B4-BE49-F238E27FC236}">
              <a16:creationId xmlns:a16="http://schemas.microsoft.com/office/drawing/2014/main" id="{01D71F6F-554C-49A8-B0C3-4CD6B7301ECA}"/>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91" name="Text Box 19">
          <a:extLst>
            <a:ext uri="{FF2B5EF4-FFF2-40B4-BE49-F238E27FC236}">
              <a16:creationId xmlns:a16="http://schemas.microsoft.com/office/drawing/2014/main" id="{C86287FC-4711-42AA-A91A-D3F5FDF67F26}"/>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16</xdr:row>
      <xdr:rowOff>504825</xdr:rowOff>
    </xdr:from>
    <xdr:ext cx="95250" cy="444014"/>
    <xdr:sp macro="" textlink="">
      <xdr:nvSpPr>
        <xdr:cNvPr id="1492" name="Text Box 15">
          <a:extLst>
            <a:ext uri="{FF2B5EF4-FFF2-40B4-BE49-F238E27FC236}">
              <a16:creationId xmlns:a16="http://schemas.microsoft.com/office/drawing/2014/main" id="{739E9CFD-9A73-4A01-800A-0C9436033EA8}"/>
            </a:ext>
          </a:extLst>
        </xdr:cNvPr>
        <xdr:cNvSpPr txBox="1">
          <a:spLocks noChangeArrowheads="1"/>
        </xdr:cNvSpPr>
      </xdr:nvSpPr>
      <xdr:spPr bwMode="auto">
        <a:xfrm>
          <a:off x="3706091" y="5377007"/>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3" name="Text Box 16">
          <a:extLst>
            <a:ext uri="{FF2B5EF4-FFF2-40B4-BE49-F238E27FC236}">
              <a16:creationId xmlns:a16="http://schemas.microsoft.com/office/drawing/2014/main" id="{A560A2E6-5712-4990-87B6-F7EE3F0A9E75}"/>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4" name="Text Box 17">
          <a:extLst>
            <a:ext uri="{FF2B5EF4-FFF2-40B4-BE49-F238E27FC236}">
              <a16:creationId xmlns:a16="http://schemas.microsoft.com/office/drawing/2014/main" id="{BFC72EE1-F6C8-4A1F-83EF-992C00D72F7F}"/>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5" name="Text Box 18">
          <a:extLst>
            <a:ext uri="{FF2B5EF4-FFF2-40B4-BE49-F238E27FC236}">
              <a16:creationId xmlns:a16="http://schemas.microsoft.com/office/drawing/2014/main" id="{198B9725-7657-40D4-9028-2AC213C8AB04}"/>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6" name="Text Box 19">
          <a:extLst>
            <a:ext uri="{FF2B5EF4-FFF2-40B4-BE49-F238E27FC236}">
              <a16:creationId xmlns:a16="http://schemas.microsoft.com/office/drawing/2014/main" id="{0B9E08C8-91AD-4E0D-97F8-84C325BF80D7}"/>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98" name="Text Box 16">
          <a:extLst>
            <a:ext uri="{FF2B5EF4-FFF2-40B4-BE49-F238E27FC236}">
              <a16:creationId xmlns:a16="http://schemas.microsoft.com/office/drawing/2014/main" id="{50C3660B-9C97-41C1-B80D-D3BB037E57D0}"/>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99" name="Text Box 17">
          <a:extLst>
            <a:ext uri="{FF2B5EF4-FFF2-40B4-BE49-F238E27FC236}">
              <a16:creationId xmlns:a16="http://schemas.microsoft.com/office/drawing/2014/main" id="{90ADEE77-17E0-4BD6-B853-9D9DDC503E24}"/>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500" name="Text Box 18">
          <a:extLst>
            <a:ext uri="{FF2B5EF4-FFF2-40B4-BE49-F238E27FC236}">
              <a16:creationId xmlns:a16="http://schemas.microsoft.com/office/drawing/2014/main" id="{7A111372-4C3F-4451-8E0C-279387E868E2}"/>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1" name="Text Box 16">
          <a:extLst>
            <a:ext uri="{FF2B5EF4-FFF2-40B4-BE49-F238E27FC236}">
              <a16:creationId xmlns:a16="http://schemas.microsoft.com/office/drawing/2014/main" id="{2EE27570-ADDA-434C-8368-599FA1317EC1}"/>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2" name="Text Box 17">
          <a:extLst>
            <a:ext uri="{FF2B5EF4-FFF2-40B4-BE49-F238E27FC236}">
              <a16:creationId xmlns:a16="http://schemas.microsoft.com/office/drawing/2014/main" id="{2A64FB21-FE50-418C-A0E3-5985DE3CE6B7}"/>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3" name="Text Box 18">
          <a:extLst>
            <a:ext uri="{FF2B5EF4-FFF2-40B4-BE49-F238E27FC236}">
              <a16:creationId xmlns:a16="http://schemas.microsoft.com/office/drawing/2014/main" id="{ED4A8E1A-9750-4D6B-B1CA-5AC60767FB78}"/>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4" name="Text Box 19">
          <a:extLst>
            <a:ext uri="{FF2B5EF4-FFF2-40B4-BE49-F238E27FC236}">
              <a16:creationId xmlns:a16="http://schemas.microsoft.com/office/drawing/2014/main" id="{CE891067-0AAF-44DD-BCD6-4939304D1329}"/>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5" name="Text Box 16">
          <a:extLst>
            <a:ext uri="{FF2B5EF4-FFF2-40B4-BE49-F238E27FC236}">
              <a16:creationId xmlns:a16="http://schemas.microsoft.com/office/drawing/2014/main" id="{AE8CA4B1-1867-49E0-A57D-7F00F10F504C}"/>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6" name="Text Box 17">
          <a:extLst>
            <a:ext uri="{FF2B5EF4-FFF2-40B4-BE49-F238E27FC236}">
              <a16:creationId xmlns:a16="http://schemas.microsoft.com/office/drawing/2014/main" id="{C9A97496-BE18-4152-830A-8A5527339503}"/>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7" name="Text Box 18">
          <a:extLst>
            <a:ext uri="{FF2B5EF4-FFF2-40B4-BE49-F238E27FC236}">
              <a16:creationId xmlns:a16="http://schemas.microsoft.com/office/drawing/2014/main" id="{C0775CE6-BB7C-428F-856C-B47912E87A16}"/>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8" name="Text Box 19">
          <a:extLst>
            <a:ext uri="{FF2B5EF4-FFF2-40B4-BE49-F238E27FC236}">
              <a16:creationId xmlns:a16="http://schemas.microsoft.com/office/drawing/2014/main" id="{94FD981D-A315-4894-BD60-96343604DB2D}"/>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09" name="Text Box 16">
          <a:extLst>
            <a:ext uri="{FF2B5EF4-FFF2-40B4-BE49-F238E27FC236}">
              <a16:creationId xmlns:a16="http://schemas.microsoft.com/office/drawing/2014/main" id="{B2CA7AAE-5640-4245-B37D-D9AFE1890E30}"/>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10" name="Text Box 17">
          <a:extLst>
            <a:ext uri="{FF2B5EF4-FFF2-40B4-BE49-F238E27FC236}">
              <a16:creationId xmlns:a16="http://schemas.microsoft.com/office/drawing/2014/main" id="{98CA5E7A-D5F7-4A5B-B03C-9CDB128F43EF}"/>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11" name="Text Box 18">
          <a:extLst>
            <a:ext uri="{FF2B5EF4-FFF2-40B4-BE49-F238E27FC236}">
              <a16:creationId xmlns:a16="http://schemas.microsoft.com/office/drawing/2014/main" id="{31A88C69-43AF-48E9-9143-6AE3494FC632}"/>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12" name="Text Box 19">
          <a:extLst>
            <a:ext uri="{FF2B5EF4-FFF2-40B4-BE49-F238E27FC236}">
              <a16:creationId xmlns:a16="http://schemas.microsoft.com/office/drawing/2014/main" id="{7AF13AA3-EF0A-4F5D-ACA5-9AB8BA99F413}"/>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8496"/>
    <xdr:sp macro="" textlink="">
      <xdr:nvSpPr>
        <xdr:cNvPr id="1513" name="Text Box 15">
          <a:extLst>
            <a:ext uri="{FF2B5EF4-FFF2-40B4-BE49-F238E27FC236}">
              <a16:creationId xmlns:a16="http://schemas.microsoft.com/office/drawing/2014/main" id="{A14F770B-D620-406A-B21D-E4C321B44781}"/>
            </a:ext>
          </a:extLst>
        </xdr:cNvPr>
        <xdr:cNvSpPr txBox="1">
          <a:spLocks noChangeArrowheads="1"/>
        </xdr:cNvSpPr>
      </xdr:nvSpPr>
      <xdr:spPr bwMode="auto">
        <a:xfrm>
          <a:off x="3706091" y="3794702"/>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4" name="Text Box 16">
          <a:extLst>
            <a:ext uri="{FF2B5EF4-FFF2-40B4-BE49-F238E27FC236}">
              <a16:creationId xmlns:a16="http://schemas.microsoft.com/office/drawing/2014/main" id="{E43E8CC7-A98E-4E61-9116-A5B4659ED9D3}"/>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5" name="Text Box 17">
          <a:extLst>
            <a:ext uri="{FF2B5EF4-FFF2-40B4-BE49-F238E27FC236}">
              <a16:creationId xmlns:a16="http://schemas.microsoft.com/office/drawing/2014/main" id="{4193BF55-423E-4A80-9595-A533EEEE6705}"/>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6" name="Text Box 18">
          <a:extLst>
            <a:ext uri="{FF2B5EF4-FFF2-40B4-BE49-F238E27FC236}">
              <a16:creationId xmlns:a16="http://schemas.microsoft.com/office/drawing/2014/main" id="{CB8EC99E-B74C-45AB-82F9-5BC4290FA276}"/>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7" name="Text Box 19">
          <a:extLst>
            <a:ext uri="{FF2B5EF4-FFF2-40B4-BE49-F238E27FC236}">
              <a16:creationId xmlns:a16="http://schemas.microsoft.com/office/drawing/2014/main" id="{4F9E109D-F330-4741-BBA4-0928762C092F}"/>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442269"/>
    <xdr:sp macro="" textlink="">
      <xdr:nvSpPr>
        <xdr:cNvPr id="1518" name="Text Box 15">
          <a:extLst>
            <a:ext uri="{FF2B5EF4-FFF2-40B4-BE49-F238E27FC236}">
              <a16:creationId xmlns:a16="http://schemas.microsoft.com/office/drawing/2014/main" id="{91334606-1298-4078-BB55-AE050977BD83}"/>
            </a:ext>
          </a:extLst>
        </xdr:cNvPr>
        <xdr:cNvSpPr txBox="1">
          <a:spLocks noChangeArrowheads="1"/>
        </xdr:cNvSpPr>
      </xdr:nvSpPr>
      <xdr:spPr bwMode="auto">
        <a:xfrm>
          <a:off x="6768234" y="379470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19" name="Text Box 16">
          <a:extLst>
            <a:ext uri="{FF2B5EF4-FFF2-40B4-BE49-F238E27FC236}">
              <a16:creationId xmlns:a16="http://schemas.microsoft.com/office/drawing/2014/main" id="{ED611053-AA08-40BF-90F4-5DE12E56A604}"/>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20" name="Text Box 17">
          <a:extLst>
            <a:ext uri="{FF2B5EF4-FFF2-40B4-BE49-F238E27FC236}">
              <a16:creationId xmlns:a16="http://schemas.microsoft.com/office/drawing/2014/main" id="{B666A416-E08A-4134-AA44-8607C3C2B702}"/>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21" name="Text Box 18">
          <a:extLst>
            <a:ext uri="{FF2B5EF4-FFF2-40B4-BE49-F238E27FC236}">
              <a16:creationId xmlns:a16="http://schemas.microsoft.com/office/drawing/2014/main" id="{CA3C7053-4CF8-46F5-A633-7791F59F9FB5}"/>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22" name="Text Box 19">
          <a:extLst>
            <a:ext uri="{FF2B5EF4-FFF2-40B4-BE49-F238E27FC236}">
              <a16:creationId xmlns:a16="http://schemas.microsoft.com/office/drawing/2014/main" id="{6B657CBF-FE3D-4221-96B9-92AEB2502FE2}"/>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504825</xdr:rowOff>
    </xdr:from>
    <xdr:ext cx="95250" cy="442269"/>
    <xdr:sp macro="" textlink="">
      <xdr:nvSpPr>
        <xdr:cNvPr id="1523" name="Text Box 15">
          <a:extLst>
            <a:ext uri="{FF2B5EF4-FFF2-40B4-BE49-F238E27FC236}">
              <a16:creationId xmlns:a16="http://schemas.microsoft.com/office/drawing/2014/main" id="{1E39AE52-D574-4F46-BCCC-38B8B4FE2167}"/>
            </a:ext>
          </a:extLst>
        </xdr:cNvPr>
        <xdr:cNvSpPr txBox="1">
          <a:spLocks noChangeArrowheads="1"/>
        </xdr:cNvSpPr>
      </xdr:nvSpPr>
      <xdr:spPr bwMode="auto">
        <a:xfrm>
          <a:off x="15690273" y="379470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504825</xdr:rowOff>
    </xdr:from>
    <xdr:ext cx="95250" cy="444014"/>
    <xdr:sp macro="" textlink="">
      <xdr:nvSpPr>
        <xdr:cNvPr id="1524" name="Text Box 15">
          <a:extLst>
            <a:ext uri="{FF2B5EF4-FFF2-40B4-BE49-F238E27FC236}">
              <a16:creationId xmlns:a16="http://schemas.microsoft.com/office/drawing/2014/main" id="{E0CA6FD4-0D78-4DDC-8F37-A02CB4EFE356}"/>
            </a:ext>
          </a:extLst>
        </xdr:cNvPr>
        <xdr:cNvSpPr txBox="1">
          <a:spLocks noChangeArrowheads="1"/>
        </xdr:cNvSpPr>
      </xdr:nvSpPr>
      <xdr:spPr bwMode="auto">
        <a:xfrm>
          <a:off x="3706091" y="361517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5" name="Text Box 16">
          <a:extLst>
            <a:ext uri="{FF2B5EF4-FFF2-40B4-BE49-F238E27FC236}">
              <a16:creationId xmlns:a16="http://schemas.microsoft.com/office/drawing/2014/main" id="{CB7347CF-46A4-4EA0-86CF-E749B1474A09}"/>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6" name="Text Box 17">
          <a:extLst>
            <a:ext uri="{FF2B5EF4-FFF2-40B4-BE49-F238E27FC236}">
              <a16:creationId xmlns:a16="http://schemas.microsoft.com/office/drawing/2014/main" id="{B04D1E89-C9FC-4B0C-B454-DDE51CE7F460}"/>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7" name="Text Box 18">
          <a:extLst>
            <a:ext uri="{FF2B5EF4-FFF2-40B4-BE49-F238E27FC236}">
              <a16:creationId xmlns:a16="http://schemas.microsoft.com/office/drawing/2014/main" id="{34BC1373-70A9-487A-9A6E-90D5525217DE}"/>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8" name="Text Box 19">
          <a:extLst>
            <a:ext uri="{FF2B5EF4-FFF2-40B4-BE49-F238E27FC236}">
              <a16:creationId xmlns:a16="http://schemas.microsoft.com/office/drawing/2014/main" id="{B2033E01-0D95-47AF-8496-7D2D0BE59DDC}"/>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213632"/>
    <xdr:sp macro="" textlink="">
      <xdr:nvSpPr>
        <xdr:cNvPr id="1529" name="Text Box 15">
          <a:extLst>
            <a:ext uri="{FF2B5EF4-FFF2-40B4-BE49-F238E27FC236}">
              <a16:creationId xmlns:a16="http://schemas.microsoft.com/office/drawing/2014/main" id="{10B42D6B-D56A-4331-8197-77898F7768D8}"/>
            </a:ext>
          </a:extLst>
        </xdr:cNvPr>
        <xdr:cNvSpPr txBox="1">
          <a:spLocks noChangeArrowheads="1"/>
        </xdr:cNvSpPr>
      </xdr:nvSpPr>
      <xdr:spPr bwMode="auto">
        <a:xfrm>
          <a:off x="3706091" y="379470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4331"/>
    <xdr:sp macro="" textlink="">
      <xdr:nvSpPr>
        <xdr:cNvPr id="1530" name="Text Box 15">
          <a:extLst>
            <a:ext uri="{FF2B5EF4-FFF2-40B4-BE49-F238E27FC236}">
              <a16:creationId xmlns:a16="http://schemas.microsoft.com/office/drawing/2014/main" id="{5456CFC5-867F-47B6-B1D9-25D50930036C}"/>
            </a:ext>
          </a:extLst>
        </xdr:cNvPr>
        <xdr:cNvSpPr txBox="1">
          <a:spLocks noChangeArrowheads="1"/>
        </xdr:cNvSpPr>
      </xdr:nvSpPr>
      <xdr:spPr bwMode="auto">
        <a:xfrm>
          <a:off x="3706091" y="3794702"/>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504825</xdr:rowOff>
    </xdr:from>
    <xdr:ext cx="95250" cy="442269"/>
    <xdr:sp macro="" textlink="">
      <xdr:nvSpPr>
        <xdr:cNvPr id="1531" name="Text Box 15">
          <a:extLst>
            <a:ext uri="{FF2B5EF4-FFF2-40B4-BE49-F238E27FC236}">
              <a16:creationId xmlns:a16="http://schemas.microsoft.com/office/drawing/2014/main" id="{A49AA27D-F3D1-4692-BC27-0B006F64D720}"/>
            </a:ext>
          </a:extLst>
        </xdr:cNvPr>
        <xdr:cNvSpPr txBox="1">
          <a:spLocks noChangeArrowheads="1"/>
        </xdr:cNvSpPr>
      </xdr:nvSpPr>
      <xdr:spPr bwMode="auto">
        <a:xfrm>
          <a:off x="6768234" y="361517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32" name="Text Box 16">
          <a:extLst>
            <a:ext uri="{FF2B5EF4-FFF2-40B4-BE49-F238E27FC236}">
              <a16:creationId xmlns:a16="http://schemas.microsoft.com/office/drawing/2014/main" id="{9598EBFC-D5D8-40BF-8BED-30C5F79DDB1C}"/>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33" name="Text Box 17">
          <a:extLst>
            <a:ext uri="{FF2B5EF4-FFF2-40B4-BE49-F238E27FC236}">
              <a16:creationId xmlns:a16="http://schemas.microsoft.com/office/drawing/2014/main" id="{6AE8D304-7516-4742-9CD5-31A4FF0847C6}"/>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34" name="Text Box 18">
          <a:extLst>
            <a:ext uri="{FF2B5EF4-FFF2-40B4-BE49-F238E27FC236}">
              <a16:creationId xmlns:a16="http://schemas.microsoft.com/office/drawing/2014/main" id="{34212A20-11FD-4880-AC36-ADA2CD25CCC0}"/>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213632"/>
    <xdr:sp macro="" textlink="">
      <xdr:nvSpPr>
        <xdr:cNvPr id="1535" name="Text Box 15">
          <a:extLst>
            <a:ext uri="{FF2B5EF4-FFF2-40B4-BE49-F238E27FC236}">
              <a16:creationId xmlns:a16="http://schemas.microsoft.com/office/drawing/2014/main" id="{827D1593-1E4A-43F9-A6D8-B4D24F74E14C}"/>
            </a:ext>
          </a:extLst>
        </xdr:cNvPr>
        <xdr:cNvSpPr txBox="1">
          <a:spLocks noChangeArrowheads="1"/>
        </xdr:cNvSpPr>
      </xdr:nvSpPr>
      <xdr:spPr bwMode="auto">
        <a:xfrm>
          <a:off x="6768234" y="379470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6" name="Text Box 16">
          <a:extLst>
            <a:ext uri="{FF2B5EF4-FFF2-40B4-BE49-F238E27FC236}">
              <a16:creationId xmlns:a16="http://schemas.microsoft.com/office/drawing/2014/main" id="{CA39D431-DC7D-4C04-8AB3-E83B00A8BFA8}"/>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7" name="Text Box 17">
          <a:extLst>
            <a:ext uri="{FF2B5EF4-FFF2-40B4-BE49-F238E27FC236}">
              <a16:creationId xmlns:a16="http://schemas.microsoft.com/office/drawing/2014/main" id="{28DA5597-412A-4B1C-A197-4B43C3895AD6}"/>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8" name="Text Box 18">
          <a:extLst>
            <a:ext uri="{FF2B5EF4-FFF2-40B4-BE49-F238E27FC236}">
              <a16:creationId xmlns:a16="http://schemas.microsoft.com/office/drawing/2014/main" id="{014CC820-A786-47F6-8982-DCE8080A5B76}"/>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9" name="Text Box 19">
          <a:extLst>
            <a:ext uri="{FF2B5EF4-FFF2-40B4-BE49-F238E27FC236}">
              <a16:creationId xmlns:a16="http://schemas.microsoft.com/office/drawing/2014/main" id="{3A2D3AE6-0509-46C6-BF91-63CFBC13D458}"/>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0" name="Text Box 16">
          <a:extLst>
            <a:ext uri="{FF2B5EF4-FFF2-40B4-BE49-F238E27FC236}">
              <a16:creationId xmlns:a16="http://schemas.microsoft.com/office/drawing/2014/main" id="{FD61AEC9-BE08-45D3-9394-60DD70D55B20}"/>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1" name="Text Box 17">
          <a:extLst>
            <a:ext uri="{FF2B5EF4-FFF2-40B4-BE49-F238E27FC236}">
              <a16:creationId xmlns:a16="http://schemas.microsoft.com/office/drawing/2014/main" id="{3933EB9E-342C-46A8-9AB4-391D446830A6}"/>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2" name="Text Box 18">
          <a:extLst>
            <a:ext uri="{FF2B5EF4-FFF2-40B4-BE49-F238E27FC236}">
              <a16:creationId xmlns:a16="http://schemas.microsoft.com/office/drawing/2014/main" id="{AF52F17D-9264-4352-B851-D02ED2879C01}"/>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3" name="Text Box 19">
          <a:extLst>
            <a:ext uri="{FF2B5EF4-FFF2-40B4-BE49-F238E27FC236}">
              <a16:creationId xmlns:a16="http://schemas.microsoft.com/office/drawing/2014/main" id="{AED1A02B-0138-430B-8048-1767E785CBDB}"/>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4" name="Text Box 16">
          <a:extLst>
            <a:ext uri="{FF2B5EF4-FFF2-40B4-BE49-F238E27FC236}">
              <a16:creationId xmlns:a16="http://schemas.microsoft.com/office/drawing/2014/main" id="{FE768798-1A75-47C0-A971-041099BD0CB3}"/>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5" name="Text Box 17">
          <a:extLst>
            <a:ext uri="{FF2B5EF4-FFF2-40B4-BE49-F238E27FC236}">
              <a16:creationId xmlns:a16="http://schemas.microsoft.com/office/drawing/2014/main" id="{E11F6D05-6B7B-495F-931D-CD67892F0E12}"/>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6" name="Text Box 18">
          <a:extLst>
            <a:ext uri="{FF2B5EF4-FFF2-40B4-BE49-F238E27FC236}">
              <a16:creationId xmlns:a16="http://schemas.microsoft.com/office/drawing/2014/main" id="{D951D338-D327-4A87-981C-94D812D84AD1}"/>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7" name="Text Box 19">
          <a:extLst>
            <a:ext uri="{FF2B5EF4-FFF2-40B4-BE49-F238E27FC236}">
              <a16:creationId xmlns:a16="http://schemas.microsoft.com/office/drawing/2014/main" id="{93B3E3A1-53BE-4981-953E-BD54C9070F10}"/>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48" name="Text Box 16">
          <a:extLst>
            <a:ext uri="{FF2B5EF4-FFF2-40B4-BE49-F238E27FC236}">
              <a16:creationId xmlns:a16="http://schemas.microsoft.com/office/drawing/2014/main" id="{4125C643-D169-4369-8B03-73D989AD39E5}"/>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49" name="Text Box 17">
          <a:extLst>
            <a:ext uri="{FF2B5EF4-FFF2-40B4-BE49-F238E27FC236}">
              <a16:creationId xmlns:a16="http://schemas.microsoft.com/office/drawing/2014/main" id="{38B11184-D6CE-48D5-8DC2-D766BEFB11EE}"/>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50" name="Text Box 18">
          <a:extLst>
            <a:ext uri="{FF2B5EF4-FFF2-40B4-BE49-F238E27FC236}">
              <a16:creationId xmlns:a16="http://schemas.microsoft.com/office/drawing/2014/main" id="{C7875718-6AB7-44A3-B454-E835749A5962}"/>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51" name="Text Box 19">
          <a:extLst>
            <a:ext uri="{FF2B5EF4-FFF2-40B4-BE49-F238E27FC236}">
              <a16:creationId xmlns:a16="http://schemas.microsoft.com/office/drawing/2014/main" id="{FDC757AA-7267-409D-88B6-0F5A4B1FE92F}"/>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2" name="Text Box 16">
          <a:extLst>
            <a:ext uri="{FF2B5EF4-FFF2-40B4-BE49-F238E27FC236}">
              <a16:creationId xmlns:a16="http://schemas.microsoft.com/office/drawing/2014/main" id="{12DDE240-63A3-4E15-9DB8-C868C8420659}"/>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3" name="Text Box 17">
          <a:extLst>
            <a:ext uri="{FF2B5EF4-FFF2-40B4-BE49-F238E27FC236}">
              <a16:creationId xmlns:a16="http://schemas.microsoft.com/office/drawing/2014/main" id="{E14E1608-7D17-4337-B1F1-B7E2C2682453}"/>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4" name="Text Box 18">
          <a:extLst>
            <a:ext uri="{FF2B5EF4-FFF2-40B4-BE49-F238E27FC236}">
              <a16:creationId xmlns:a16="http://schemas.microsoft.com/office/drawing/2014/main" id="{BF4B87C2-50A9-4256-9F03-D2B4AFFCA22D}"/>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5" name="Text Box 19">
          <a:extLst>
            <a:ext uri="{FF2B5EF4-FFF2-40B4-BE49-F238E27FC236}">
              <a16:creationId xmlns:a16="http://schemas.microsoft.com/office/drawing/2014/main" id="{2EA7D1CE-DA5B-412B-9381-959C5231C000}"/>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504825</xdr:rowOff>
    </xdr:from>
    <xdr:ext cx="95250" cy="444014"/>
    <xdr:sp macro="" textlink="">
      <xdr:nvSpPr>
        <xdr:cNvPr id="1556" name="Text Box 15">
          <a:extLst>
            <a:ext uri="{FF2B5EF4-FFF2-40B4-BE49-F238E27FC236}">
              <a16:creationId xmlns:a16="http://schemas.microsoft.com/office/drawing/2014/main" id="{0D77432B-24BD-4397-B41A-7D17DC4BBDC3}"/>
            </a:ext>
          </a:extLst>
        </xdr:cNvPr>
        <xdr:cNvSpPr txBox="1">
          <a:spLocks noChangeArrowheads="1"/>
        </xdr:cNvSpPr>
      </xdr:nvSpPr>
      <xdr:spPr bwMode="auto">
        <a:xfrm>
          <a:off x="3706091" y="4146261"/>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57" name="Text Box 16">
          <a:extLst>
            <a:ext uri="{FF2B5EF4-FFF2-40B4-BE49-F238E27FC236}">
              <a16:creationId xmlns:a16="http://schemas.microsoft.com/office/drawing/2014/main" id="{B4B468B0-9F52-46A6-BA3D-4B3342010BC2}"/>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58" name="Text Box 17">
          <a:extLst>
            <a:ext uri="{FF2B5EF4-FFF2-40B4-BE49-F238E27FC236}">
              <a16:creationId xmlns:a16="http://schemas.microsoft.com/office/drawing/2014/main" id="{F01B3B25-931A-4D9D-9C81-97D2F2148A8A}"/>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59" name="Text Box 18">
          <a:extLst>
            <a:ext uri="{FF2B5EF4-FFF2-40B4-BE49-F238E27FC236}">
              <a16:creationId xmlns:a16="http://schemas.microsoft.com/office/drawing/2014/main" id="{4753B3BB-3CD2-423E-9EA6-A16D857B5E57}"/>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60" name="Text Box 19">
          <a:extLst>
            <a:ext uri="{FF2B5EF4-FFF2-40B4-BE49-F238E27FC236}">
              <a16:creationId xmlns:a16="http://schemas.microsoft.com/office/drawing/2014/main" id="{06CB2CD5-4D79-499B-A3AF-AAC6AA8408A3}"/>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504825</xdr:rowOff>
    </xdr:from>
    <xdr:ext cx="95250" cy="442269"/>
    <xdr:sp macro="" textlink="">
      <xdr:nvSpPr>
        <xdr:cNvPr id="1561" name="Text Box 15">
          <a:extLst>
            <a:ext uri="{FF2B5EF4-FFF2-40B4-BE49-F238E27FC236}">
              <a16:creationId xmlns:a16="http://schemas.microsoft.com/office/drawing/2014/main" id="{46CAB5E6-1473-4108-9ADC-3C9A7154BF64}"/>
            </a:ext>
          </a:extLst>
        </xdr:cNvPr>
        <xdr:cNvSpPr txBox="1">
          <a:spLocks noChangeArrowheads="1"/>
        </xdr:cNvSpPr>
      </xdr:nvSpPr>
      <xdr:spPr bwMode="auto">
        <a:xfrm>
          <a:off x="6768234" y="41462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62" name="Text Box 16">
          <a:extLst>
            <a:ext uri="{FF2B5EF4-FFF2-40B4-BE49-F238E27FC236}">
              <a16:creationId xmlns:a16="http://schemas.microsoft.com/office/drawing/2014/main" id="{457AB3BF-5D27-4DBD-BEE9-F5C5E5F8F662}"/>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63" name="Text Box 17">
          <a:extLst>
            <a:ext uri="{FF2B5EF4-FFF2-40B4-BE49-F238E27FC236}">
              <a16:creationId xmlns:a16="http://schemas.microsoft.com/office/drawing/2014/main" id="{12EE7C86-EBC5-4493-95C0-5B6F3992AD38}"/>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64" name="Text Box 18">
          <a:extLst>
            <a:ext uri="{FF2B5EF4-FFF2-40B4-BE49-F238E27FC236}">
              <a16:creationId xmlns:a16="http://schemas.microsoft.com/office/drawing/2014/main" id="{61613A39-1DAE-4B49-9DFD-5C9253D8A141}"/>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5" name="Text Box 16">
          <a:extLst>
            <a:ext uri="{FF2B5EF4-FFF2-40B4-BE49-F238E27FC236}">
              <a16:creationId xmlns:a16="http://schemas.microsoft.com/office/drawing/2014/main" id="{B09074E0-1B62-4A61-8D28-80B3E620EB10}"/>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6" name="Text Box 17">
          <a:extLst>
            <a:ext uri="{FF2B5EF4-FFF2-40B4-BE49-F238E27FC236}">
              <a16:creationId xmlns:a16="http://schemas.microsoft.com/office/drawing/2014/main" id="{4027B645-8E7A-492D-A347-9C835B226CFC}"/>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7" name="Text Box 18">
          <a:extLst>
            <a:ext uri="{FF2B5EF4-FFF2-40B4-BE49-F238E27FC236}">
              <a16:creationId xmlns:a16="http://schemas.microsoft.com/office/drawing/2014/main" id="{D44228D8-26C4-4FC2-874E-79B3EDF2BB10}"/>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8" name="Text Box 19">
          <a:extLst>
            <a:ext uri="{FF2B5EF4-FFF2-40B4-BE49-F238E27FC236}">
              <a16:creationId xmlns:a16="http://schemas.microsoft.com/office/drawing/2014/main" id="{4281097B-CE1F-4EAE-8618-8F57171D1366}"/>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9" name="Text Box 16">
          <a:extLst>
            <a:ext uri="{FF2B5EF4-FFF2-40B4-BE49-F238E27FC236}">
              <a16:creationId xmlns:a16="http://schemas.microsoft.com/office/drawing/2014/main" id="{5C0200A8-9C10-44FC-B638-953AA25599CF}"/>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70" name="Text Box 17">
          <a:extLst>
            <a:ext uri="{FF2B5EF4-FFF2-40B4-BE49-F238E27FC236}">
              <a16:creationId xmlns:a16="http://schemas.microsoft.com/office/drawing/2014/main" id="{BD588144-5027-46E8-8783-66D0DCC7A667}"/>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71" name="Text Box 18">
          <a:extLst>
            <a:ext uri="{FF2B5EF4-FFF2-40B4-BE49-F238E27FC236}">
              <a16:creationId xmlns:a16="http://schemas.microsoft.com/office/drawing/2014/main" id="{78931F9B-6984-4CEB-BE78-C621405813ED}"/>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72" name="Text Box 19">
          <a:extLst>
            <a:ext uri="{FF2B5EF4-FFF2-40B4-BE49-F238E27FC236}">
              <a16:creationId xmlns:a16="http://schemas.microsoft.com/office/drawing/2014/main" id="{8E62D781-6342-4F58-BAF1-42FB840B6DBF}"/>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8496"/>
    <xdr:sp macro="" textlink="">
      <xdr:nvSpPr>
        <xdr:cNvPr id="1573" name="Text Box 15">
          <a:extLst>
            <a:ext uri="{FF2B5EF4-FFF2-40B4-BE49-F238E27FC236}">
              <a16:creationId xmlns:a16="http://schemas.microsoft.com/office/drawing/2014/main" id="{9A730AA6-B09C-4931-B5D7-9B4E48762E3B}"/>
            </a:ext>
          </a:extLst>
        </xdr:cNvPr>
        <xdr:cNvSpPr txBox="1">
          <a:spLocks noChangeArrowheads="1"/>
        </xdr:cNvSpPr>
      </xdr:nvSpPr>
      <xdr:spPr bwMode="auto">
        <a:xfrm>
          <a:off x="3706091" y="4325793"/>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442269"/>
    <xdr:sp macro="" textlink="">
      <xdr:nvSpPr>
        <xdr:cNvPr id="1574" name="Text Box 15">
          <a:extLst>
            <a:ext uri="{FF2B5EF4-FFF2-40B4-BE49-F238E27FC236}">
              <a16:creationId xmlns:a16="http://schemas.microsoft.com/office/drawing/2014/main" id="{66857527-B58D-4282-8AE1-A6B32C694DC1}"/>
            </a:ext>
          </a:extLst>
        </xdr:cNvPr>
        <xdr:cNvSpPr txBox="1">
          <a:spLocks noChangeArrowheads="1"/>
        </xdr:cNvSpPr>
      </xdr:nvSpPr>
      <xdr:spPr bwMode="auto">
        <a:xfrm>
          <a:off x="6768234" y="43257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504825</xdr:rowOff>
    </xdr:from>
    <xdr:ext cx="95250" cy="442269"/>
    <xdr:sp macro="" textlink="">
      <xdr:nvSpPr>
        <xdr:cNvPr id="1575" name="Text Box 15">
          <a:extLst>
            <a:ext uri="{FF2B5EF4-FFF2-40B4-BE49-F238E27FC236}">
              <a16:creationId xmlns:a16="http://schemas.microsoft.com/office/drawing/2014/main" id="{121D662A-258A-4E21-9FC5-E40A33C31DFD}"/>
            </a:ext>
          </a:extLst>
        </xdr:cNvPr>
        <xdr:cNvSpPr txBox="1">
          <a:spLocks noChangeArrowheads="1"/>
        </xdr:cNvSpPr>
      </xdr:nvSpPr>
      <xdr:spPr bwMode="auto">
        <a:xfrm>
          <a:off x="15690273" y="43257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213632"/>
    <xdr:sp macro="" textlink="">
      <xdr:nvSpPr>
        <xdr:cNvPr id="1576" name="Text Box 15">
          <a:extLst>
            <a:ext uri="{FF2B5EF4-FFF2-40B4-BE49-F238E27FC236}">
              <a16:creationId xmlns:a16="http://schemas.microsoft.com/office/drawing/2014/main" id="{FBEF3D98-BE6A-4C4C-ACFF-C85E56268F50}"/>
            </a:ext>
          </a:extLst>
        </xdr:cNvPr>
        <xdr:cNvSpPr txBox="1">
          <a:spLocks noChangeArrowheads="1"/>
        </xdr:cNvSpPr>
      </xdr:nvSpPr>
      <xdr:spPr bwMode="auto">
        <a:xfrm>
          <a:off x="3706091" y="43257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4331"/>
    <xdr:sp macro="" textlink="">
      <xdr:nvSpPr>
        <xdr:cNvPr id="1577" name="Text Box 15">
          <a:extLst>
            <a:ext uri="{FF2B5EF4-FFF2-40B4-BE49-F238E27FC236}">
              <a16:creationId xmlns:a16="http://schemas.microsoft.com/office/drawing/2014/main" id="{FF2D76C3-87AB-460D-AC91-4C25E407BED3}"/>
            </a:ext>
          </a:extLst>
        </xdr:cNvPr>
        <xdr:cNvSpPr txBox="1">
          <a:spLocks noChangeArrowheads="1"/>
        </xdr:cNvSpPr>
      </xdr:nvSpPr>
      <xdr:spPr bwMode="auto">
        <a:xfrm>
          <a:off x="3706091" y="4325793"/>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213632"/>
    <xdr:sp macro="" textlink="">
      <xdr:nvSpPr>
        <xdr:cNvPr id="1578" name="Text Box 15">
          <a:extLst>
            <a:ext uri="{FF2B5EF4-FFF2-40B4-BE49-F238E27FC236}">
              <a16:creationId xmlns:a16="http://schemas.microsoft.com/office/drawing/2014/main" id="{80868FC0-3E98-46DC-88EB-E975E747B3AD}"/>
            </a:ext>
          </a:extLst>
        </xdr:cNvPr>
        <xdr:cNvSpPr txBox="1">
          <a:spLocks noChangeArrowheads="1"/>
        </xdr:cNvSpPr>
      </xdr:nvSpPr>
      <xdr:spPr bwMode="auto">
        <a:xfrm>
          <a:off x="6768234" y="43257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79" name="Text Box 16">
          <a:extLst>
            <a:ext uri="{FF2B5EF4-FFF2-40B4-BE49-F238E27FC236}">
              <a16:creationId xmlns:a16="http://schemas.microsoft.com/office/drawing/2014/main" id="{7592F477-4C97-414A-A590-635B1A3AFE97}"/>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80" name="Text Box 17">
          <a:extLst>
            <a:ext uri="{FF2B5EF4-FFF2-40B4-BE49-F238E27FC236}">
              <a16:creationId xmlns:a16="http://schemas.microsoft.com/office/drawing/2014/main" id="{D01B1E0C-8F64-4881-AFA0-1B4D7E1E41B1}"/>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81" name="Text Box 18">
          <a:extLst>
            <a:ext uri="{FF2B5EF4-FFF2-40B4-BE49-F238E27FC236}">
              <a16:creationId xmlns:a16="http://schemas.microsoft.com/office/drawing/2014/main" id="{1C2A6337-B65E-47BD-BC94-02E92A7D8C95}"/>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82" name="Text Box 19">
          <a:extLst>
            <a:ext uri="{FF2B5EF4-FFF2-40B4-BE49-F238E27FC236}">
              <a16:creationId xmlns:a16="http://schemas.microsoft.com/office/drawing/2014/main" id="{26620325-AFEB-4C14-8081-3CF1FD64AF86}"/>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3" name="Text Box 16">
          <a:extLst>
            <a:ext uri="{FF2B5EF4-FFF2-40B4-BE49-F238E27FC236}">
              <a16:creationId xmlns:a16="http://schemas.microsoft.com/office/drawing/2014/main" id="{AA87B871-F505-4134-B599-51106FE5BD56}"/>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4" name="Text Box 17">
          <a:extLst>
            <a:ext uri="{FF2B5EF4-FFF2-40B4-BE49-F238E27FC236}">
              <a16:creationId xmlns:a16="http://schemas.microsoft.com/office/drawing/2014/main" id="{6BF17569-B708-4124-9254-FC0A2735BC5C}"/>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5" name="Text Box 18">
          <a:extLst>
            <a:ext uri="{FF2B5EF4-FFF2-40B4-BE49-F238E27FC236}">
              <a16:creationId xmlns:a16="http://schemas.microsoft.com/office/drawing/2014/main" id="{E90EC142-046D-4C55-8A88-3EFD222516B7}"/>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6" name="Text Box 19">
          <a:extLst>
            <a:ext uri="{FF2B5EF4-FFF2-40B4-BE49-F238E27FC236}">
              <a16:creationId xmlns:a16="http://schemas.microsoft.com/office/drawing/2014/main" id="{1A3DDC16-72C3-40DB-BA8A-6EEA428914F4}"/>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87" name="Text Box 16">
          <a:extLst>
            <a:ext uri="{FF2B5EF4-FFF2-40B4-BE49-F238E27FC236}">
              <a16:creationId xmlns:a16="http://schemas.microsoft.com/office/drawing/2014/main" id="{E27F9379-264B-4277-87B1-BAE005AC6595}"/>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88" name="Text Box 17">
          <a:extLst>
            <a:ext uri="{FF2B5EF4-FFF2-40B4-BE49-F238E27FC236}">
              <a16:creationId xmlns:a16="http://schemas.microsoft.com/office/drawing/2014/main" id="{B77FBF61-049B-4BAE-8398-3A47138B4909}"/>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89" name="Text Box 18">
          <a:extLst>
            <a:ext uri="{FF2B5EF4-FFF2-40B4-BE49-F238E27FC236}">
              <a16:creationId xmlns:a16="http://schemas.microsoft.com/office/drawing/2014/main" id="{7DC62485-9466-41A0-832E-4008323C14F7}"/>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90" name="Text Box 19">
          <a:extLst>
            <a:ext uri="{FF2B5EF4-FFF2-40B4-BE49-F238E27FC236}">
              <a16:creationId xmlns:a16="http://schemas.microsoft.com/office/drawing/2014/main" id="{8861D871-CF73-4087-9F3D-3E27A95BF75B}"/>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1" name="Text Box 16">
          <a:extLst>
            <a:ext uri="{FF2B5EF4-FFF2-40B4-BE49-F238E27FC236}">
              <a16:creationId xmlns:a16="http://schemas.microsoft.com/office/drawing/2014/main" id="{77E2D468-7A6F-4130-9FB6-9B0A049A50FF}"/>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2" name="Text Box 17">
          <a:extLst>
            <a:ext uri="{FF2B5EF4-FFF2-40B4-BE49-F238E27FC236}">
              <a16:creationId xmlns:a16="http://schemas.microsoft.com/office/drawing/2014/main" id="{E6A589EB-309F-481E-AF6D-8A370FE72D22}"/>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3" name="Text Box 18">
          <a:extLst>
            <a:ext uri="{FF2B5EF4-FFF2-40B4-BE49-F238E27FC236}">
              <a16:creationId xmlns:a16="http://schemas.microsoft.com/office/drawing/2014/main" id="{14F9D488-B9C6-443D-98E4-B10137242390}"/>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4" name="Text Box 19">
          <a:extLst>
            <a:ext uri="{FF2B5EF4-FFF2-40B4-BE49-F238E27FC236}">
              <a16:creationId xmlns:a16="http://schemas.microsoft.com/office/drawing/2014/main" id="{723ED325-F8CF-4306-81EC-FB87639D7BF9}"/>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95" name="Text Box 16">
          <a:extLst>
            <a:ext uri="{FF2B5EF4-FFF2-40B4-BE49-F238E27FC236}">
              <a16:creationId xmlns:a16="http://schemas.microsoft.com/office/drawing/2014/main" id="{B3234C51-08EB-469B-A4DD-1B9642E2E1A9}"/>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96" name="Text Box 17">
          <a:extLst>
            <a:ext uri="{FF2B5EF4-FFF2-40B4-BE49-F238E27FC236}">
              <a16:creationId xmlns:a16="http://schemas.microsoft.com/office/drawing/2014/main" id="{18DA1026-19D7-4C9D-BC31-3F650D8490B6}"/>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97" name="Text Box 18">
          <a:extLst>
            <a:ext uri="{FF2B5EF4-FFF2-40B4-BE49-F238E27FC236}">
              <a16:creationId xmlns:a16="http://schemas.microsoft.com/office/drawing/2014/main" id="{F067DF14-EF9D-4E2B-9EFB-DD4E6C664FEB}"/>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598" name="Text Box 16">
          <a:extLst>
            <a:ext uri="{FF2B5EF4-FFF2-40B4-BE49-F238E27FC236}">
              <a16:creationId xmlns:a16="http://schemas.microsoft.com/office/drawing/2014/main" id="{0040CC2D-1486-43DE-928C-C0966C26731F}"/>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599" name="Text Box 17">
          <a:extLst>
            <a:ext uri="{FF2B5EF4-FFF2-40B4-BE49-F238E27FC236}">
              <a16:creationId xmlns:a16="http://schemas.microsoft.com/office/drawing/2014/main" id="{235497A7-E1A0-4337-B5D7-9F1D654DB758}"/>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0" name="Text Box 18">
          <a:extLst>
            <a:ext uri="{FF2B5EF4-FFF2-40B4-BE49-F238E27FC236}">
              <a16:creationId xmlns:a16="http://schemas.microsoft.com/office/drawing/2014/main" id="{228D0AAD-1963-410D-8AE4-AF4A5C66DF03}"/>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1" name="Text Box 19">
          <a:extLst>
            <a:ext uri="{FF2B5EF4-FFF2-40B4-BE49-F238E27FC236}">
              <a16:creationId xmlns:a16="http://schemas.microsoft.com/office/drawing/2014/main" id="{255D6614-745E-4A7C-A57F-902AB7D5B220}"/>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2" name="Text Box 16">
          <a:extLst>
            <a:ext uri="{FF2B5EF4-FFF2-40B4-BE49-F238E27FC236}">
              <a16:creationId xmlns:a16="http://schemas.microsoft.com/office/drawing/2014/main" id="{71535F2F-28AF-499B-B5DD-F1E2CA6548C9}"/>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3" name="Text Box 17">
          <a:extLst>
            <a:ext uri="{FF2B5EF4-FFF2-40B4-BE49-F238E27FC236}">
              <a16:creationId xmlns:a16="http://schemas.microsoft.com/office/drawing/2014/main" id="{8DDD459A-6E93-4B13-9B5E-4F3900E5D943}"/>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4" name="Text Box 18">
          <a:extLst>
            <a:ext uri="{FF2B5EF4-FFF2-40B4-BE49-F238E27FC236}">
              <a16:creationId xmlns:a16="http://schemas.microsoft.com/office/drawing/2014/main" id="{7B10EA4C-1988-490F-8717-C0D4FFD4160B}"/>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5" name="Text Box 19">
          <a:extLst>
            <a:ext uri="{FF2B5EF4-FFF2-40B4-BE49-F238E27FC236}">
              <a16:creationId xmlns:a16="http://schemas.microsoft.com/office/drawing/2014/main" id="{E1B6476D-255D-41A0-A7E8-B8251227CE1D}"/>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6" name="Text Box 16">
          <a:extLst>
            <a:ext uri="{FF2B5EF4-FFF2-40B4-BE49-F238E27FC236}">
              <a16:creationId xmlns:a16="http://schemas.microsoft.com/office/drawing/2014/main" id="{27DBA62A-A187-446E-856B-0408E5650C55}"/>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7" name="Text Box 17">
          <a:extLst>
            <a:ext uri="{FF2B5EF4-FFF2-40B4-BE49-F238E27FC236}">
              <a16:creationId xmlns:a16="http://schemas.microsoft.com/office/drawing/2014/main" id="{127D5FCA-3C75-40CC-9951-00A08B419B1B}"/>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8" name="Text Box 18">
          <a:extLst>
            <a:ext uri="{FF2B5EF4-FFF2-40B4-BE49-F238E27FC236}">
              <a16:creationId xmlns:a16="http://schemas.microsoft.com/office/drawing/2014/main" id="{29E3D086-F282-4ABE-8569-A05657DB1CB2}"/>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9" name="Text Box 19">
          <a:extLst>
            <a:ext uri="{FF2B5EF4-FFF2-40B4-BE49-F238E27FC236}">
              <a16:creationId xmlns:a16="http://schemas.microsoft.com/office/drawing/2014/main" id="{7AEDF135-6564-45D4-AC92-A0910EF62D23}"/>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61691"/>
    <xdr:sp macro="" textlink="">
      <xdr:nvSpPr>
        <xdr:cNvPr id="1610" name="Text Box 15">
          <a:extLst>
            <a:ext uri="{FF2B5EF4-FFF2-40B4-BE49-F238E27FC236}">
              <a16:creationId xmlns:a16="http://schemas.microsoft.com/office/drawing/2014/main" id="{1412B394-D3CC-4AB9-843F-1071280087AE}"/>
            </a:ext>
          </a:extLst>
        </xdr:cNvPr>
        <xdr:cNvSpPr txBox="1">
          <a:spLocks noChangeArrowheads="1"/>
        </xdr:cNvSpPr>
      </xdr:nvSpPr>
      <xdr:spPr bwMode="auto">
        <a:xfrm>
          <a:off x="3710214" y="3800475"/>
          <a:ext cx="95250" cy="4616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1" name="Text Box 16">
          <a:extLst>
            <a:ext uri="{FF2B5EF4-FFF2-40B4-BE49-F238E27FC236}">
              <a16:creationId xmlns:a16="http://schemas.microsoft.com/office/drawing/2014/main" id="{DB9A8FF1-C79A-4305-9D77-28C1D12AE027}"/>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2" name="Text Box 17">
          <a:extLst>
            <a:ext uri="{FF2B5EF4-FFF2-40B4-BE49-F238E27FC236}">
              <a16:creationId xmlns:a16="http://schemas.microsoft.com/office/drawing/2014/main" id="{A2C2C059-9238-41E9-A304-FAECAA307837}"/>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3" name="Text Box 18">
          <a:extLst>
            <a:ext uri="{FF2B5EF4-FFF2-40B4-BE49-F238E27FC236}">
              <a16:creationId xmlns:a16="http://schemas.microsoft.com/office/drawing/2014/main" id="{3781FA22-9C98-49F8-8B15-AF3ABC485DC0}"/>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4" name="Text Box 19">
          <a:extLst>
            <a:ext uri="{FF2B5EF4-FFF2-40B4-BE49-F238E27FC236}">
              <a16:creationId xmlns:a16="http://schemas.microsoft.com/office/drawing/2014/main" id="{F83D04CF-01C4-4572-8D27-4661FB5EC125}"/>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442269"/>
    <xdr:sp macro="" textlink="">
      <xdr:nvSpPr>
        <xdr:cNvPr id="1615" name="Text Box 15">
          <a:extLst>
            <a:ext uri="{FF2B5EF4-FFF2-40B4-BE49-F238E27FC236}">
              <a16:creationId xmlns:a16="http://schemas.microsoft.com/office/drawing/2014/main" id="{DA7F112F-2078-4C4B-8BC8-B4B74D7CC72C}"/>
            </a:ext>
          </a:extLst>
        </xdr:cNvPr>
        <xdr:cNvSpPr txBox="1">
          <a:spLocks noChangeArrowheads="1"/>
        </xdr:cNvSpPr>
      </xdr:nvSpPr>
      <xdr:spPr bwMode="auto">
        <a:xfrm>
          <a:off x="6555468"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6" name="Text Box 16">
          <a:extLst>
            <a:ext uri="{FF2B5EF4-FFF2-40B4-BE49-F238E27FC236}">
              <a16:creationId xmlns:a16="http://schemas.microsoft.com/office/drawing/2014/main" id="{59823262-3FEB-4553-91E8-D315770CF2CA}"/>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7" name="Text Box 17">
          <a:extLst>
            <a:ext uri="{FF2B5EF4-FFF2-40B4-BE49-F238E27FC236}">
              <a16:creationId xmlns:a16="http://schemas.microsoft.com/office/drawing/2014/main" id="{B2E70B7B-99DD-4BB6-976F-1F05840041AC}"/>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8" name="Text Box 18">
          <a:extLst>
            <a:ext uri="{FF2B5EF4-FFF2-40B4-BE49-F238E27FC236}">
              <a16:creationId xmlns:a16="http://schemas.microsoft.com/office/drawing/2014/main" id="{7468E110-680B-4F91-9A77-DBE57A321733}"/>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9" name="Text Box 19">
          <a:extLst>
            <a:ext uri="{FF2B5EF4-FFF2-40B4-BE49-F238E27FC236}">
              <a16:creationId xmlns:a16="http://schemas.microsoft.com/office/drawing/2014/main" id="{F16393AB-EA07-48AA-855D-85DCA4A2AB70}"/>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504825</xdr:rowOff>
    </xdr:from>
    <xdr:ext cx="95250" cy="442269"/>
    <xdr:sp macro="" textlink="">
      <xdr:nvSpPr>
        <xdr:cNvPr id="1620" name="Text Box 15">
          <a:extLst>
            <a:ext uri="{FF2B5EF4-FFF2-40B4-BE49-F238E27FC236}">
              <a16:creationId xmlns:a16="http://schemas.microsoft.com/office/drawing/2014/main" id="{C39790C6-A6D5-4106-84A7-5495225FC3EB}"/>
            </a:ext>
          </a:extLst>
        </xdr:cNvPr>
        <xdr:cNvSpPr txBox="1">
          <a:spLocks noChangeArrowheads="1"/>
        </xdr:cNvSpPr>
      </xdr:nvSpPr>
      <xdr:spPr bwMode="auto">
        <a:xfrm>
          <a:off x="15475857"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504825</xdr:rowOff>
    </xdr:from>
    <xdr:ext cx="95250" cy="444014"/>
    <xdr:sp macro="" textlink="">
      <xdr:nvSpPr>
        <xdr:cNvPr id="1621" name="Text Box 15">
          <a:extLst>
            <a:ext uri="{FF2B5EF4-FFF2-40B4-BE49-F238E27FC236}">
              <a16:creationId xmlns:a16="http://schemas.microsoft.com/office/drawing/2014/main" id="{8E8B2DC0-9461-4C4F-A476-1A1ECF70C124}"/>
            </a:ext>
          </a:extLst>
        </xdr:cNvPr>
        <xdr:cNvSpPr txBox="1">
          <a:spLocks noChangeArrowheads="1"/>
        </xdr:cNvSpPr>
      </xdr:nvSpPr>
      <xdr:spPr bwMode="auto">
        <a:xfrm>
          <a:off x="3710214" y="3612696"/>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2" name="Text Box 16">
          <a:extLst>
            <a:ext uri="{FF2B5EF4-FFF2-40B4-BE49-F238E27FC236}">
              <a16:creationId xmlns:a16="http://schemas.microsoft.com/office/drawing/2014/main" id="{E1DD7180-8A35-4B88-9494-7D1BFBBFDECF}"/>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3" name="Text Box 17">
          <a:extLst>
            <a:ext uri="{FF2B5EF4-FFF2-40B4-BE49-F238E27FC236}">
              <a16:creationId xmlns:a16="http://schemas.microsoft.com/office/drawing/2014/main" id="{844412B3-5C1A-49C2-BFB1-6D316214C821}"/>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4" name="Text Box 18">
          <a:extLst>
            <a:ext uri="{FF2B5EF4-FFF2-40B4-BE49-F238E27FC236}">
              <a16:creationId xmlns:a16="http://schemas.microsoft.com/office/drawing/2014/main" id="{5C0D1B44-DCAD-4858-95BB-C02178B1979E}"/>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5" name="Text Box 19">
          <a:extLst>
            <a:ext uri="{FF2B5EF4-FFF2-40B4-BE49-F238E27FC236}">
              <a16:creationId xmlns:a16="http://schemas.microsoft.com/office/drawing/2014/main" id="{301ED08A-52EC-47CD-BEAA-1F3C6D213BE1}"/>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213632"/>
    <xdr:sp macro="" textlink="">
      <xdr:nvSpPr>
        <xdr:cNvPr id="1626" name="Text Box 15">
          <a:extLst>
            <a:ext uri="{FF2B5EF4-FFF2-40B4-BE49-F238E27FC236}">
              <a16:creationId xmlns:a16="http://schemas.microsoft.com/office/drawing/2014/main" id="{E168CF8E-4FDC-48CE-80CE-5712AFBE95B9}"/>
            </a:ext>
          </a:extLst>
        </xdr:cNvPr>
        <xdr:cNvSpPr txBox="1">
          <a:spLocks noChangeArrowheads="1"/>
        </xdr:cNvSpPr>
      </xdr:nvSpPr>
      <xdr:spPr bwMode="auto">
        <a:xfrm>
          <a:off x="3710214"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4331"/>
    <xdr:sp macro="" textlink="">
      <xdr:nvSpPr>
        <xdr:cNvPr id="1627" name="Text Box 15">
          <a:extLst>
            <a:ext uri="{FF2B5EF4-FFF2-40B4-BE49-F238E27FC236}">
              <a16:creationId xmlns:a16="http://schemas.microsoft.com/office/drawing/2014/main" id="{7B7EC614-2E99-480C-BD2E-8BFBC3F97926}"/>
            </a:ext>
          </a:extLst>
        </xdr:cNvPr>
        <xdr:cNvSpPr txBox="1">
          <a:spLocks noChangeArrowheads="1"/>
        </xdr:cNvSpPr>
      </xdr:nvSpPr>
      <xdr:spPr bwMode="auto">
        <a:xfrm>
          <a:off x="3710214" y="380047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504825</xdr:rowOff>
    </xdr:from>
    <xdr:ext cx="95250" cy="442269"/>
    <xdr:sp macro="" textlink="">
      <xdr:nvSpPr>
        <xdr:cNvPr id="1628" name="Text Box 15">
          <a:extLst>
            <a:ext uri="{FF2B5EF4-FFF2-40B4-BE49-F238E27FC236}">
              <a16:creationId xmlns:a16="http://schemas.microsoft.com/office/drawing/2014/main" id="{2C4CE3A4-49E9-4FF5-AF0D-8CE5954FB49B}"/>
            </a:ext>
          </a:extLst>
        </xdr:cNvPr>
        <xdr:cNvSpPr txBox="1">
          <a:spLocks noChangeArrowheads="1"/>
        </xdr:cNvSpPr>
      </xdr:nvSpPr>
      <xdr:spPr bwMode="auto">
        <a:xfrm>
          <a:off x="6555468" y="36126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29" name="Text Box 16">
          <a:extLst>
            <a:ext uri="{FF2B5EF4-FFF2-40B4-BE49-F238E27FC236}">
              <a16:creationId xmlns:a16="http://schemas.microsoft.com/office/drawing/2014/main" id="{6414322D-2FFB-44DA-B2C6-99FF6E9A5825}"/>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30" name="Text Box 17">
          <a:extLst>
            <a:ext uri="{FF2B5EF4-FFF2-40B4-BE49-F238E27FC236}">
              <a16:creationId xmlns:a16="http://schemas.microsoft.com/office/drawing/2014/main" id="{50A7B3A1-FA6B-4CE1-ADDB-CAFB29E8B8AC}"/>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31" name="Text Box 18">
          <a:extLst>
            <a:ext uri="{FF2B5EF4-FFF2-40B4-BE49-F238E27FC236}">
              <a16:creationId xmlns:a16="http://schemas.microsoft.com/office/drawing/2014/main" id="{AB1DE6DB-40FD-463A-959E-150B85C533E2}"/>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213632"/>
    <xdr:sp macro="" textlink="">
      <xdr:nvSpPr>
        <xdr:cNvPr id="1632" name="Text Box 15">
          <a:extLst>
            <a:ext uri="{FF2B5EF4-FFF2-40B4-BE49-F238E27FC236}">
              <a16:creationId xmlns:a16="http://schemas.microsoft.com/office/drawing/2014/main" id="{54790E5C-A57A-4D2D-B7CC-05F86DB8442B}"/>
            </a:ext>
          </a:extLst>
        </xdr:cNvPr>
        <xdr:cNvSpPr txBox="1">
          <a:spLocks noChangeArrowheads="1"/>
        </xdr:cNvSpPr>
      </xdr:nvSpPr>
      <xdr:spPr bwMode="auto">
        <a:xfrm>
          <a:off x="6555468"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3" name="Text Box 16">
          <a:extLst>
            <a:ext uri="{FF2B5EF4-FFF2-40B4-BE49-F238E27FC236}">
              <a16:creationId xmlns:a16="http://schemas.microsoft.com/office/drawing/2014/main" id="{EEC83748-1B3F-473B-A67E-9F3E3ADE14F3}"/>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4" name="Text Box 17">
          <a:extLst>
            <a:ext uri="{FF2B5EF4-FFF2-40B4-BE49-F238E27FC236}">
              <a16:creationId xmlns:a16="http://schemas.microsoft.com/office/drawing/2014/main" id="{30DA2991-3477-4E5C-AF4A-B4075A31ED74}"/>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5" name="Text Box 18">
          <a:extLst>
            <a:ext uri="{FF2B5EF4-FFF2-40B4-BE49-F238E27FC236}">
              <a16:creationId xmlns:a16="http://schemas.microsoft.com/office/drawing/2014/main" id="{2860D349-913B-482E-BB67-AFC2952CA372}"/>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6" name="Text Box 19">
          <a:extLst>
            <a:ext uri="{FF2B5EF4-FFF2-40B4-BE49-F238E27FC236}">
              <a16:creationId xmlns:a16="http://schemas.microsoft.com/office/drawing/2014/main" id="{04BE7F07-C784-44CD-B8F8-64732852E22B}"/>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7" name="Text Box 16">
          <a:extLst>
            <a:ext uri="{FF2B5EF4-FFF2-40B4-BE49-F238E27FC236}">
              <a16:creationId xmlns:a16="http://schemas.microsoft.com/office/drawing/2014/main" id="{A05253B8-45E2-414B-BBB1-F8FFDEAC68A4}"/>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8" name="Text Box 17">
          <a:extLst>
            <a:ext uri="{FF2B5EF4-FFF2-40B4-BE49-F238E27FC236}">
              <a16:creationId xmlns:a16="http://schemas.microsoft.com/office/drawing/2014/main" id="{95C47D64-0DCA-4C63-A54A-129A3814C2BE}"/>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9" name="Text Box 18">
          <a:extLst>
            <a:ext uri="{FF2B5EF4-FFF2-40B4-BE49-F238E27FC236}">
              <a16:creationId xmlns:a16="http://schemas.microsoft.com/office/drawing/2014/main" id="{C2E1DE94-65D6-4A67-9FA6-E58EA115BF76}"/>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40" name="Text Box 19">
          <a:extLst>
            <a:ext uri="{FF2B5EF4-FFF2-40B4-BE49-F238E27FC236}">
              <a16:creationId xmlns:a16="http://schemas.microsoft.com/office/drawing/2014/main" id="{9E95B9FA-5D23-43FB-9984-E80091C3CBDC}"/>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1" name="Text Box 16">
          <a:extLst>
            <a:ext uri="{FF2B5EF4-FFF2-40B4-BE49-F238E27FC236}">
              <a16:creationId xmlns:a16="http://schemas.microsoft.com/office/drawing/2014/main" id="{83750FB9-4755-40C3-B19E-2F03AFCA4222}"/>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2" name="Text Box 17">
          <a:extLst>
            <a:ext uri="{FF2B5EF4-FFF2-40B4-BE49-F238E27FC236}">
              <a16:creationId xmlns:a16="http://schemas.microsoft.com/office/drawing/2014/main" id="{24524B73-93C5-44D4-A406-68E15F665A08}"/>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3" name="Text Box 18">
          <a:extLst>
            <a:ext uri="{FF2B5EF4-FFF2-40B4-BE49-F238E27FC236}">
              <a16:creationId xmlns:a16="http://schemas.microsoft.com/office/drawing/2014/main" id="{66096F3A-CAD9-4335-AF25-28025DEEDBDC}"/>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4" name="Text Box 19">
          <a:extLst>
            <a:ext uri="{FF2B5EF4-FFF2-40B4-BE49-F238E27FC236}">
              <a16:creationId xmlns:a16="http://schemas.microsoft.com/office/drawing/2014/main" id="{A2FC7731-36F7-4294-B4EF-CEADA09DD20C}"/>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5" name="Text Box 16">
          <a:extLst>
            <a:ext uri="{FF2B5EF4-FFF2-40B4-BE49-F238E27FC236}">
              <a16:creationId xmlns:a16="http://schemas.microsoft.com/office/drawing/2014/main" id="{C8A659F4-33BB-4C2E-B042-168B7CAD21DC}"/>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6" name="Text Box 17">
          <a:extLst>
            <a:ext uri="{FF2B5EF4-FFF2-40B4-BE49-F238E27FC236}">
              <a16:creationId xmlns:a16="http://schemas.microsoft.com/office/drawing/2014/main" id="{42F7E8E5-76E9-40FD-8D87-61AE78E07CB3}"/>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7" name="Text Box 18">
          <a:extLst>
            <a:ext uri="{FF2B5EF4-FFF2-40B4-BE49-F238E27FC236}">
              <a16:creationId xmlns:a16="http://schemas.microsoft.com/office/drawing/2014/main" id="{CC8C9B9C-F986-4B31-9AA0-B07471D30F58}"/>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8" name="Text Box 19">
          <a:extLst>
            <a:ext uri="{FF2B5EF4-FFF2-40B4-BE49-F238E27FC236}">
              <a16:creationId xmlns:a16="http://schemas.microsoft.com/office/drawing/2014/main" id="{39BB9AAF-4B0B-4860-A1D8-6F8EEBFD9107}"/>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49" name="Text Box 16">
          <a:extLst>
            <a:ext uri="{FF2B5EF4-FFF2-40B4-BE49-F238E27FC236}">
              <a16:creationId xmlns:a16="http://schemas.microsoft.com/office/drawing/2014/main" id="{D21837B3-3831-4CA4-8EF6-40F3C800F24F}"/>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50" name="Text Box 17">
          <a:extLst>
            <a:ext uri="{FF2B5EF4-FFF2-40B4-BE49-F238E27FC236}">
              <a16:creationId xmlns:a16="http://schemas.microsoft.com/office/drawing/2014/main" id="{0114841F-BBF4-461A-84AA-ECE530573A6F}"/>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51" name="Text Box 18">
          <a:extLst>
            <a:ext uri="{FF2B5EF4-FFF2-40B4-BE49-F238E27FC236}">
              <a16:creationId xmlns:a16="http://schemas.microsoft.com/office/drawing/2014/main" id="{67CB7E94-6C62-4054-8A95-B262275A7C53}"/>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52" name="Text Box 19">
          <a:extLst>
            <a:ext uri="{FF2B5EF4-FFF2-40B4-BE49-F238E27FC236}">
              <a16:creationId xmlns:a16="http://schemas.microsoft.com/office/drawing/2014/main" id="{C1141003-FBF7-4DE0-BB74-6F5A2C75B874}"/>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504825</xdr:rowOff>
    </xdr:from>
    <xdr:ext cx="95250" cy="444014"/>
    <xdr:sp macro="" textlink="">
      <xdr:nvSpPr>
        <xdr:cNvPr id="1653" name="Text Box 15">
          <a:extLst>
            <a:ext uri="{FF2B5EF4-FFF2-40B4-BE49-F238E27FC236}">
              <a16:creationId xmlns:a16="http://schemas.microsoft.com/office/drawing/2014/main" id="{06A0F2D0-9912-4DB0-BE46-5406F39B9EC2}"/>
            </a:ext>
          </a:extLst>
        </xdr:cNvPr>
        <xdr:cNvSpPr txBox="1">
          <a:spLocks noChangeArrowheads="1"/>
        </xdr:cNvSpPr>
      </xdr:nvSpPr>
      <xdr:spPr bwMode="auto">
        <a:xfrm>
          <a:off x="3710214" y="415698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4" name="Text Box 16">
          <a:extLst>
            <a:ext uri="{FF2B5EF4-FFF2-40B4-BE49-F238E27FC236}">
              <a16:creationId xmlns:a16="http://schemas.microsoft.com/office/drawing/2014/main" id="{6BE32E41-E383-46B1-9077-F0F1F58DCCF3}"/>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5" name="Text Box 17">
          <a:extLst>
            <a:ext uri="{FF2B5EF4-FFF2-40B4-BE49-F238E27FC236}">
              <a16:creationId xmlns:a16="http://schemas.microsoft.com/office/drawing/2014/main" id="{E3DAAACA-FC78-4129-BBF8-7A1C9A337B24}"/>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6" name="Text Box 18">
          <a:extLst>
            <a:ext uri="{FF2B5EF4-FFF2-40B4-BE49-F238E27FC236}">
              <a16:creationId xmlns:a16="http://schemas.microsoft.com/office/drawing/2014/main" id="{9C3E43EF-2988-4CA1-805A-7B870010343F}"/>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7" name="Text Box 19">
          <a:extLst>
            <a:ext uri="{FF2B5EF4-FFF2-40B4-BE49-F238E27FC236}">
              <a16:creationId xmlns:a16="http://schemas.microsoft.com/office/drawing/2014/main" id="{2D1BE19D-EF45-495C-9B7B-E2BB310C08C1}"/>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504825</xdr:rowOff>
    </xdr:from>
    <xdr:ext cx="95250" cy="442269"/>
    <xdr:sp macro="" textlink="">
      <xdr:nvSpPr>
        <xdr:cNvPr id="1658" name="Text Box 15">
          <a:extLst>
            <a:ext uri="{FF2B5EF4-FFF2-40B4-BE49-F238E27FC236}">
              <a16:creationId xmlns:a16="http://schemas.microsoft.com/office/drawing/2014/main" id="{45E645C3-1E97-43F8-89A0-8B7B9E01ACC0}"/>
            </a:ext>
          </a:extLst>
        </xdr:cNvPr>
        <xdr:cNvSpPr txBox="1">
          <a:spLocks noChangeArrowheads="1"/>
        </xdr:cNvSpPr>
      </xdr:nvSpPr>
      <xdr:spPr bwMode="auto">
        <a:xfrm>
          <a:off x="6555468" y="415698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59" name="Text Box 16">
          <a:extLst>
            <a:ext uri="{FF2B5EF4-FFF2-40B4-BE49-F238E27FC236}">
              <a16:creationId xmlns:a16="http://schemas.microsoft.com/office/drawing/2014/main" id="{81FA51E0-70F4-45CA-9A00-604A44F4DA1B}"/>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60" name="Text Box 17">
          <a:extLst>
            <a:ext uri="{FF2B5EF4-FFF2-40B4-BE49-F238E27FC236}">
              <a16:creationId xmlns:a16="http://schemas.microsoft.com/office/drawing/2014/main" id="{9A408680-E8C5-40B4-A1C0-A7E2A0227DE9}"/>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61" name="Text Box 18">
          <a:extLst>
            <a:ext uri="{FF2B5EF4-FFF2-40B4-BE49-F238E27FC236}">
              <a16:creationId xmlns:a16="http://schemas.microsoft.com/office/drawing/2014/main" id="{76D68A74-4061-4475-8A3E-C8008C2BF9F0}"/>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2" name="Text Box 16">
          <a:extLst>
            <a:ext uri="{FF2B5EF4-FFF2-40B4-BE49-F238E27FC236}">
              <a16:creationId xmlns:a16="http://schemas.microsoft.com/office/drawing/2014/main" id="{6D191F1B-8E28-4590-B09C-7880DC0BD6C6}"/>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3" name="Text Box 17">
          <a:extLst>
            <a:ext uri="{FF2B5EF4-FFF2-40B4-BE49-F238E27FC236}">
              <a16:creationId xmlns:a16="http://schemas.microsoft.com/office/drawing/2014/main" id="{3C149710-8BF2-430C-AD5E-EB786E596EAE}"/>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4" name="Text Box 18">
          <a:extLst>
            <a:ext uri="{FF2B5EF4-FFF2-40B4-BE49-F238E27FC236}">
              <a16:creationId xmlns:a16="http://schemas.microsoft.com/office/drawing/2014/main" id="{2FF4C6FA-3296-4FE8-89D2-9EF3B02C7D90}"/>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5" name="Text Box 19">
          <a:extLst>
            <a:ext uri="{FF2B5EF4-FFF2-40B4-BE49-F238E27FC236}">
              <a16:creationId xmlns:a16="http://schemas.microsoft.com/office/drawing/2014/main" id="{90A49E4C-31BC-4763-B7B0-1BFCC0B8F94C}"/>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6" name="Text Box 16">
          <a:extLst>
            <a:ext uri="{FF2B5EF4-FFF2-40B4-BE49-F238E27FC236}">
              <a16:creationId xmlns:a16="http://schemas.microsoft.com/office/drawing/2014/main" id="{33587A3F-094F-4FA5-B469-CC9300905905}"/>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7" name="Text Box 17">
          <a:extLst>
            <a:ext uri="{FF2B5EF4-FFF2-40B4-BE49-F238E27FC236}">
              <a16:creationId xmlns:a16="http://schemas.microsoft.com/office/drawing/2014/main" id="{10D2993A-AE64-4388-8BC6-BCEE0A47FA9F}"/>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8" name="Text Box 18">
          <a:extLst>
            <a:ext uri="{FF2B5EF4-FFF2-40B4-BE49-F238E27FC236}">
              <a16:creationId xmlns:a16="http://schemas.microsoft.com/office/drawing/2014/main" id="{86195BAB-7869-4D3B-B86A-296AF858E9EE}"/>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9" name="Text Box 19">
          <a:extLst>
            <a:ext uri="{FF2B5EF4-FFF2-40B4-BE49-F238E27FC236}">
              <a16:creationId xmlns:a16="http://schemas.microsoft.com/office/drawing/2014/main" id="{D4DDD01A-976D-4F12-81D9-061D164B73E2}"/>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8496"/>
    <xdr:sp macro="" textlink="">
      <xdr:nvSpPr>
        <xdr:cNvPr id="1670" name="Text Box 15">
          <a:extLst>
            <a:ext uri="{FF2B5EF4-FFF2-40B4-BE49-F238E27FC236}">
              <a16:creationId xmlns:a16="http://schemas.microsoft.com/office/drawing/2014/main" id="{8776B3DC-1BC0-483B-84C9-4DE4B34974FE}"/>
            </a:ext>
          </a:extLst>
        </xdr:cNvPr>
        <xdr:cNvSpPr txBox="1">
          <a:spLocks noChangeArrowheads="1"/>
        </xdr:cNvSpPr>
      </xdr:nvSpPr>
      <xdr:spPr bwMode="auto">
        <a:xfrm>
          <a:off x="3710214" y="434476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442269"/>
    <xdr:sp macro="" textlink="">
      <xdr:nvSpPr>
        <xdr:cNvPr id="1671" name="Text Box 15">
          <a:extLst>
            <a:ext uri="{FF2B5EF4-FFF2-40B4-BE49-F238E27FC236}">
              <a16:creationId xmlns:a16="http://schemas.microsoft.com/office/drawing/2014/main" id="{7860BEC5-5627-48B8-A69B-E95CD058244A}"/>
            </a:ext>
          </a:extLst>
        </xdr:cNvPr>
        <xdr:cNvSpPr txBox="1">
          <a:spLocks noChangeArrowheads="1"/>
        </xdr:cNvSpPr>
      </xdr:nvSpPr>
      <xdr:spPr bwMode="auto">
        <a:xfrm>
          <a:off x="6555468"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504825</xdr:rowOff>
    </xdr:from>
    <xdr:ext cx="95250" cy="442269"/>
    <xdr:sp macro="" textlink="">
      <xdr:nvSpPr>
        <xdr:cNvPr id="1672" name="Text Box 15">
          <a:extLst>
            <a:ext uri="{FF2B5EF4-FFF2-40B4-BE49-F238E27FC236}">
              <a16:creationId xmlns:a16="http://schemas.microsoft.com/office/drawing/2014/main" id="{EB24D09C-6278-464D-81A8-B9C92D7E064E}"/>
            </a:ext>
          </a:extLst>
        </xdr:cNvPr>
        <xdr:cNvSpPr txBox="1">
          <a:spLocks noChangeArrowheads="1"/>
        </xdr:cNvSpPr>
      </xdr:nvSpPr>
      <xdr:spPr bwMode="auto">
        <a:xfrm>
          <a:off x="15475857"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213632"/>
    <xdr:sp macro="" textlink="">
      <xdr:nvSpPr>
        <xdr:cNvPr id="1673" name="Text Box 15">
          <a:extLst>
            <a:ext uri="{FF2B5EF4-FFF2-40B4-BE49-F238E27FC236}">
              <a16:creationId xmlns:a16="http://schemas.microsoft.com/office/drawing/2014/main" id="{4D41578B-15BF-447A-BC93-234D3531B566}"/>
            </a:ext>
          </a:extLst>
        </xdr:cNvPr>
        <xdr:cNvSpPr txBox="1">
          <a:spLocks noChangeArrowheads="1"/>
        </xdr:cNvSpPr>
      </xdr:nvSpPr>
      <xdr:spPr bwMode="auto">
        <a:xfrm>
          <a:off x="3710214"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4331"/>
    <xdr:sp macro="" textlink="">
      <xdr:nvSpPr>
        <xdr:cNvPr id="1674" name="Text Box 15">
          <a:extLst>
            <a:ext uri="{FF2B5EF4-FFF2-40B4-BE49-F238E27FC236}">
              <a16:creationId xmlns:a16="http://schemas.microsoft.com/office/drawing/2014/main" id="{ABE95BA8-8168-46A8-B534-962B83696366}"/>
            </a:ext>
          </a:extLst>
        </xdr:cNvPr>
        <xdr:cNvSpPr txBox="1">
          <a:spLocks noChangeArrowheads="1"/>
        </xdr:cNvSpPr>
      </xdr:nvSpPr>
      <xdr:spPr bwMode="auto">
        <a:xfrm>
          <a:off x="3710214" y="434476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213632"/>
    <xdr:sp macro="" textlink="">
      <xdr:nvSpPr>
        <xdr:cNvPr id="1675" name="Text Box 15">
          <a:extLst>
            <a:ext uri="{FF2B5EF4-FFF2-40B4-BE49-F238E27FC236}">
              <a16:creationId xmlns:a16="http://schemas.microsoft.com/office/drawing/2014/main" id="{6964A56E-7DE8-4F35-9D9D-CCAA6E286D76}"/>
            </a:ext>
          </a:extLst>
        </xdr:cNvPr>
        <xdr:cNvSpPr txBox="1">
          <a:spLocks noChangeArrowheads="1"/>
        </xdr:cNvSpPr>
      </xdr:nvSpPr>
      <xdr:spPr bwMode="auto">
        <a:xfrm>
          <a:off x="6555468"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6" name="Text Box 16">
          <a:extLst>
            <a:ext uri="{FF2B5EF4-FFF2-40B4-BE49-F238E27FC236}">
              <a16:creationId xmlns:a16="http://schemas.microsoft.com/office/drawing/2014/main" id="{04081449-A0B4-4503-8BB6-6A9DAEF31386}"/>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7" name="Text Box 17">
          <a:extLst>
            <a:ext uri="{FF2B5EF4-FFF2-40B4-BE49-F238E27FC236}">
              <a16:creationId xmlns:a16="http://schemas.microsoft.com/office/drawing/2014/main" id="{8548E9FC-F3FA-421C-98AE-7E1C27FA3D10}"/>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8" name="Text Box 18">
          <a:extLst>
            <a:ext uri="{FF2B5EF4-FFF2-40B4-BE49-F238E27FC236}">
              <a16:creationId xmlns:a16="http://schemas.microsoft.com/office/drawing/2014/main" id="{DFEC4DE6-46C0-4DD4-B3D2-B6092E7F865F}"/>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9" name="Text Box 19">
          <a:extLst>
            <a:ext uri="{FF2B5EF4-FFF2-40B4-BE49-F238E27FC236}">
              <a16:creationId xmlns:a16="http://schemas.microsoft.com/office/drawing/2014/main" id="{E2F6B95B-B651-4520-A691-D71FED3B0080}"/>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0" name="Text Box 16">
          <a:extLst>
            <a:ext uri="{FF2B5EF4-FFF2-40B4-BE49-F238E27FC236}">
              <a16:creationId xmlns:a16="http://schemas.microsoft.com/office/drawing/2014/main" id="{C6FBE87F-8625-4BB7-B27D-D3E3D4267D81}"/>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1" name="Text Box 17">
          <a:extLst>
            <a:ext uri="{FF2B5EF4-FFF2-40B4-BE49-F238E27FC236}">
              <a16:creationId xmlns:a16="http://schemas.microsoft.com/office/drawing/2014/main" id="{D218F2A4-6E41-4F8C-B36E-5AFDD64E0392}"/>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2" name="Text Box 18">
          <a:extLst>
            <a:ext uri="{FF2B5EF4-FFF2-40B4-BE49-F238E27FC236}">
              <a16:creationId xmlns:a16="http://schemas.microsoft.com/office/drawing/2014/main" id="{6414758D-6A22-4284-AED0-EB6F24F8A8B9}"/>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3" name="Text Box 19">
          <a:extLst>
            <a:ext uri="{FF2B5EF4-FFF2-40B4-BE49-F238E27FC236}">
              <a16:creationId xmlns:a16="http://schemas.microsoft.com/office/drawing/2014/main" id="{197278CC-D4BA-4B3E-961B-8C8F7CD1123B}"/>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4" name="Text Box 16">
          <a:extLst>
            <a:ext uri="{FF2B5EF4-FFF2-40B4-BE49-F238E27FC236}">
              <a16:creationId xmlns:a16="http://schemas.microsoft.com/office/drawing/2014/main" id="{DAF65640-361B-4E12-9F42-4A1160AD982B}"/>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5" name="Text Box 17">
          <a:extLst>
            <a:ext uri="{FF2B5EF4-FFF2-40B4-BE49-F238E27FC236}">
              <a16:creationId xmlns:a16="http://schemas.microsoft.com/office/drawing/2014/main" id="{661A5465-D736-4D02-BC33-8A572A543318}"/>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6" name="Text Box 18">
          <a:extLst>
            <a:ext uri="{FF2B5EF4-FFF2-40B4-BE49-F238E27FC236}">
              <a16:creationId xmlns:a16="http://schemas.microsoft.com/office/drawing/2014/main" id="{56D701A3-8548-459D-89F3-570A75DA562E}"/>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7" name="Text Box 19">
          <a:extLst>
            <a:ext uri="{FF2B5EF4-FFF2-40B4-BE49-F238E27FC236}">
              <a16:creationId xmlns:a16="http://schemas.microsoft.com/office/drawing/2014/main" id="{6F2DAC43-C7ED-49A8-A3C4-2652E489DC43}"/>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504825</xdr:rowOff>
    </xdr:from>
    <xdr:ext cx="95250" cy="444014"/>
    <xdr:sp macro="" textlink="">
      <xdr:nvSpPr>
        <xdr:cNvPr id="1688" name="Text Box 15">
          <a:extLst>
            <a:ext uri="{FF2B5EF4-FFF2-40B4-BE49-F238E27FC236}">
              <a16:creationId xmlns:a16="http://schemas.microsoft.com/office/drawing/2014/main" id="{B6AF91A6-C0B1-4EDC-B29E-60282DD4FF24}"/>
            </a:ext>
          </a:extLst>
        </xdr:cNvPr>
        <xdr:cNvSpPr txBox="1">
          <a:spLocks noChangeArrowheads="1"/>
        </xdr:cNvSpPr>
      </xdr:nvSpPr>
      <xdr:spPr bwMode="auto">
        <a:xfrm>
          <a:off x="3710214" y="4701268"/>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89" name="Text Box 16">
          <a:extLst>
            <a:ext uri="{FF2B5EF4-FFF2-40B4-BE49-F238E27FC236}">
              <a16:creationId xmlns:a16="http://schemas.microsoft.com/office/drawing/2014/main" id="{F0493820-E4F4-492B-9280-EA29A94808C4}"/>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90" name="Text Box 17">
          <a:extLst>
            <a:ext uri="{FF2B5EF4-FFF2-40B4-BE49-F238E27FC236}">
              <a16:creationId xmlns:a16="http://schemas.microsoft.com/office/drawing/2014/main" id="{9A2F2192-E922-469A-B108-493B26BD3365}"/>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91" name="Text Box 18">
          <a:extLst>
            <a:ext uri="{FF2B5EF4-FFF2-40B4-BE49-F238E27FC236}">
              <a16:creationId xmlns:a16="http://schemas.microsoft.com/office/drawing/2014/main" id="{51CD7565-2900-4013-9419-AC8B8D12640D}"/>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92" name="Text Box 19">
          <a:extLst>
            <a:ext uri="{FF2B5EF4-FFF2-40B4-BE49-F238E27FC236}">
              <a16:creationId xmlns:a16="http://schemas.microsoft.com/office/drawing/2014/main" id="{2913D4CF-2D4B-4CD4-8691-E1D5CA0A0914}"/>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504825</xdr:rowOff>
    </xdr:from>
    <xdr:ext cx="95250" cy="442269"/>
    <xdr:sp macro="" textlink="">
      <xdr:nvSpPr>
        <xdr:cNvPr id="1693" name="Text Box 15">
          <a:extLst>
            <a:ext uri="{FF2B5EF4-FFF2-40B4-BE49-F238E27FC236}">
              <a16:creationId xmlns:a16="http://schemas.microsoft.com/office/drawing/2014/main" id="{CBE71CA5-7DCE-42E5-B287-22AD5113A6D9}"/>
            </a:ext>
          </a:extLst>
        </xdr:cNvPr>
        <xdr:cNvSpPr txBox="1">
          <a:spLocks noChangeArrowheads="1"/>
        </xdr:cNvSpPr>
      </xdr:nvSpPr>
      <xdr:spPr bwMode="auto">
        <a:xfrm>
          <a:off x="6555468" y="470126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94" name="Text Box 16">
          <a:extLst>
            <a:ext uri="{FF2B5EF4-FFF2-40B4-BE49-F238E27FC236}">
              <a16:creationId xmlns:a16="http://schemas.microsoft.com/office/drawing/2014/main" id="{7A556319-79CC-4287-B135-1BD28173EE4D}"/>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95" name="Text Box 17">
          <a:extLst>
            <a:ext uri="{FF2B5EF4-FFF2-40B4-BE49-F238E27FC236}">
              <a16:creationId xmlns:a16="http://schemas.microsoft.com/office/drawing/2014/main" id="{EEB8C71A-8396-4F60-B6FC-B5985306A10E}"/>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96" name="Text Box 18">
          <a:extLst>
            <a:ext uri="{FF2B5EF4-FFF2-40B4-BE49-F238E27FC236}">
              <a16:creationId xmlns:a16="http://schemas.microsoft.com/office/drawing/2014/main" id="{8E087A3F-0F8D-4BEA-B194-718A7C22FA2B}"/>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697" name="Text Box 16">
          <a:extLst>
            <a:ext uri="{FF2B5EF4-FFF2-40B4-BE49-F238E27FC236}">
              <a16:creationId xmlns:a16="http://schemas.microsoft.com/office/drawing/2014/main" id="{D4CFE1C8-962B-4869-A88F-2073F702D328}"/>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698" name="Text Box 17">
          <a:extLst>
            <a:ext uri="{FF2B5EF4-FFF2-40B4-BE49-F238E27FC236}">
              <a16:creationId xmlns:a16="http://schemas.microsoft.com/office/drawing/2014/main" id="{83E508AD-F368-408E-8579-FB05BE0E6DE4}"/>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699" name="Text Box 18">
          <a:extLst>
            <a:ext uri="{FF2B5EF4-FFF2-40B4-BE49-F238E27FC236}">
              <a16:creationId xmlns:a16="http://schemas.microsoft.com/office/drawing/2014/main" id="{0EFA6D46-9D92-4C79-B053-27559B5D7441}"/>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0" name="Text Box 19">
          <a:extLst>
            <a:ext uri="{FF2B5EF4-FFF2-40B4-BE49-F238E27FC236}">
              <a16:creationId xmlns:a16="http://schemas.microsoft.com/office/drawing/2014/main" id="{A8421C5C-C0D1-4E24-9950-20156F2D41B5}"/>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1" name="Text Box 16">
          <a:extLst>
            <a:ext uri="{FF2B5EF4-FFF2-40B4-BE49-F238E27FC236}">
              <a16:creationId xmlns:a16="http://schemas.microsoft.com/office/drawing/2014/main" id="{930851DA-F6E6-4BE2-953B-C445717EFE12}"/>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2" name="Text Box 17">
          <a:extLst>
            <a:ext uri="{FF2B5EF4-FFF2-40B4-BE49-F238E27FC236}">
              <a16:creationId xmlns:a16="http://schemas.microsoft.com/office/drawing/2014/main" id="{BD52F94A-90C4-4227-A999-1BD287FEBD6A}"/>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3" name="Text Box 18">
          <a:extLst>
            <a:ext uri="{FF2B5EF4-FFF2-40B4-BE49-F238E27FC236}">
              <a16:creationId xmlns:a16="http://schemas.microsoft.com/office/drawing/2014/main" id="{A5AB7C97-73BB-4EAD-B5D2-29353E960EBA}"/>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4" name="Text Box 19">
          <a:extLst>
            <a:ext uri="{FF2B5EF4-FFF2-40B4-BE49-F238E27FC236}">
              <a16:creationId xmlns:a16="http://schemas.microsoft.com/office/drawing/2014/main" id="{E69604FA-8867-40AA-A5E6-E5C7D19C5611}"/>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5" name="Text Box 16">
          <a:extLst>
            <a:ext uri="{FF2B5EF4-FFF2-40B4-BE49-F238E27FC236}">
              <a16:creationId xmlns:a16="http://schemas.microsoft.com/office/drawing/2014/main" id="{DB3FC387-9027-4870-B862-07D5C85207BF}"/>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6" name="Text Box 17">
          <a:extLst>
            <a:ext uri="{FF2B5EF4-FFF2-40B4-BE49-F238E27FC236}">
              <a16:creationId xmlns:a16="http://schemas.microsoft.com/office/drawing/2014/main" id="{E26FCE46-0B48-48F1-BBD8-149CAAD18426}"/>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7" name="Text Box 18">
          <a:extLst>
            <a:ext uri="{FF2B5EF4-FFF2-40B4-BE49-F238E27FC236}">
              <a16:creationId xmlns:a16="http://schemas.microsoft.com/office/drawing/2014/main" id="{3BAEE067-78CD-4137-B09E-EA88B7A7D61F}"/>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8" name="Text Box 19">
          <a:extLst>
            <a:ext uri="{FF2B5EF4-FFF2-40B4-BE49-F238E27FC236}">
              <a16:creationId xmlns:a16="http://schemas.microsoft.com/office/drawing/2014/main" id="{78EDC750-86E0-4E4E-AE47-72589B71F412}"/>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8496"/>
    <xdr:sp macro="" textlink="">
      <xdr:nvSpPr>
        <xdr:cNvPr id="1709" name="Text Box 15">
          <a:extLst>
            <a:ext uri="{FF2B5EF4-FFF2-40B4-BE49-F238E27FC236}">
              <a16:creationId xmlns:a16="http://schemas.microsoft.com/office/drawing/2014/main" id="{48B429E5-1A8D-4F31-8931-A5435B3F1A88}"/>
            </a:ext>
          </a:extLst>
        </xdr:cNvPr>
        <xdr:cNvSpPr txBox="1">
          <a:spLocks noChangeArrowheads="1"/>
        </xdr:cNvSpPr>
      </xdr:nvSpPr>
      <xdr:spPr bwMode="auto">
        <a:xfrm>
          <a:off x="3710214" y="5433332"/>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0" name="Text Box 16">
          <a:extLst>
            <a:ext uri="{FF2B5EF4-FFF2-40B4-BE49-F238E27FC236}">
              <a16:creationId xmlns:a16="http://schemas.microsoft.com/office/drawing/2014/main" id="{05C0A4D1-3FBF-4263-8CEE-7CA18FEA24A8}"/>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1" name="Text Box 17">
          <a:extLst>
            <a:ext uri="{FF2B5EF4-FFF2-40B4-BE49-F238E27FC236}">
              <a16:creationId xmlns:a16="http://schemas.microsoft.com/office/drawing/2014/main" id="{869EB2AA-CDD6-4E78-BBE4-6C2BB8FA67F8}"/>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2" name="Text Box 18">
          <a:extLst>
            <a:ext uri="{FF2B5EF4-FFF2-40B4-BE49-F238E27FC236}">
              <a16:creationId xmlns:a16="http://schemas.microsoft.com/office/drawing/2014/main" id="{4A55016E-C64C-4E03-ADBC-D05B2DC5CF2B}"/>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3" name="Text Box 19">
          <a:extLst>
            <a:ext uri="{FF2B5EF4-FFF2-40B4-BE49-F238E27FC236}">
              <a16:creationId xmlns:a16="http://schemas.microsoft.com/office/drawing/2014/main" id="{CF9AFC24-2987-4204-A224-CDF8BD639F55}"/>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442269"/>
    <xdr:sp macro="" textlink="">
      <xdr:nvSpPr>
        <xdr:cNvPr id="1714" name="Text Box 15">
          <a:extLst>
            <a:ext uri="{FF2B5EF4-FFF2-40B4-BE49-F238E27FC236}">
              <a16:creationId xmlns:a16="http://schemas.microsoft.com/office/drawing/2014/main" id="{BA2E2CEF-E5BE-470E-ABCB-FFAB2E3137CE}"/>
            </a:ext>
          </a:extLst>
        </xdr:cNvPr>
        <xdr:cNvSpPr txBox="1">
          <a:spLocks noChangeArrowheads="1"/>
        </xdr:cNvSpPr>
      </xdr:nvSpPr>
      <xdr:spPr bwMode="auto">
        <a:xfrm>
          <a:off x="6555468"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5" name="Text Box 16">
          <a:extLst>
            <a:ext uri="{FF2B5EF4-FFF2-40B4-BE49-F238E27FC236}">
              <a16:creationId xmlns:a16="http://schemas.microsoft.com/office/drawing/2014/main" id="{8CEBD58B-AB55-4910-A556-A5B44EEF5F1A}"/>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6" name="Text Box 17">
          <a:extLst>
            <a:ext uri="{FF2B5EF4-FFF2-40B4-BE49-F238E27FC236}">
              <a16:creationId xmlns:a16="http://schemas.microsoft.com/office/drawing/2014/main" id="{126F7280-B7D6-41E9-9472-177DBABDBF1D}"/>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7" name="Text Box 18">
          <a:extLst>
            <a:ext uri="{FF2B5EF4-FFF2-40B4-BE49-F238E27FC236}">
              <a16:creationId xmlns:a16="http://schemas.microsoft.com/office/drawing/2014/main" id="{122100DA-AC02-47FC-93E4-ACCF340B1023}"/>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8" name="Text Box 19">
          <a:extLst>
            <a:ext uri="{FF2B5EF4-FFF2-40B4-BE49-F238E27FC236}">
              <a16:creationId xmlns:a16="http://schemas.microsoft.com/office/drawing/2014/main" id="{29E6B330-B1C0-439C-B6B8-4825D9D69E59}"/>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504825</xdr:rowOff>
    </xdr:from>
    <xdr:ext cx="95250" cy="442269"/>
    <xdr:sp macro="" textlink="">
      <xdr:nvSpPr>
        <xdr:cNvPr id="1719" name="Text Box 15">
          <a:extLst>
            <a:ext uri="{FF2B5EF4-FFF2-40B4-BE49-F238E27FC236}">
              <a16:creationId xmlns:a16="http://schemas.microsoft.com/office/drawing/2014/main" id="{5598523A-452E-482C-A749-20DEA3A3FCFD}"/>
            </a:ext>
          </a:extLst>
        </xdr:cNvPr>
        <xdr:cNvSpPr txBox="1">
          <a:spLocks noChangeArrowheads="1"/>
        </xdr:cNvSpPr>
      </xdr:nvSpPr>
      <xdr:spPr bwMode="auto">
        <a:xfrm>
          <a:off x="15475857"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504825</xdr:rowOff>
    </xdr:from>
    <xdr:ext cx="95250" cy="444014"/>
    <xdr:sp macro="" textlink="">
      <xdr:nvSpPr>
        <xdr:cNvPr id="1720" name="Text Box 15">
          <a:extLst>
            <a:ext uri="{FF2B5EF4-FFF2-40B4-BE49-F238E27FC236}">
              <a16:creationId xmlns:a16="http://schemas.microsoft.com/office/drawing/2014/main" id="{E46F0CCF-A521-42DD-AC45-7B05389967E1}"/>
            </a:ext>
          </a:extLst>
        </xdr:cNvPr>
        <xdr:cNvSpPr txBox="1">
          <a:spLocks noChangeArrowheads="1"/>
        </xdr:cNvSpPr>
      </xdr:nvSpPr>
      <xdr:spPr bwMode="auto">
        <a:xfrm>
          <a:off x="3710214" y="52455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1" name="Text Box 16">
          <a:extLst>
            <a:ext uri="{FF2B5EF4-FFF2-40B4-BE49-F238E27FC236}">
              <a16:creationId xmlns:a16="http://schemas.microsoft.com/office/drawing/2014/main" id="{65D19D2B-EAE9-422C-BBE4-F5C07B732996}"/>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2" name="Text Box 17">
          <a:extLst>
            <a:ext uri="{FF2B5EF4-FFF2-40B4-BE49-F238E27FC236}">
              <a16:creationId xmlns:a16="http://schemas.microsoft.com/office/drawing/2014/main" id="{82D30CF2-D2DC-40AB-B582-856347D65A9C}"/>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3" name="Text Box 18">
          <a:extLst>
            <a:ext uri="{FF2B5EF4-FFF2-40B4-BE49-F238E27FC236}">
              <a16:creationId xmlns:a16="http://schemas.microsoft.com/office/drawing/2014/main" id="{1CB1FA4E-AA54-40C5-8BFC-FD22EFAF83CD}"/>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4" name="Text Box 19">
          <a:extLst>
            <a:ext uri="{FF2B5EF4-FFF2-40B4-BE49-F238E27FC236}">
              <a16:creationId xmlns:a16="http://schemas.microsoft.com/office/drawing/2014/main" id="{4F8B4276-DC7D-4EAA-981D-C6848182CAFC}"/>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213632"/>
    <xdr:sp macro="" textlink="">
      <xdr:nvSpPr>
        <xdr:cNvPr id="1725" name="Text Box 15">
          <a:extLst>
            <a:ext uri="{FF2B5EF4-FFF2-40B4-BE49-F238E27FC236}">
              <a16:creationId xmlns:a16="http://schemas.microsoft.com/office/drawing/2014/main" id="{DFB65EFB-E0BB-4A5A-A93D-4BFE7149A7F8}"/>
            </a:ext>
          </a:extLst>
        </xdr:cNvPr>
        <xdr:cNvSpPr txBox="1">
          <a:spLocks noChangeArrowheads="1"/>
        </xdr:cNvSpPr>
      </xdr:nvSpPr>
      <xdr:spPr bwMode="auto">
        <a:xfrm>
          <a:off x="3710214"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4331"/>
    <xdr:sp macro="" textlink="">
      <xdr:nvSpPr>
        <xdr:cNvPr id="1726" name="Text Box 15">
          <a:extLst>
            <a:ext uri="{FF2B5EF4-FFF2-40B4-BE49-F238E27FC236}">
              <a16:creationId xmlns:a16="http://schemas.microsoft.com/office/drawing/2014/main" id="{DE2DF730-B209-4879-86C5-5235A8016A01}"/>
            </a:ext>
          </a:extLst>
        </xdr:cNvPr>
        <xdr:cNvSpPr txBox="1">
          <a:spLocks noChangeArrowheads="1"/>
        </xdr:cNvSpPr>
      </xdr:nvSpPr>
      <xdr:spPr bwMode="auto">
        <a:xfrm>
          <a:off x="3710214" y="5433332"/>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504825</xdr:rowOff>
    </xdr:from>
    <xdr:ext cx="95250" cy="442269"/>
    <xdr:sp macro="" textlink="">
      <xdr:nvSpPr>
        <xdr:cNvPr id="1727" name="Text Box 15">
          <a:extLst>
            <a:ext uri="{FF2B5EF4-FFF2-40B4-BE49-F238E27FC236}">
              <a16:creationId xmlns:a16="http://schemas.microsoft.com/office/drawing/2014/main" id="{385D7972-E253-4432-8F9D-450B6A74425F}"/>
            </a:ext>
          </a:extLst>
        </xdr:cNvPr>
        <xdr:cNvSpPr txBox="1">
          <a:spLocks noChangeArrowheads="1"/>
        </xdr:cNvSpPr>
      </xdr:nvSpPr>
      <xdr:spPr bwMode="auto">
        <a:xfrm>
          <a:off x="6555468" y="52455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28" name="Text Box 16">
          <a:extLst>
            <a:ext uri="{FF2B5EF4-FFF2-40B4-BE49-F238E27FC236}">
              <a16:creationId xmlns:a16="http://schemas.microsoft.com/office/drawing/2014/main" id="{A8FBC231-4CBB-4A2B-A9E4-ECDC00CA77F2}"/>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29" name="Text Box 17">
          <a:extLst>
            <a:ext uri="{FF2B5EF4-FFF2-40B4-BE49-F238E27FC236}">
              <a16:creationId xmlns:a16="http://schemas.microsoft.com/office/drawing/2014/main" id="{316D4B57-6A31-4D23-930B-27F46BC77780}"/>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30" name="Text Box 18">
          <a:extLst>
            <a:ext uri="{FF2B5EF4-FFF2-40B4-BE49-F238E27FC236}">
              <a16:creationId xmlns:a16="http://schemas.microsoft.com/office/drawing/2014/main" id="{5E628F91-38CF-4C1D-B1F9-F42EB7CF2851}"/>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213632"/>
    <xdr:sp macro="" textlink="">
      <xdr:nvSpPr>
        <xdr:cNvPr id="1731" name="Text Box 15">
          <a:extLst>
            <a:ext uri="{FF2B5EF4-FFF2-40B4-BE49-F238E27FC236}">
              <a16:creationId xmlns:a16="http://schemas.microsoft.com/office/drawing/2014/main" id="{4EB69B2E-1189-4CD2-9555-0D2E533931D2}"/>
            </a:ext>
          </a:extLst>
        </xdr:cNvPr>
        <xdr:cNvSpPr txBox="1">
          <a:spLocks noChangeArrowheads="1"/>
        </xdr:cNvSpPr>
      </xdr:nvSpPr>
      <xdr:spPr bwMode="auto">
        <a:xfrm>
          <a:off x="6555468"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2" name="Text Box 16">
          <a:extLst>
            <a:ext uri="{FF2B5EF4-FFF2-40B4-BE49-F238E27FC236}">
              <a16:creationId xmlns:a16="http://schemas.microsoft.com/office/drawing/2014/main" id="{3186638C-9369-45FD-8952-7D840622AEBF}"/>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3" name="Text Box 17">
          <a:extLst>
            <a:ext uri="{FF2B5EF4-FFF2-40B4-BE49-F238E27FC236}">
              <a16:creationId xmlns:a16="http://schemas.microsoft.com/office/drawing/2014/main" id="{37C4C08D-AAB3-4DB1-9CA5-2431618194A9}"/>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4" name="Text Box 18">
          <a:extLst>
            <a:ext uri="{FF2B5EF4-FFF2-40B4-BE49-F238E27FC236}">
              <a16:creationId xmlns:a16="http://schemas.microsoft.com/office/drawing/2014/main" id="{8AFD771C-54A9-470E-AB0D-BB37314A43B6}"/>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5" name="Text Box 19">
          <a:extLst>
            <a:ext uri="{FF2B5EF4-FFF2-40B4-BE49-F238E27FC236}">
              <a16:creationId xmlns:a16="http://schemas.microsoft.com/office/drawing/2014/main" id="{E0E03E51-F071-4AE5-9290-E18185ADFAB9}"/>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6" name="Text Box 16">
          <a:extLst>
            <a:ext uri="{FF2B5EF4-FFF2-40B4-BE49-F238E27FC236}">
              <a16:creationId xmlns:a16="http://schemas.microsoft.com/office/drawing/2014/main" id="{207FF88F-4904-41F1-8DE3-7960EC03F9CF}"/>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7" name="Text Box 17">
          <a:extLst>
            <a:ext uri="{FF2B5EF4-FFF2-40B4-BE49-F238E27FC236}">
              <a16:creationId xmlns:a16="http://schemas.microsoft.com/office/drawing/2014/main" id="{20468713-6561-4909-BADD-922A8E7F5526}"/>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8" name="Text Box 18">
          <a:extLst>
            <a:ext uri="{FF2B5EF4-FFF2-40B4-BE49-F238E27FC236}">
              <a16:creationId xmlns:a16="http://schemas.microsoft.com/office/drawing/2014/main" id="{4E4685C4-457B-432F-BEF8-E7B347C38B52}"/>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9" name="Text Box 19">
          <a:extLst>
            <a:ext uri="{FF2B5EF4-FFF2-40B4-BE49-F238E27FC236}">
              <a16:creationId xmlns:a16="http://schemas.microsoft.com/office/drawing/2014/main" id="{3314E26B-5212-4BA6-B5CF-8FA922B88432}"/>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0" name="Text Box 16">
          <a:extLst>
            <a:ext uri="{FF2B5EF4-FFF2-40B4-BE49-F238E27FC236}">
              <a16:creationId xmlns:a16="http://schemas.microsoft.com/office/drawing/2014/main" id="{CA15D126-3926-41C2-9029-E4DC6F4C34B1}"/>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1" name="Text Box 17">
          <a:extLst>
            <a:ext uri="{FF2B5EF4-FFF2-40B4-BE49-F238E27FC236}">
              <a16:creationId xmlns:a16="http://schemas.microsoft.com/office/drawing/2014/main" id="{A84E2C3C-393F-4E5D-8735-7FC4FE6EE165}"/>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2" name="Text Box 18">
          <a:extLst>
            <a:ext uri="{FF2B5EF4-FFF2-40B4-BE49-F238E27FC236}">
              <a16:creationId xmlns:a16="http://schemas.microsoft.com/office/drawing/2014/main" id="{659F69AC-6ABF-4DC4-AF81-649BBF78F887}"/>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3" name="Text Box 19">
          <a:extLst>
            <a:ext uri="{FF2B5EF4-FFF2-40B4-BE49-F238E27FC236}">
              <a16:creationId xmlns:a16="http://schemas.microsoft.com/office/drawing/2014/main" id="{EC53161D-45BD-4256-8B80-9ECCED9AF57C}"/>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4" name="Text Box 16">
          <a:extLst>
            <a:ext uri="{FF2B5EF4-FFF2-40B4-BE49-F238E27FC236}">
              <a16:creationId xmlns:a16="http://schemas.microsoft.com/office/drawing/2014/main" id="{979A2884-3B49-4AD5-823B-F3267C9E6E62}"/>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5" name="Text Box 17">
          <a:extLst>
            <a:ext uri="{FF2B5EF4-FFF2-40B4-BE49-F238E27FC236}">
              <a16:creationId xmlns:a16="http://schemas.microsoft.com/office/drawing/2014/main" id="{C4AD29DF-7E24-47CD-92AD-36409A54A144}"/>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6" name="Text Box 18">
          <a:extLst>
            <a:ext uri="{FF2B5EF4-FFF2-40B4-BE49-F238E27FC236}">
              <a16:creationId xmlns:a16="http://schemas.microsoft.com/office/drawing/2014/main" id="{42B802B0-597D-4598-A5E7-0E89A2531492}"/>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7" name="Text Box 19">
          <a:extLst>
            <a:ext uri="{FF2B5EF4-FFF2-40B4-BE49-F238E27FC236}">
              <a16:creationId xmlns:a16="http://schemas.microsoft.com/office/drawing/2014/main" id="{301FDB7B-0239-496F-AE1C-E13728B41A28}"/>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48" name="Text Box 16">
          <a:extLst>
            <a:ext uri="{FF2B5EF4-FFF2-40B4-BE49-F238E27FC236}">
              <a16:creationId xmlns:a16="http://schemas.microsoft.com/office/drawing/2014/main" id="{D6AC4881-D9B3-47EC-966D-807FB6586FD2}"/>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49" name="Text Box 17">
          <a:extLst>
            <a:ext uri="{FF2B5EF4-FFF2-40B4-BE49-F238E27FC236}">
              <a16:creationId xmlns:a16="http://schemas.microsoft.com/office/drawing/2014/main" id="{E2E3D9E0-4328-49DC-A154-9908B7D606BF}"/>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50" name="Text Box 18">
          <a:extLst>
            <a:ext uri="{FF2B5EF4-FFF2-40B4-BE49-F238E27FC236}">
              <a16:creationId xmlns:a16="http://schemas.microsoft.com/office/drawing/2014/main" id="{ADE394E7-8BBD-4A59-86BB-2B0BDD912C96}"/>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51" name="Text Box 19">
          <a:extLst>
            <a:ext uri="{FF2B5EF4-FFF2-40B4-BE49-F238E27FC236}">
              <a16:creationId xmlns:a16="http://schemas.microsoft.com/office/drawing/2014/main" id="{080BA05E-CF30-4D21-9750-609644BFFC9F}"/>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504825</xdr:rowOff>
    </xdr:from>
    <xdr:ext cx="95250" cy="444014"/>
    <xdr:sp macro="" textlink="">
      <xdr:nvSpPr>
        <xdr:cNvPr id="1752" name="Text Box 15">
          <a:extLst>
            <a:ext uri="{FF2B5EF4-FFF2-40B4-BE49-F238E27FC236}">
              <a16:creationId xmlns:a16="http://schemas.microsoft.com/office/drawing/2014/main" id="{537094A3-C640-449C-9CB7-C35C983A5D53}"/>
            </a:ext>
          </a:extLst>
        </xdr:cNvPr>
        <xdr:cNvSpPr txBox="1">
          <a:spLocks noChangeArrowheads="1"/>
        </xdr:cNvSpPr>
      </xdr:nvSpPr>
      <xdr:spPr bwMode="auto">
        <a:xfrm>
          <a:off x="3710214" y="5789839"/>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3" name="Text Box 16">
          <a:extLst>
            <a:ext uri="{FF2B5EF4-FFF2-40B4-BE49-F238E27FC236}">
              <a16:creationId xmlns:a16="http://schemas.microsoft.com/office/drawing/2014/main" id="{BA57C867-C9DC-44D1-A68F-0D0DA17EA812}"/>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4" name="Text Box 17">
          <a:extLst>
            <a:ext uri="{FF2B5EF4-FFF2-40B4-BE49-F238E27FC236}">
              <a16:creationId xmlns:a16="http://schemas.microsoft.com/office/drawing/2014/main" id="{1126C9C2-BAAF-438B-910E-54B0A69B33C3}"/>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5" name="Text Box 18">
          <a:extLst>
            <a:ext uri="{FF2B5EF4-FFF2-40B4-BE49-F238E27FC236}">
              <a16:creationId xmlns:a16="http://schemas.microsoft.com/office/drawing/2014/main" id="{5A62DD36-B180-43A9-B921-0A9D93A7A1C8}"/>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6" name="Text Box 19">
          <a:extLst>
            <a:ext uri="{FF2B5EF4-FFF2-40B4-BE49-F238E27FC236}">
              <a16:creationId xmlns:a16="http://schemas.microsoft.com/office/drawing/2014/main" id="{5102418A-75A4-4B26-B588-5596993ACFDA}"/>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504825</xdr:rowOff>
    </xdr:from>
    <xdr:ext cx="95250" cy="442269"/>
    <xdr:sp macro="" textlink="">
      <xdr:nvSpPr>
        <xdr:cNvPr id="1757" name="Text Box 15">
          <a:extLst>
            <a:ext uri="{FF2B5EF4-FFF2-40B4-BE49-F238E27FC236}">
              <a16:creationId xmlns:a16="http://schemas.microsoft.com/office/drawing/2014/main" id="{9522F63C-D703-4419-A9B9-08EAAACA0697}"/>
            </a:ext>
          </a:extLst>
        </xdr:cNvPr>
        <xdr:cNvSpPr txBox="1">
          <a:spLocks noChangeArrowheads="1"/>
        </xdr:cNvSpPr>
      </xdr:nvSpPr>
      <xdr:spPr bwMode="auto">
        <a:xfrm>
          <a:off x="6555468" y="578983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58" name="Text Box 16">
          <a:extLst>
            <a:ext uri="{FF2B5EF4-FFF2-40B4-BE49-F238E27FC236}">
              <a16:creationId xmlns:a16="http://schemas.microsoft.com/office/drawing/2014/main" id="{9A91C0FC-0AD0-46BA-A66A-5BF2F0F4EA28}"/>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59" name="Text Box 17">
          <a:extLst>
            <a:ext uri="{FF2B5EF4-FFF2-40B4-BE49-F238E27FC236}">
              <a16:creationId xmlns:a16="http://schemas.microsoft.com/office/drawing/2014/main" id="{00756AE0-1495-4EC6-A04B-D810B890BF77}"/>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60" name="Text Box 18">
          <a:extLst>
            <a:ext uri="{FF2B5EF4-FFF2-40B4-BE49-F238E27FC236}">
              <a16:creationId xmlns:a16="http://schemas.microsoft.com/office/drawing/2014/main" id="{8A8E4093-3208-4273-A37D-A25A17AE461F}"/>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1" name="Text Box 16">
          <a:extLst>
            <a:ext uri="{FF2B5EF4-FFF2-40B4-BE49-F238E27FC236}">
              <a16:creationId xmlns:a16="http://schemas.microsoft.com/office/drawing/2014/main" id="{99079695-D3B6-4DF8-92AF-1E3A5EFFA9B0}"/>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2" name="Text Box 17">
          <a:extLst>
            <a:ext uri="{FF2B5EF4-FFF2-40B4-BE49-F238E27FC236}">
              <a16:creationId xmlns:a16="http://schemas.microsoft.com/office/drawing/2014/main" id="{38DAC417-1679-4CED-89FA-DF299AB3F1C5}"/>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3" name="Text Box 18">
          <a:extLst>
            <a:ext uri="{FF2B5EF4-FFF2-40B4-BE49-F238E27FC236}">
              <a16:creationId xmlns:a16="http://schemas.microsoft.com/office/drawing/2014/main" id="{075F1FDC-8B24-4DF8-A6D9-285A4190A96F}"/>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4" name="Text Box 19">
          <a:extLst>
            <a:ext uri="{FF2B5EF4-FFF2-40B4-BE49-F238E27FC236}">
              <a16:creationId xmlns:a16="http://schemas.microsoft.com/office/drawing/2014/main" id="{30D77CDE-2BF5-44B7-BC5C-26569DFA2046}"/>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5" name="Text Box 16">
          <a:extLst>
            <a:ext uri="{FF2B5EF4-FFF2-40B4-BE49-F238E27FC236}">
              <a16:creationId xmlns:a16="http://schemas.microsoft.com/office/drawing/2014/main" id="{BEFA6D41-8C9D-4732-9CCB-7F6C37AF698D}"/>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6" name="Text Box 17">
          <a:extLst>
            <a:ext uri="{FF2B5EF4-FFF2-40B4-BE49-F238E27FC236}">
              <a16:creationId xmlns:a16="http://schemas.microsoft.com/office/drawing/2014/main" id="{EB33B4AE-4FE3-4EB5-94E9-D6D338DFA62F}"/>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7" name="Text Box 18">
          <a:extLst>
            <a:ext uri="{FF2B5EF4-FFF2-40B4-BE49-F238E27FC236}">
              <a16:creationId xmlns:a16="http://schemas.microsoft.com/office/drawing/2014/main" id="{060460A4-DF2F-476D-B768-E2DA96E3A0EF}"/>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8" name="Text Box 19">
          <a:extLst>
            <a:ext uri="{FF2B5EF4-FFF2-40B4-BE49-F238E27FC236}">
              <a16:creationId xmlns:a16="http://schemas.microsoft.com/office/drawing/2014/main" id="{9534FFF7-9028-4106-91AB-CA5271C24897}"/>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8496"/>
    <xdr:sp macro="" textlink="">
      <xdr:nvSpPr>
        <xdr:cNvPr id="1769" name="Text Box 15">
          <a:extLst>
            <a:ext uri="{FF2B5EF4-FFF2-40B4-BE49-F238E27FC236}">
              <a16:creationId xmlns:a16="http://schemas.microsoft.com/office/drawing/2014/main" id="{0AC10CE1-98EF-482D-B07B-7FED6E1D1BD5}"/>
            </a:ext>
          </a:extLst>
        </xdr:cNvPr>
        <xdr:cNvSpPr txBox="1">
          <a:spLocks noChangeArrowheads="1"/>
        </xdr:cNvSpPr>
      </xdr:nvSpPr>
      <xdr:spPr bwMode="auto">
        <a:xfrm>
          <a:off x="3710214" y="5977618"/>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442269"/>
    <xdr:sp macro="" textlink="">
      <xdr:nvSpPr>
        <xdr:cNvPr id="1770" name="Text Box 15">
          <a:extLst>
            <a:ext uri="{FF2B5EF4-FFF2-40B4-BE49-F238E27FC236}">
              <a16:creationId xmlns:a16="http://schemas.microsoft.com/office/drawing/2014/main" id="{5F0F2A65-5F10-4ED6-93F9-CBBCBE874C30}"/>
            </a:ext>
          </a:extLst>
        </xdr:cNvPr>
        <xdr:cNvSpPr txBox="1">
          <a:spLocks noChangeArrowheads="1"/>
        </xdr:cNvSpPr>
      </xdr:nvSpPr>
      <xdr:spPr bwMode="auto">
        <a:xfrm>
          <a:off x="6555468"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504825</xdr:rowOff>
    </xdr:from>
    <xdr:ext cx="95250" cy="442269"/>
    <xdr:sp macro="" textlink="">
      <xdr:nvSpPr>
        <xdr:cNvPr id="1771" name="Text Box 15">
          <a:extLst>
            <a:ext uri="{FF2B5EF4-FFF2-40B4-BE49-F238E27FC236}">
              <a16:creationId xmlns:a16="http://schemas.microsoft.com/office/drawing/2014/main" id="{A460C8F7-18E9-44BD-AD9E-F233A46F98ED}"/>
            </a:ext>
          </a:extLst>
        </xdr:cNvPr>
        <xdr:cNvSpPr txBox="1">
          <a:spLocks noChangeArrowheads="1"/>
        </xdr:cNvSpPr>
      </xdr:nvSpPr>
      <xdr:spPr bwMode="auto">
        <a:xfrm>
          <a:off x="15475857"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213632"/>
    <xdr:sp macro="" textlink="">
      <xdr:nvSpPr>
        <xdr:cNvPr id="1772" name="Text Box 15">
          <a:extLst>
            <a:ext uri="{FF2B5EF4-FFF2-40B4-BE49-F238E27FC236}">
              <a16:creationId xmlns:a16="http://schemas.microsoft.com/office/drawing/2014/main" id="{900EEC4F-608A-4075-A4F9-E02DF55F846D}"/>
            </a:ext>
          </a:extLst>
        </xdr:cNvPr>
        <xdr:cNvSpPr txBox="1">
          <a:spLocks noChangeArrowheads="1"/>
        </xdr:cNvSpPr>
      </xdr:nvSpPr>
      <xdr:spPr bwMode="auto">
        <a:xfrm>
          <a:off x="3710214"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4331"/>
    <xdr:sp macro="" textlink="">
      <xdr:nvSpPr>
        <xdr:cNvPr id="1773" name="Text Box 15">
          <a:extLst>
            <a:ext uri="{FF2B5EF4-FFF2-40B4-BE49-F238E27FC236}">
              <a16:creationId xmlns:a16="http://schemas.microsoft.com/office/drawing/2014/main" id="{63937A34-D090-459C-B940-78300CFF8218}"/>
            </a:ext>
          </a:extLst>
        </xdr:cNvPr>
        <xdr:cNvSpPr txBox="1">
          <a:spLocks noChangeArrowheads="1"/>
        </xdr:cNvSpPr>
      </xdr:nvSpPr>
      <xdr:spPr bwMode="auto">
        <a:xfrm>
          <a:off x="3710214" y="5977618"/>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213632"/>
    <xdr:sp macro="" textlink="">
      <xdr:nvSpPr>
        <xdr:cNvPr id="1774" name="Text Box 15">
          <a:extLst>
            <a:ext uri="{FF2B5EF4-FFF2-40B4-BE49-F238E27FC236}">
              <a16:creationId xmlns:a16="http://schemas.microsoft.com/office/drawing/2014/main" id="{8F5F120B-EDC1-4682-909A-814DA67AA2DC}"/>
            </a:ext>
          </a:extLst>
        </xdr:cNvPr>
        <xdr:cNvSpPr txBox="1">
          <a:spLocks noChangeArrowheads="1"/>
        </xdr:cNvSpPr>
      </xdr:nvSpPr>
      <xdr:spPr bwMode="auto">
        <a:xfrm>
          <a:off x="6555468"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5" name="Text Box 16">
          <a:extLst>
            <a:ext uri="{FF2B5EF4-FFF2-40B4-BE49-F238E27FC236}">
              <a16:creationId xmlns:a16="http://schemas.microsoft.com/office/drawing/2014/main" id="{2AC10851-85C3-4C99-A821-93CFFF2DA7A9}"/>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6" name="Text Box 17">
          <a:extLst>
            <a:ext uri="{FF2B5EF4-FFF2-40B4-BE49-F238E27FC236}">
              <a16:creationId xmlns:a16="http://schemas.microsoft.com/office/drawing/2014/main" id="{7FB0885B-AD30-46B1-9034-995ACDA5CA78}"/>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7" name="Text Box 18">
          <a:extLst>
            <a:ext uri="{FF2B5EF4-FFF2-40B4-BE49-F238E27FC236}">
              <a16:creationId xmlns:a16="http://schemas.microsoft.com/office/drawing/2014/main" id="{4945904A-122C-465C-9A93-4FF691A77FAE}"/>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8" name="Text Box 19">
          <a:extLst>
            <a:ext uri="{FF2B5EF4-FFF2-40B4-BE49-F238E27FC236}">
              <a16:creationId xmlns:a16="http://schemas.microsoft.com/office/drawing/2014/main" id="{E2413F4D-568E-41CC-BF2F-0ABBADD1BB45}"/>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79" name="Text Box 16">
          <a:extLst>
            <a:ext uri="{FF2B5EF4-FFF2-40B4-BE49-F238E27FC236}">
              <a16:creationId xmlns:a16="http://schemas.microsoft.com/office/drawing/2014/main" id="{B81CDC60-77E2-45A5-80D5-96FE2F0FE7F3}"/>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80" name="Text Box 17">
          <a:extLst>
            <a:ext uri="{FF2B5EF4-FFF2-40B4-BE49-F238E27FC236}">
              <a16:creationId xmlns:a16="http://schemas.microsoft.com/office/drawing/2014/main" id="{3676D17E-D94E-4DF3-B47A-B0386A41E736}"/>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81" name="Text Box 18">
          <a:extLst>
            <a:ext uri="{FF2B5EF4-FFF2-40B4-BE49-F238E27FC236}">
              <a16:creationId xmlns:a16="http://schemas.microsoft.com/office/drawing/2014/main" id="{D134CB9F-5AD5-49E1-A7EC-447E3027162A}"/>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82" name="Text Box 19">
          <a:extLst>
            <a:ext uri="{FF2B5EF4-FFF2-40B4-BE49-F238E27FC236}">
              <a16:creationId xmlns:a16="http://schemas.microsoft.com/office/drawing/2014/main" id="{7C07FAD0-1340-498E-9587-063AE206848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3" name="Text Box 16">
          <a:extLst>
            <a:ext uri="{FF2B5EF4-FFF2-40B4-BE49-F238E27FC236}">
              <a16:creationId xmlns:a16="http://schemas.microsoft.com/office/drawing/2014/main" id="{F9B9FD25-14BC-4AB6-970E-EAA65B1CC04A}"/>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4" name="Text Box 17">
          <a:extLst>
            <a:ext uri="{FF2B5EF4-FFF2-40B4-BE49-F238E27FC236}">
              <a16:creationId xmlns:a16="http://schemas.microsoft.com/office/drawing/2014/main" id="{E966EB9A-237C-4C8E-B356-BDDF79C0D996}"/>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5" name="Text Box 18">
          <a:extLst>
            <a:ext uri="{FF2B5EF4-FFF2-40B4-BE49-F238E27FC236}">
              <a16:creationId xmlns:a16="http://schemas.microsoft.com/office/drawing/2014/main" id="{DFEC5651-9CBB-425B-B363-4D4E4C759758}"/>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6" name="Text Box 19">
          <a:extLst>
            <a:ext uri="{FF2B5EF4-FFF2-40B4-BE49-F238E27FC236}">
              <a16:creationId xmlns:a16="http://schemas.microsoft.com/office/drawing/2014/main" id="{657EE1E4-D877-4623-BA4D-FF7CA569C444}"/>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87" name="Text Box 16">
          <a:extLst>
            <a:ext uri="{FF2B5EF4-FFF2-40B4-BE49-F238E27FC236}">
              <a16:creationId xmlns:a16="http://schemas.microsoft.com/office/drawing/2014/main" id="{57F5891F-21AF-4870-8019-700280CF27BA}"/>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88" name="Text Box 17">
          <a:extLst>
            <a:ext uri="{FF2B5EF4-FFF2-40B4-BE49-F238E27FC236}">
              <a16:creationId xmlns:a16="http://schemas.microsoft.com/office/drawing/2014/main" id="{167D32B3-4508-406A-BA1E-D6AD1705B215}"/>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89" name="Text Box 18">
          <a:extLst>
            <a:ext uri="{FF2B5EF4-FFF2-40B4-BE49-F238E27FC236}">
              <a16:creationId xmlns:a16="http://schemas.microsoft.com/office/drawing/2014/main" id="{EE797F35-214F-47AC-A409-111FE7E98C97}"/>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90" name="Text Box 19">
          <a:extLst>
            <a:ext uri="{FF2B5EF4-FFF2-40B4-BE49-F238E27FC236}">
              <a16:creationId xmlns:a16="http://schemas.microsoft.com/office/drawing/2014/main" id="{C083B76A-A834-425A-BEEF-003F4B17FEFE}"/>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91" name="Text Box 16">
          <a:extLst>
            <a:ext uri="{FF2B5EF4-FFF2-40B4-BE49-F238E27FC236}">
              <a16:creationId xmlns:a16="http://schemas.microsoft.com/office/drawing/2014/main" id="{B2361EB2-54D7-42C6-8272-03EACFD30829}"/>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92" name="Text Box 17">
          <a:extLst>
            <a:ext uri="{FF2B5EF4-FFF2-40B4-BE49-F238E27FC236}">
              <a16:creationId xmlns:a16="http://schemas.microsoft.com/office/drawing/2014/main" id="{332128F7-FECA-4640-8827-08B28C99333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93" name="Text Box 18">
          <a:extLst>
            <a:ext uri="{FF2B5EF4-FFF2-40B4-BE49-F238E27FC236}">
              <a16:creationId xmlns:a16="http://schemas.microsoft.com/office/drawing/2014/main" id="{2B411607-FBC5-4B06-AA39-D9AA550D9970}"/>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4" name="Text Box 16">
          <a:extLst>
            <a:ext uri="{FF2B5EF4-FFF2-40B4-BE49-F238E27FC236}">
              <a16:creationId xmlns:a16="http://schemas.microsoft.com/office/drawing/2014/main" id="{3DDE8A26-4018-48C5-9F34-0B07CC93FE6A}"/>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5" name="Text Box 17">
          <a:extLst>
            <a:ext uri="{FF2B5EF4-FFF2-40B4-BE49-F238E27FC236}">
              <a16:creationId xmlns:a16="http://schemas.microsoft.com/office/drawing/2014/main" id="{0011D77E-8496-4500-8FB4-354292136E59}"/>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6" name="Text Box 18">
          <a:extLst>
            <a:ext uri="{FF2B5EF4-FFF2-40B4-BE49-F238E27FC236}">
              <a16:creationId xmlns:a16="http://schemas.microsoft.com/office/drawing/2014/main" id="{AA706CFB-9AC8-400F-8AF4-267CD40CAF02}"/>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7" name="Text Box 19">
          <a:extLst>
            <a:ext uri="{FF2B5EF4-FFF2-40B4-BE49-F238E27FC236}">
              <a16:creationId xmlns:a16="http://schemas.microsoft.com/office/drawing/2014/main" id="{84C2C6E8-6A0D-470B-82C0-D8730FDC1020}"/>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8" name="Text Box 16">
          <a:extLst>
            <a:ext uri="{FF2B5EF4-FFF2-40B4-BE49-F238E27FC236}">
              <a16:creationId xmlns:a16="http://schemas.microsoft.com/office/drawing/2014/main" id="{25803644-534A-4188-804A-7350B4C2B97C}"/>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9" name="Text Box 17">
          <a:extLst>
            <a:ext uri="{FF2B5EF4-FFF2-40B4-BE49-F238E27FC236}">
              <a16:creationId xmlns:a16="http://schemas.microsoft.com/office/drawing/2014/main" id="{B9E79326-00D1-47A5-B763-0402B72DF44E}"/>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800" name="Text Box 18">
          <a:extLst>
            <a:ext uri="{FF2B5EF4-FFF2-40B4-BE49-F238E27FC236}">
              <a16:creationId xmlns:a16="http://schemas.microsoft.com/office/drawing/2014/main" id="{CCA9A088-CC6F-463E-BCA1-3C11862CA636}"/>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801" name="Text Box 19">
          <a:extLst>
            <a:ext uri="{FF2B5EF4-FFF2-40B4-BE49-F238E27FC236}">
              <a16:creationId xmlns:a16="http://schemas.microsoft.com/office/drawing/2014/main" id="{982DD3D3-ADF9-4F9C-A7C9-6B8F1CB71D33}"/>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2" name="Text Box 16">
          <a:extLst>
            <a:ext uri="{FF2B5EF4-FFF2-40B4-BE49-F238E27FC236}">
              <a16:creationId xmlns:a16="http://schemas.microsoft.com/office/drawing/2014/main" id="{AC016489-2D81-472F-9DEF-338FB4177E08}"/>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3" name="Text Box 17">
          <a:extLst>
            <a:ext uri="{FF2B5EF4-FFF2-40B4-BE49-F238E27FC236}">
              <a16:creationId xmlns:a16="http://schemas.microsoft.com/office/drawing/2014/main" id="{F3D20E3F-E5E3-4842-9463-4EDC8B46F09E}"/>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4" name="Text Box 18">
          <a:extLst>
            <a:ext uri="{FF2B5EF4-FFF2-40B4-BE49-F238E27FC236}">
              <a16:creationId xmlns:a16="http://schemas.microsoft.com/office/drawing/2014/main" id="{B710DD33-3BEC-4EE5-A3A7-D0287690125D}"/>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5" name="Text Box 19">
          <a:extLst>
            <a:ext uri="{FF2B5EF4-FFF2-40B4-BE49-F238E27FC236}">
              <a16:creationId xmlns:a16="http://schemas.microsoft.com/office/drawing/2014/main" id="{A6016362-F9B5-43E8-A6FD-8387E6986EBC}"/>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61691"/>
    <xdr:sp macro="" textlink="">
      <xdr:nvSpPr>
        <xdr:cNvPr id="1806" name="Text Box 15">
          <a:extLst>
            <a:ext uri="{FF2B5EF4-FFF2-40B4-BE49-F238E27FC236}">
              <a16:creationId xmlns:a16="http://schemas.microsoft.com/office/drawing/2014/main" id="{A1D3DDA1-EAF2-46F7-8F20-B6AC3F8D78DE}"/>
            </a:ext>
          </a:extLst>
        </xdr:cNvPr>
        <xdr:cNvSpPr txBox="1">
          <a:spLocks noChangeArrowheads="1"/>
        </xdr:cNvSpPr>
      </xdr:nvSpPr>
      <xdr:spPr bwMode="auto">
        <a:xfrm>
          <a:off x="3710214" y="3800475"/>
          <a:ext cx="95250" cy="4616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07" name="Text Box 16">
          <a:extLst>
            <a:ext uri="{FF2B5EF4-FFF2-40B4-BE49-F238E27FC236}">
              <a16:creationId xmlns:a16="http://schemas.microsoft.com/office/drawing/2014/main" id="{C1AF6918-327F-44FF-B42F-D7BC7A36D358}"/>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08" name="Text Box 17">
          <a:extLst>
            <a:ext uri="{FF2B5EF4-FFF2-40B4-BE49-F238E27FC236}">
              <a16:creationId xmlns:a16="http://schemas.microsoft.com/office/drawing/2014/main" id="{46497D61-8A5C-420C-90F6-DDF3AE44C83F}"/>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09" name="Text Box 18">
          <a:extLst>
            <a:ext uri="{FF2B5EF4-FFF2-40B4-BE49-F238E27FC236}">
              <a16:creationId xmlns:a16="http://schemas.microsoft.com/office/drawing/2014/main" id="{C3E67EF4-7EF5-4FE7-8851-291433E92723}"/>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10" name="Text Box 19">
          <a:extLst>
            <a:ext uri="{FF2B5EF4-FFF2-40B4-BE49-F238E27FC236}">
              <a16:creationId xmlns:a16="http://schemas.microsoft.com/office/drawing/2014/main" id="{820374F2-B059-4C6A-AF54-E0A934A785F3}"/>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442269"/>
    <xdr:sp macro="" textlink="">
      <xdr:nvSpPr>
        <xdr:cNvPr id="1811" name="Text Box 15">
          <a:extLst>
            <a:ext uri="{FF2B5EF4-FFF2-40B4-BE49-F238E27FC236}">
              <a16:creationId xmlns:a16="http://schemas.microsoft.com/office/drawing/2014/main" id="{BB67BB8D-19A9-4DBB-8D90-E930B8D23F26}"/>
            </a:ext>
          </a:extLst>
        </xdr:cNvPr>
        <xdr:cNvSpPr txBox="1">
          <a:spLocks noChangeArrowheads="1"/>
        </xdr:cNvSpPr>
      </xdr:nvSpPr>
      <xdr:spPr bwMode="auto">
        <a:xfrm>
          <a:off x="6555468"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2" name="Text Box 16">
          <a:extLst>
            <a:ext uri="{FF2B5EF4-FFF2-40B4-BE49-F238E27FC236}">
              <a16:creationId xmlns:a16="http://schemas.microsoft.com/office/drawing/2014/main" id="{95584AE7-DC55-45E9-B3C5-298F9C7FA98B}"/>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3" name="Text Box 17">
          <a:extLst>
            <a:ext uri="{FF2B5EF4-FFF2-40B4-BE49-F238E27FC236}">
              <a16:creationId xmlns:a16="http://schemas.microsoft.com/office/drawing/2014/main" id="{D673AE3F-E0A4-402C-94BA-BD346A67C11B}"/>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4" name="Text Box 18">
          <a:extLst>
            <a:ext uri="{FF2B5EF4-FFF2-40B4-BE49-F238E27FC236}">
              <a16:creationId xmlns:a16="http://schemas.microsoft.com/office/drawing/2014/main" id="{26890563-3E94-416A-A3EF-71BD5777EE82}"/>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5" name="Text Box 19">
          <a:extLst>
            <a:ext uri="{FF2B5EF4-FFF2-40B4-BE49-F238E27FC236}">
              <a16:creationId xmlns:a16="http://schemas.microsoft.com/office/drawing/2014/main" id="{27884724-32FA-45A0-9B5B-9747AA2DEB3B}"/>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504825</xdr:rowOff>
    </xdr:from>
    <xdr:ext cx="95250" cy="442269"/>
    <xdr:sp macro="" textlink="">
      <xdr:nvSpPr>
        <xdr:cNvPr id="1816" name="Text Box 15">
          <a:extLst>
            <a:ext uri="{FF2B5EF4-FFF2-40B4-BE49-F238E27FC236}">
              <a16:creationId xmlns:a16="http://schemas.microsoft.com/office/drawing/2014/main" id="{561A9199-FB6A-4E04-8288-51CB2F2435DB}"/>
            </a:ext>
          </a:extLst>
        </xdr:cNvPr>
        <xdr:cNvSpPr txBox="1">
          <a:spLocks noChangeArrowheads="1"/>
        </xdr:cNvSpPr>
      </xdr:nvSpPr>
      <xdr:spPr bwMode="auto">
        <a:xfrm>
          <a:off x="15475857"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504825</xdr:rowOff>
    </xdr:from>
    <xdr:ext cx="95250" cy="444014"/>
    <xdr:sp macro="" textlink="">
      <xdr:nvSpPr>
        <xdr:cNvPr id="1817" name="Text Box 15">
          <a:extLst>
            <a:ext uri="{FF2B5EF4-FFF2-40B4-BE49-F238E27FC236}">
              <a16:creationId xmlns:a16="http://schemas.microsoft.com/office/drawing/2014/main" id="{C4239C8F-C19E-4C2D-A59E-810950E73E25}"/>
            </a:ext>
          </a:extLst>
        </xdr:cNvPr>
        <xdr:cNvSpPr txBox="1">
          <a:spLocks noChangeArrowheads="1"/>
        </xdr:cNvSpPr>
      </xdr:nvSpPr>
      <xdr:spPr bwMode="auto">
        <a:xfrm>
          <a:off x="3710214" y="3612696"/>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18" name="Text Box 16">
          <a:extLst>
            <a:ext uri="{FF2B5EF4-FFF2-40B4-BE49-F238E27FC236}">
              <a16:creationId xmlns:a16="http://schemas.microsoft.com/office/drawing/2014/main" id="{36D51386-01AD-43BD-9973-E716ECC34BB8}"/>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19" name="Text Box 17">
          <a:extLst>
            <a:ext uri="{FF2B5EF4-FFF2-40B4-BE49-F238E27FC236}">
              <a16:creationId xmlns:a16="http://schemas.microsoft.com/office/drawing/2014/main" id="{31A65340-3A5D-4A9C-A08C-487FB803305E}"/>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20" name="Text Box 18">
          <a:extLst>
            <a:ext uri="{FF2B5EF4-FFF2-40B4-BE49-F238E27FC236}">
              <a16:creationId xmlns:a16="http://schemas.microsoft.com/office/drawing/2014/main" id="{E6947545-06FA-48F3-BA91-FBBA47090D1F}"/>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21" name="Text Box 19">
          <a:extLst>
            <a:ext uri="{FF2B5EF4-FFF2-40B4-BE49-F238E27FC236}">
              <a16:creationId xmlns:a16="http://schemas.microsoft.com/office/drawing/2014/main" id="{0DD38593-77AB-466A-AD70-CBE04F610261}"/>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213632"/>
    <xdr:sp macro="" textlink="">
      <xdr:nvSpPr>
        <xdr:cNvPr id="1822" name="Text Box 15">
          <a:extLst>
            <a:ext uri="{FF2B5EF4-FFF2-40B4-BE49-F238E27FC236}">
              <a16:creationId xmlns:a16="http://schemas.microsoft.com/office/drawing/2014/main" id="{19F52467-B6AE-4261-92F5-BD858F0E6E9D}"/>
            </a:ext>
          </a:extLst>
        </xdr:cNvPr>
        <xdr:cNvSpPr txBox="1">
          <a:spLocks noChangeArrowheads="1"/>
        </xdr:cNvSpPr>
      </xdr:nvSpPr>
      <xdr:spPr bwMode="auto">
        <a:xfrm>
          <a:off x="3710214"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4331"/>
    <xdr:sp macro="" textlink="">
      <xdr:nvSpPr>
        <xdr:cNvPr id="1823" name="Text Box 15">
          <a:extLst>
            <a:ext uri="{FF2B5EF4-FFF2-40B4-BE49-F238E27FC236}">
              <a16:creationId xmlns:a16="http://schemas.microsoft.com/office/drawing/2014/main" id="{2B813F81-EDF2-43E3-B00F-CB850040D05F}"/>
            </a:ext>
          </a:extLst>
        </xdr:cNvPr>
        <xdr:cNvSpPr txBox="1">
          <a:spLocks noChangeArrowheads="1"/>
        </xdr:cNvSpPr>
      </xdr:nvSpPr>
      <xdr:spPr bwMode="auto">
        <a:xfrm>
          <a:off x="3710214" y="380047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504825</xdr:rowOff>
    </xdr:from>
    <xdr:ext cx="95250" cy="442269"/>
    <xdr:sp macro="" textlink="">
      <xdr:nvSpPr>
        <xdr:cNvPr id="1824" name="Text Box 15">
          <a:extLst>
            <a:ext uri="{FF2B5EF4-FFF2-40B4-BE49-F238E27FC236}">
              <a16:creationId xmlns:a16="http://schemas.microsoft.com/office/drawing/2014/main" id="{396BFEFC-A97E-4E0C-887A-BE718E3F3763}"/>
            </a:ext>
          </a:extLst>
        </xdr:cNvPr>
        <xdr:cNvSpPr txBox="1">
          <a:spLocks noChangeArrowheads="1"/>
        </xdr:cNvSpPr>
      </xdr:nvSpPr>
      <xdr:spPr bwMode="auto">
        <a:xfrm>
          <a:off x="6555468" y="36126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25" name="Text Box 16">
          <a:extLst>
            <a:ext uri="{FF2B5EF4-FFF2-40B4-BE49-F238E27FC236}">
              <a16:creationId xmlns:a16="http://schemas.microsoft.com/office/drawing/2014/main" id="{E41E7483-6D61-44F3-9BB7-0187D679F055}"/>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26" name="Text Box 17">
          <a:extLst>
            <a:ext uri="{FF2B5EF4-FFF2-40B4-BE49-F238E27FC236}">
              <a16:creationId xmlns:a16="http://schemas.microsoft.com/office/drawing/2014/main" id="{F816B010-81EE-400A-9168-0055C1B8D65F}"/>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27" name="Text Box 18">
          <a:extLst>
            <a:ext uri="{FF2B5EF4-FFF2-40B4-BE49-F238E27FC236}">
              <a16:creationId xmlns:a16="http://schemas.microsoft.com/office/drawing/2014/main" id="{2EDEA3EC-B002-49FA-AA97-E8144C0DE5CD}"/>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213632"/>
    <xdr:sp macro="" textlink="">
      <xdr:nvSpPr>
        <xdr:cNvPr id="1828" name="Text Box 15">
          <a:extLst>
            <a:ext uri="{FF2B5EF4-FFF2-40B4-BE49-F238E27FC236}">
              <a16:creationId xmlns:a16="http://schemas.microsoft.com/office/drawing/2014/main" id="{5C677724-4C4D-442A-BDE7-3D52E144D3A4}"/>
            </a:ext>
          </a:extLst>
        </xdr:cNvPr>
        <xdr:cNvSpPr txBox="1">
          <a:spLocks noChangeArrowheads="1"/>
        </xdr:cNvSpPr>
      </xdr:nvSpPr>
      <xdr:spPr bwMode="auto">
        <a:xfrm>
          <a:off x="6555468"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29" name="Text Box 16">
          <a:extLst>
            <a:ext uri="{FF2B5EF4-FFF2-40B4-BE49-F238E27FC236}">
              <a16:creationId xmlns:a16="http://schemas.microsoft.com/office/drawing/2014/main" id="{5617E29F-0171-4EC6-8624-2C9BF0CCE5F9}"/>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0" name="Text Box 17">
          <a:extLst>
            <a:ext uri="{FF2B5EF4-FFF2-40B4-BE49-F238E27FC236}">
              <a16:creationId xmlns:a16="http://schemas.microsoft.com/office/drawing/2014/main" id="{30AC6176-8D3C-4993-91FA-7F674B4F5D58}"/>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1" name="Text Box 18">
          <a:extLst>
            <a:ext uri="{FF2B5EF4-FFF2-40B4-BE49-F238E27FC236}">
              <a16:creationId xmlns:a16="http://schemas.microsoft.com/office/drawing/2014/main" id="{F282A092-0D5C-434F-AB9A-D0F6A5AE422B}"/>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2" name="Text Box 19">
          <a:extLst>
            <a:ext uri="{FF2B5EF4-FFF2-40B4-BE49-F238E27FC236}">
              <a16:creationId xmlns:a16="http://schemas.microsoft.com/office/drawing/2014/main" id="{26C34814-E968-4C0D-A59A-52C315E5B288}"/>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3" name="Text Box 16">
          <a:extLst>
            <a:ext uri="{FF2B5EF4-FFF2-40B4-BE49-F238E27FC236}">
              <a16:creationId xmlns:a16="http://schemas.microsoft.com/office/drawing/2014/main" id="{1CA347AC-77C1-41D6-8DE2-7467050F8C2F}"/>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4" name="Text Box 17">
          <a:extLst>
            <a:ext uri="{FF2B5EF4-FFF2-40B4-BE49-F238E27FC236}">
              <a16:creationId xmlns:a16="http://schemas.microsoft.com/office/drawing/2014/main" id="{2EF2D593-AEAD-4D49-BDB4-B020ED93EB9F}"/>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5" name="Text Box 18">
          <a:extLst>
            <a:ext uri="{FF2B5EF4-FFF2-40B4-BE49-F238E27FC236}">
              <a16:creationId xmlns:a16="http://schemas.microsoft.com/office/drawing/2014/main" id="{257632A9-0AD6-486D-8EC2-38CF44763872}"/>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6" name="Text Box 19">
          <a:extLst>
            <a:ext uri="{FF2B5EF4-FFF2-40B4-BE49-F238E27FC236}">
              <a16:creationId xmlns:a16="http://schemas.microsoft.com/office/drawing/2014/main" id="{21A28007-17EB-4731-8B4F-CE4714C418CD}"/>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37" name="Text Box 16">
          <a:extLst>
            <a:ext uri="{FF2B5EF4-FFF2-40B4-BE49-F238E27FC236}">
              <a16:creationId xmlns:a16="http://schemas.microsoft.com/office/drawing/2014/main" id="{625A870C-2A4E-42E8-9062-64A15058E691}"/>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38" name="Text Box 17">
          <a:extLst>
            <a:ext uri="{FF2B5EF4-FFF2-40B4-BE49-F238E27FC236}">
              <a16:creationId xmlns:a16="http://schemas.microsoft.com/office/drawing/2014/main" id="{819B1D2E-FFEB-4AA2-8756-20C0659CA30A}"/>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39" name="Text Box 18">
          <a:extLst>
            <a:ext uri="{FF2B5EF4-FFF2-40B4-BE49-F238E27FC236}">
              <a16:creationId xmlns:a16="http://schemas.microsoft.com/office/drawing/2014/main" id="{1184BCA5-7F77-49F6-8C7A-DF8B1D7EAE44}"/>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40" name="Text Box 19">
          <a:extLst>
            <a:ext uri="{FF2B5EF4-FFF2-40B4-BE49-F238E27FC236}">
              <a16:creationId xmlns:a16="http://schemas.microsoft.com/office/drawing/2014/main" id="{7CD7E2A4-65C2-4E7A-A76A-8FC5D4523C7F}"/>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1" name="Text Box 16">
          <a:extLst>
            <a:ext uri="{FF2B5EF4-FFF2-40B4-BE49-F238E27FC236}">
              <a16:creationId xmlns:a16="http://schemas.microsoft.com/office/drawing/2014/main" id="{D0A0D499-0EFD-4261-BB03-B04F5BD7AA46}"/>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2" name="Text Box 17">
          <a:extLst>
            <a:ext uri="{FF2B5EF4-FFF2-40B4-BE49-F238E27FC236}">
              <a16:creationId xmlns:a16="http://schemas.microsoft.com/office/drawing/2014/main" id="{EA471C9F-2671-42D0-9708-BD8473EA3139}"/>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3" name="Text Box 18">
          <a:extLst>
            <a:ext uri="{FF2B5EF4-FFF2-40B4-BE49-F238E27FC236}">
              <a16:creationId xmlns:a16="http://schemas.microsoft.com/office/drawing/2014/main" id="{8D8D4D0A-2C19-4F68-99D9-7996622283CF}"/>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4" name="Text Box 19">
          <a:extLst>
            <a:ext uri="{FF2B5EF4-FFF2-40B4-BE49-F238E27FC236}">
              <a16:creationId xmlns:a16="http://schemas.microsoft.com/office/drawing/2014/main" id="{58B55499-5B87-40BA-A969-9D246C978E7A}"/>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5" name="Text Box 16">
          <a:extLst>
            <a:ext uri="{FF2B5EF4-FFF2-40B4-BE49-F238E27FC236}">
              <a16:creationId xmlns:a16="http://schemas.microsoft.com/office/drawing/2014/main" id="{03250D8A-5B09-4615-81EC-6B9138FF6ECE}"/>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6" name="Text Box 17">
          <a:extLst>
            <a:ext uri="{FF2B5EF4-FFF2-40B4-BE49-F238E27FC236}">
              <a16:creationId xmlns:a16="http://schemas.microsoft.com/office/drawing/2014/main" id="{36C54DE8-A67A-4033-9369-B7966B3FCFB4}"/>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7" name="Text Box 18">
          <a:extLst>
            <a:ext uri="{FF2B5EF4-FFF2-40B4-BE49-F238E27FC236}">
              <a16:creationId xmlns:a16="http://schemas.microsoft.com/office/drawing/2014/main" id="{F23F1E24-67B9-4FF9-B1CD-B288FA3B6BE5}"/>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8" name="Text Box 19">
          <a:extLst>
            <a:ext uri="{FF2B5EF4-FFF2-40B4-BE49-F238E27FC236}">
              <a16:creationId xmlns:a16="http://schemas.microsoft.com/office/drawing/2014/main" id="{DDC36C39-4A97-4F28-B099-5364C9D1C299}"/>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504825</xdr:rowOff>
    </xdr:from>
    <xdr:ext cx="95250" cy="444014"/>
    <xdr:sp macro="" textlink="">
      <xdr:nvSpPr>
        <xdr:cNvPr id="1849" name="Text Box 15">
          <a:extLst>
            <a:ext uri="{FF2B5EF4-FFF2-40B4-BE49-F238E27FC236}">
              <a16:creationId xmlns:a16="http://schemas.microsoft.com/office/drawing/2014/main" id="{0387410B-1776-45CE-B189-BDE22E60B243}"/>
            </a:ext>
          </a:extLst>
        </xdr:cNvPr>
        <xdr:cNvSpPr txBox="1">
          <a:spLocks noChangeArrowheads="1"/>
        </xdr:cNvSpPr>
      </xdr:nvSpPr>
      <xdr:spPr bwMode="auto">
        <a:xfrm>
          <a:off x="3710214" y="415698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0" name="Text Box 16">
          <a:extLst>
            <a:ext uri="{FF2B5EF4-FFF2-40B4-BE49-F238E27FC236}">
              <a16:creationId xmlns:a16="http://schemas.microsoft.com/office/drawing/2014/main" id="{E9CFBF40-AA0A-427C-B829-1289B554E917}"/>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1" name="Text Box 17">
          <a:extLst>
            <a:ext uri="{FF2B5EF4-FFF2-40B4-BE49-F238E27FC236}">
              <a16:creationId xmlns:a16="http://schemas.microsoft.com/office/drawing/2014/main" id="{EEFA962F-88B2-4A49-AF6B-515196B94A82}"/>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2" name="Text Box 18">
          <a:extLst>
            <a:ext uri="{FF2B5EF4-FFF2-40B4-BE49-F238E27FC236}">
              <a16:creationId xmlns:a16="http://schemas.microsoft.com/office/drawing/2014/main" id="{7CA07C70-023F-4997-978C-FD927BC08CFB}"/>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3" name="Text Box 19">
          <a:extLst>
            <a:ext uri="{FF2B5EF4-FFF2-40B4-BE49-F238E27FC236}">
              <a16:creationId xmlns:a16="http://schemas.microsoft.com/office/drawing/2014/main" id="{17E031E2-4FD9-4761-9BEC-6292C3B8DC11}"/>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504825</xdr:rowOff>
    </xdr:from>
    <xdr:ext cx="95250" cy="442269"/>
    <xdr:sp macro="" textlink="">
      <xdr:nvSpPr>
        <xdr:cNvPr id="1854" name="Text Box 15">
          <a:extLst>
            <a:ext uri="{FF2B5EF4-FFF2-40B4-BE49-F238E27FC236}">
              <a16:creationId xmlns:a16="http://schemas.microsoft.com/office/drawing/2014/main" id="{29CD5C22-3C11-4BDC-8581-02C3209DC1E4}"/>
            </a:ext>
          </a:extLst>
        </xdr:cNvPr>
        <xdr:cNvSpPr txBox="1">
          <a:spLocks noChangeArrowheads="1"/>
        </xdr:cNvSpPr>
      </xdr:nvSpPr>
      <xdr:spPr bwMode="auto">
        <a:xfrm>
          <a:off x="6555468" y="415698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55" name="Text Box 16">
          <a:extLst>
            <a:ext uri="{FF2B5EF4-FFF2-40B4-BE49-F238E27FC236}">
              <a16:creationId xmlns:a16="http://schemas.microsoft.com/office/drawing/2014/main" id="{C2F4018C-B285-474B-A632-DBC382ED2897}"/>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56" name="Text Box 17">
          <a:extLst>
            <a:ext uri="{FF2B5EF4-FFF2-40B4-BE49-F238E27FC236}">
              <a16:creationId xmlns:a16="http://schemas.microsoft.com/office/drawing/2014/main" id="{7D3C0022-0A23-492B-8842-653D41699786}"/>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57" name="Text Box 18">
          <a:extLst>
            <a:ext uri="{FF2B5EF4-FFF2-40B4-BE49-F238E27FC236}">
              <a16:creationId xmlns:a16="http://schemas.microsoft.com/office/drawing/2014/main" id="{B1B4CBED-A57E-4391-8CD9-CF518AD5F7C7}"/>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58" name="Text Box 16">
          <a:extLst>
            <a:ext uri="{FF2B5EF4-FFF2-40B4-BE49-F238E27FC236}">
              <a16:creationId xmlns:a16="http://schemas.microsoft.com/office/drawing/2014/main" id="{75E0240A-9540-40A3-9C10-6A39026388A6}"/>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59" name="Text Box 17">
          <a:extLst>
            <a:ext uri="{FF2B5EF4-FFF2-40B4-BE49-F238E27FC236}">
              <a16:creationId xmlns:a16="http://schemas.microsoft.com/office/drawing/2014/main" id="{B1ACE4E5-B682-4B65-BD8F-14FCDE5EF5C0}"/>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0" name="Text Box 18">
          <a:extLst>
            <a:ext uri="{FF2B5EF4-FFF2-40B4-BE49-F238E27FC236}">
              <a16:creationId xmlns:a16="http://schemas.microsoft.com/office/drawing/2014/main" id="{A16113D2-0626-4C31-8087-9B3A01715621}"/>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1" name="Text Box 19">
          <a:extLst>
            <a:ext uri="{FF2B5EF4-FFF2-40B4-BE49-F238E27FC236}">
              <a16:creationId xmlns:a16="http://schemas.microsoft.com/office/drawing/2014/main" id="{79B9E6C9-F4D1-4474-BE99-2F88BAEFB47A}"/>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2" name="Text Box 16">
          <a:extLst>
            <a:ext uri="{FF2B5EF4-FFF2-40B4-BE49-F238E27FC236}">
              <a16:creationId xmlns:a16="http://schemas.microsoft.com/office/drawing/2014/main" id="{5382D9EB-2274-4A1E-9E2B-C1DA5E5C5145}"/>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3" name="Text Box 17">
          <a:extLst>
            <a:ext uri="{FF2B5EF4-FFF2-40B4-BE49-F238E27FC236}">
              <a16:creationId xmlns:a16="http://schemas.microsoft.com/office/drawing/2014/main" id="{58063064-5179-4C8E-BEE8-ACD4C81AC74F}"/>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4" name="Text Box 18">
          <a:extLst>
            <a:ext uri="{FF2B5EF4-FFF2-40B4-BE49-F238E27FC236}">
              <a16:creationId xmlns:a16="http://schemas.microsoft.com/office/drawing/2014/main" id="{E12E8AF1-09D1-4393-A28A-8A0B17C2381A}"/>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5" name="Text Box 19">
          <a:extLst>
            <a:ext uri="{FF2B5EF4-FFF2-40B4-BE49-F238E27FC236}">
              <a16:creationId xmlns:a16="http://schemas.microsoft.com/office/drawing/2014/main" id="{6798C4CC-5247-4F18-9E57-E45C161945DC}"/>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8496"/>
    <xdr:sp macro="" textlink="">
      <xdr:nvSpPr>
        <xdr:cNvPr id="1866" name="Text Box 15">
          <a:extLst>
            <a:ext uri="{FF2B5EF4-FFF2-40B4-BE49-F238E27FC236}">
              <a16:creationId xmlns:a16="http://schemas.microsoft.com/office/drawing/2014/main" id="{CDF59E90-AE64-4426-BCCD-FB3527B96E7C}"/>
            </a:ext>
          </a:extLst>
        </xdr:cNvPr>
        <xdr:cNvSpPr txBox="1">
          <a:spLocks noChangeArrowheads="1"/>
        </xdr:cNvSpPr>
      </xdr:nvSpPr>
      <xdr:spPr bwMode="auto">
        <a:xfrm>
          <a:off x="3710214" y="434476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442269"/>
    <xdr:sp macro="" textlink="">
      <xdr:nvSpPr>
        <xdr:cNvPr id="1867" name="Text Box 15">
          <a:extLst>
            <a:ext uri="{FF2B5EF4-FFF2-40B4-BE49-F238E27FC236}">
              <a16:creationId xmlns:a16="http://schemas.microsoft.com/office/drawing/2014/main" id="{9DF06C2B-A65D-45A6-8EB1-6CA44DB1867F}"/>
            </a:ext>
          </a:extLst>
        </xdr:cNvPr>
        <xdr:cNvSpPr txBox="1">
          <a:spLocks noChangeArrowheads="1"/>
        </xdr:cNvSpPr>
      </xdr:nvSpPr>
      <xdr:spPr bwMode="auto">
        <a:xfrm>
          <a:off x="6555468"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504825</xdr:rowOff>
    </xdr:from>
    <xdr:ext cx="95250" cy="442269"/>
    <xdr:sp macro="" textlink="">
      <xdr:nvSpPr>
        <xdr:cNvPr id="1868" name="Text Box 15">
          <a:extLst>
            <a:ext uri="{FF2B5EF4-FFF2-40B4-BE49-F238E27FC236}">
              <a16:creationId xmlns:a16="http://schemas.microsoft.com/office/drawing/2014/main" id="{38DF6D67-69A9-4727-B63E-2BD20A17E594}"/>
            </a:ext>
          </a:extLst>
        </xdr:cNvPr>
        <xdr:cNvSpPr txBox="1">
          <a:spLocks noChangeArrowheads="1"/>
        </xdr:cNvSpPr>
      </xdr:nvSpPr>
      <xdr:spPr bwMode="auto">
        <a:xfrm>
          <a:off x="15475857"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213632"/>
    <xdr:sp macro="" textlink="">
      <xdr:nvSpPr>
        <xdr:cNvPr id="1869" name="Text Box 15">
          <a:extLst>
            <a:ext uri="{FF2B5EF4-FFF2-40B4-BE49-F238E27FC236}">
              <a16:creationId xmlns:a16="http://schemas.microsoft.com/office/drawing/2014/main" id="{25EDF7F4-9402-44DB-BFFB-D957B152C245}"/>
            </a:ext>
          </a:extLst>
        </xdr:cNvPr>
        <xdr:cNvSpPr txBox="1">
          <a:spLocks noChangeArrowheads="1"/>
        </xdr:cNvSpPr>
      </xdr:nvSpPr>
      <xdr:spPr bwMode="auto">
        <a:xfrm>
          <a:off x="3710214"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4331"/>
    <xdr:sp macro="" textlink="">
      <xdr:nvSpPr>
        <xdr:cNvPr id="1870" name="Text Box 15">
          <a:extLst>
            <a:ext uri="{FF2B5EF4-FFF2-40B4-BE49-F238E27FC236}">
              <a16:creationId xmlns:a16="http://schemas.microsoft.com/office/drawing/2014/main" id="{CB9A1084-C443-4413-AB5A-2A5207177EAB}"/>
            </a:ext>
          </a:extLst>
        </xdr:cNvPr>
        <xdr:cNvSpPr txBox="1">
          <a:spLocks noChangeArrowheads="1"/>
        </xdr:cNvSpPr>
      </xdr:nvSpPr>
      <xdr:spPr bwMode="auto">
        <a:xfrm>
          <a:off x="3710214" y="434476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213632"/>
    <xdr:sp macro="" textlink="">
      <xdr:nvSpPr>
        <xdr:cNvPr id="1871" name="Text Box 15">
          <a:extLst>
            <a:ext uri="{FF2B5EF4-FFF2-40B4-BE49-F238E27FC236}">
              <a16:creationId xmlns:a16="http://schemas.microsoft.com/office/drawing/2014/main" id="{AA61C4C6-AB6C-46DB-9759-AAE9682B1B4E}"/>
            </a:ext>
          </a:extLst>
        </xdr:cNvPr>
        <xdr:cNvSpPr txBox="1">
          <a:spLocks noChangeArrowheads="1"/>
        </xdr:cNvSpPr>
      </xdr:nvSpPr>
      <xdr:spPr bwMode="auto">
        <a:xfrm>
          <a:off x="6555468"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2" name="Text Box 16">
          <a:extLst>
            <a:ext uri="{FF2B5EF4-FFF2-40B4-BE49-F238E27FC236}">
              <a16:creationId xmlns:a16="http://schemas.microsoft.com/office/drawing/2014/main" id="{6582CA50-CCDB-4A1B-BC30-78CDAFB35D72}"/>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3" name="Text Box 17">
          <a:extLst>
            <a:ext uri="{FF2B5EF4-FFF2-40B4-BE49-F238E27FC236}">
              <a16:creationId xmlns:a16="http://schemas.microsoft.com/office/drawing/2014/main" id="{0ABF53AE-9F07-4A0F-8259-76BC61FAE286}"/>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4" name="Text Box 18">
          <a:extLst>
            <a:ext uri="{FF2B5EF4-FFF2-40B4-BE49-F238E27FC236}">
              <a16:creationId xmlns:a16="http://schemas.microsoft.com/office/drawing/2014/main" id="{966978D0-283C-4F72-A5B2-9398B47007DA}"/>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5" name="Text Box 19">
          <a:extLst>
            <a:ext uri="{FF2B5EF4-FFF2-40B4-BE49-F238E27FC236}">
              <a16:creationId xmlns:a16="http://schemas.microsoft.com/office/drawing/2014/main" id="{95EFFF15-1D42-4322-BDDD-4C055599BC19}"/>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6" name="Text Box 16">
          <a:extLst>
            <a:ext uri="{FF2B5EF4-FFF2-40B4-BE49-F238E27FC236}">
              <a16:creationId xmlns:a16="http://schemas.microsoft.com/office/drawing/2014/main" id="{C06A0F7A-A56A-4BDB-8B55-2D31D55F1B8D}"/>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7" name="Text Box 17">
          <a:extLst>
            <a:ext uri="{FF2B5EF4-FFF2-40B4-BE49-F238E27FC236}">
              <a16:creationId xmlns:a16="http://schemas.microsoft.com/office/drawing/2014/main" id="{296B18BB-1FA6-49CA-BB89-CDA9D4B35C54}"/>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8" name="Text Box 18">
          <a:extLst>
            <a:ext uri="{FF2B5EF4-FFF2-40B4-BE49-F238E27FC236}">
              <a16:creationId xmlns:a16="http://schemas.microsoft.com/office/drawing/2014/main" id="{9CFFB093-3A42-42A3-9528-7D5484BEE2C0}"/>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9" name="Text Box 19">
          <a:extLst>
            <a:ext uri="{FF2B5EF4-FFF2-40B4-BE49-F238E27FC236}">
              <a16:creationId xmlns:a16="http://schemas.microsoft.com/office/drawing/2014/main" id="{E20FD932-7EF3-446C-BB3A-D16E565460B5}"/>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0" name="Text Box 16">
          <a:extLst>
            <a:ext uri="{FF2B5EF4-FFF2-40B4-BE49-F238E27FC236}">
              <a16:creationId xmlns:a16="http://schemas.microsoft.com/office/drawing/2014/main" id="{5E3F01A0-B622-45EA-813F-7D07CF435596}"/>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1" name="Text Box 17">
          <a:extLst>
            <a:ext uri="{FF2B5EF4-FFF2-40B4-BE49-F238E27FC236}">
              <a16:creationId xmlns:a16="http://schemas.microsoft.com/office/drawing/2014/main" id="{EAC508B6-0F49-4577-A455-120D87753F09}"/>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2" name="Text Box 18">
          <a:extLst>
            <a:ext uri="{FF2B5EF4-FFF2-40B4-BE49-F238E27FC236}">
              <a16:creationId xmlns:a16="http://schemas.microsoft.com/office/drawing/2014/main" id="{07924C26-72E8-4157-9C5B-D32DCC2B4376}"/>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3" name="Text Box 19">
          <a:extLst>
            <a:ext uri="{FF2B5EF4-FFF2-40B4-BE49-F238E27FC236}">
              <a16:creationId xmlns:a16="http://schemas.microsoft.com/office/drawing/2014/main" id="{76B2AAD9-EC2F-4836-BEEB-3E8FBF784E4E}"/>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504825</xdr:rowOff>
    </xdr:from>
    <xdr:ext cx="95250" cy="444014"/>
    <xdr:sp macro="" textlink="">
      <xdr:nvSpPr>
        <xdr:cNvPr id="1884" name="Text Box 15">
          <a:extLst>
            <a:ext uri="{FF2B5EF4-FFF2-40B4-BE49-F238E27FC236}">
              <a16:creationId xmlns:a16="http://schemas.microsoft.com/office/drawing/2014/main" id="{AC99B156-5523-4F27-9752-1EE9134ECCE7}"/>
            </a:ext>
          </a:extLst>
        </xdr:cNvPr>
        <xdr:cNvSpPr txBox="1">
          <a:spLocks noChangeArrowheads="1"/>
        </xdr:cNvSpPr>
      </xdr:nvSpPr>
      <xdr:spPr bwMode="auto">
        <a:xfrm>
          <a:off x="3710214" y="4701268"/>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5" name="Text Box 16">
          <a:extLst>
            <a:ext uri="{FF2B5EF4-FFF2-40B4-BE49-F238E27FC236}">
              <a16:creationId xmlns:a16="http://schemas.microsoft.com/office/drawing/2014/main" id="{77D98DB6-129F-4016-B28A-9D741FFA1837}"/>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6" name="Text Box 17">
          <a:extLst>
            <a:ext uri="{FF2B5EF4-FFF2-40B4-BE49-F238E27FC236}">
              <a16:creationId xmlns:a16="http://schemas.microsoft.com/office/drawing/2014/main" id="{AF59F120-E6AD-41B6-B8D9-896EEEF47CE6}"/>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7" name="Text Box 18">
          <a:extLst>
            <a:ext uri="{FF2B5EF4-FFF2-40B4-BE49-F238E27FC236}">
              <a16:creationId xmlns:a16="http://schemas.microsoft.com/office/drawing/2014/main" id="{009714FF-FBD6-4514-A772-1CC03622B127}"/>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8" name="Text Box 19">
          <a:extLst>
            <a:ext uri="{FF2B5EF4-FFF2-40B4-BE49-F238E27FC236}">
              <a16:creationId xmlns:a16="http://schemas.microsoft.com/office/drawing/2014/main" id="{F7721E4E-A3CF-402A-B55F-BF3EE56BE4AE}"/>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504825</xdr:rowOff>
    </xdr:from>
    <xdr:ext cx="95250" cy="442269"/>
    <xdr:sp macro="" textlink="">
      <xdr:nvSpPr>
        <xdr:cNvPr id="1889" name="Text Box 15">
          <a:extLst>
            <a:ext uri="{FF2B5EF4-FFF2-40B4-BE49-F238E27FC236}">
              <a16:creationId xmlns:a16="http://schemas.microsoft.com/office/drawing/2014/main" id="{5CACDF17-2FAC-4016-A51B-B895EE6893A7}"/>
            </a:ext>
          </a:extLst>
        </xdr:cNvPr>
        <xdr:cNvSpPr txBox="1">
          <a:spLocks noChangeArrowheads="1"/>
        </xdr:cNvSpPr>
      </xdr:nvSpPr>
      <xdr:spPr bwMode="auto">
        <a:xfrm>
          <a:off x="6555468" y="470126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90" name="Text Box 16">
          <a:extLst>
            <a:ext uri="{FF2B5EF4-FFF2-40B4-BE49-F238E27FC236}">
              <a16:creationId xmlns:a16="http://schemas.microsoft.com/office/drawing/2014/main" id="{85A9FE47-EAAA-4BD9-B71C-43A13B66C209}"/>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91" name="Text Box 17">
          <a:extLst>
            <a:ext uri="{FF2B5EF4-FFF2-40B4-BE49-F238E27FC236}">
              <a16:creationId xmlns:a16="http://schemas.microsoft.com/office/drawing/2014/main" id="{9B6EAD3C-73E6-4D29-8A27-3D59E3DA46FC}"/>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92" name="Text Box 18">
          <a:extLst>
            <a:ext uri="{FF2B5EF4-FFF2-40B4-BE49-F238E27FC236}">
              <a16:creationId xmlns:a16="http://schemas.microsoft.com/office/drawing/2014/main" id="{807AC296-732E-45A6-BDC6-5DFC7679B15B}"/>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3" name="Text Box 16">
          <a:extLst>
            <a:ext uri="{FF2B5EF4-FFF2-40B4-BE49-F238E27FC236}">
              <a16:creationId xmlns:a16="http://schemas.microsoft.com/office/drawing/2014/main" id="{4495C48A-E6EA-4499-9156-4C97D2671517}"/>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4" name="Text Box 17">
          <a:extLst>
            <a:ext uri="{FF2B5EF4-FFF2-40B4-BE49-F238E27FC236}">
              <a16:creationId xmlns:a16="http://schemas.microsoft.com/office/drawing/2014/main" id="{E9063FF7-381A-483E-9159-FED06DAD9AFF}"/>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5" name="Text Box 18">
          <a:extLst>
            <a:ext uri="{FF2B5EF4-FFF2-40B4-BE49-F238E27FC236}">
              <a16:creationId xmlns:a16="http://schemas.microsoft.com/office/drawing/2014/main" id="{377B2F63-FE59-459E-8337-F46ECE326966}"/>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6" name="Text Box 19">
          <a:extLst>
            <a:ext uri="{FF2B5EF4-FFF2-40B4-BE49-F238E27FC236}">
              <a16:creationId xmlns:a16="http://schemas.microsoft.com/office/drawing/2014/main" id="{EC620DC9-100B-4AC9-9A66-3A38AC7BB62C}"/>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7" name="Text Box 16">
          <a:extLst>
            <a:ext uri="{FF2B5EF4-FFF2-40B4-BE49-F238E27FC236}">
              <a16:creationId xmlns:a16="http://schemas.microsoft.com/office/drawing/2014/main" id="{E281BBB0-DC69-4618-A635-B35D8E52F543}"/>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8" name="Text Box 17">
          <a:extLst>
            <a:ext uri="{FF2B5EF4-FFF2-40B4-BE49-F238E27FC236}">
              <a16:creationId xmlns:a16="http://schemas.microsoft.com/office/drawing/2014/main" id="{45379F41-035B-4D97-9936-08543879778D}"/>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9" name="Text Box 18">
          <a:extLst>
            <a:ext uri="{FF2B5EF4-FFF2-40B4-BE49-F238E27FC236}">
              <a16:creationId xmlns:a16="http://schemas.microsoft.com/office/drawing/2014/main" id="{E68B2D73-92E0-4E15-8EB9-0C728C20F1C4}"/>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900" name="Text Box 19">
          <a:extLst>
            <a:ext uri="{FF2B5EF4-FFF2-40B4-BE49-F238E27FC236}">
              <a16:creationId xmlns:a16="http://schemas.microsoft.com/office/drawing/2014/main" id="{569A7A00-A949-46AD-9F3E-8B95F57EA4BF}"/>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1" name="Text Box 16">
          <a:extLst>
            <a:ext uri="{FF2B5EF4-FFF2-40B4-BE49-F238E27FC236}">
              <a16:creationId xmlns:a16="http://schemas.microsoft.com/office/drawing/2014/main" id="{3D116270-3535-4397-AE59-FB6643A7E222}"/>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2" name="Text Box 17">
          <a:extLst>
            <a:ext uri="{FF2B5EF4-FFF2-40B4-BE49-F238E27FC236}">
              <a16:creationId xmlns:a16="http://schemas.microsoft.com/office/drawing/2014/main" id="{F919E4EB-366D-4447-94D9-80330C877B00}"/>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3" name="Text Box 18">
          <a:extLst>
            <a:ext uri="{FF2B5EF4-FFF2-40B4-BE49-F238E27FC236}">
              <a16:creationId xmlns:a16="http://schemas.microsoft.com/office/drawing/2014/main" id="{140215AF-72BA-4732-9AA6-B8B34EC1842A}"/>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4" name="Text Box 19">
          <a:extLst>
            <a:ext uri="{FF2B5EF4-FFF2-40B4-BE49-F238E27FC236}">
              <a16:creationId xmlns:a16="http://schemas.microsoft.com/office/drawing/2014/main" id="{14452599-1C58-43FE-AEFD-27AAF35D80A7}"/>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8496"/>
    <xdr:sp macro="" textlink="">
      <xdr:nvSpPr>
        <xdr:cNvPr id="1905" name="Text Box 15">
          <a:extLst>
            <a:ext uri="{FF2B5EF4-FFF2-40B4-BE49-F238E27FC236}">
              <a16:creationId xmlns:a16="http://schemas.microsoft.com/office/drawing/2014/main" id="{A9B929AE-2B7F-4C54-A3E2-1CB326CD760F}"/>
            </a:ext>
          </a:extLst>
        </xdr:cNvPr>
        <xdr:cNvSpPr txBox="1">
          <a:spLocks noChangeArrowheads="1"/>
        </xdr:cNvSpPr>
      </xdr:nvSpPr>
      <xdr:spPr bwMode="auto">
        <a:xfrm>
          <a:off x="3710214" y="5433332"/>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6" name="Text Box 16">
          <a:extLst>
            <a:ext uri="{FF2B5EF4-FFF2-40B4-BE49-F238E27FC236}">
              <a16:creationId xmlns:a16="http://schemas.microsoft.com/office/drawing/2014/main" id="{232F9895-C649-4C7D-AEBE-8FB20F4929CF}"/>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7" name="Text Box 17">
          <a:extLst>
            <a:ext uri="{FF2B5EF4-FFF2-40B4-BE49-F238E27FC236}">
              <a16:creationId xmlns:a16="http://schemas.microsoft.com/office/drawing/2014/main" id="{E87DA689-7228-4B3F-B1B4-323ED2153491}"/>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8" name="Text Box 18">
          <a:extLst>
            <a:ext uri="{FF2B5EF4-FFF2-40B4-BE49-F238E27FC236}">
              <a16:creationId xmlns:a16="http://schemas.microsoft.com/office/drawing/2014/main" id="{AFAC8FD1-FAB1-422F-A041-90CA8374F3CF}"/>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9" name="Text Box 19">
          <a:extLst>
            <a:ext uri="{FF2B5EF4-FFF2-40B4-BE49-F238E27FC236}">
              <a16:creationId xmlns:a16="http://schemas.microsoft.com/office/drawing/2014/main" id="{FD4D86DD-5FD4-4B79-A7D1-203539C8B246}"/>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442269"/>
    <xdr:sp macro="" textlink="">
      <xdr:nvSpPr>
        <xdr:cNvPr id="1910" name="Text Box 15">
          <a:extLst>
            <a:ext uri="{FF2B5EF4-FFF2-40B4-BE49-F238E27FC236}">
              <a16:creationId xmlns:a16="http://schemas.microsoft.com/office/drawing/2014/main" id="{DF63CC08-E2AD-4654-89EC-BC2F9C7A2E29}"/>
            </a:ext>
          </a:extLst>
        </xdr:cNvPr>
        <xdr:cNvSpPr txBox="1">
          <a:spLocks noChangeArrowheads="1"/>
        </xdr:cNvSpPr>
      </xdr:nvSpPr>
      <xdr:spPr bwMode="auto">
        <a:xfrm>
          <a:off x="6555468"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1" name="Text Box 16">
          <a:extLst>
            <a:ext uri="{FF2B5EF4-FFF2-40B4-BE49-F238E27FC236}">
              <a16:creationId xmlns:a16="http://schemas.microsoft.com/office/drawing/2014/main" id="{6CEE5DB2-A6B6-4A7B-8EE3-B643E7E02379}"/>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2" name="Text Box 17">
          <a:extLst>
            <a:ext uri="{FF2B5EF4-FFF2-40B4-BE49-F238E27FC236}">
              <a16:creationId xmlns:a16="http://schemas.microsoft.com/office/drawing/2014/main" id="{11F71FF0-7910-4D3A-9305-D0054847BB20}"/>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3" name="Text Box 18">
          <a:extLst>
            <a:ext uri="{FF2B5EF4-FFF2-40B4-BE49-F238E27FC236}">
              <a16:creationId xmlns:a16="http://schemas.microsoft.com/office/drawing/2014/main" id="{945116B0-5373-4679-B7F3-BF253BE36F41}"/>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4" name="Text Box 19">
          <a:extLst>
            <a:ext uri="{FF2B5EF4-FFF2-40B4-BE49-F238E27FC236}">
              <a16:creationId xmlns:a16="http://schemas.microsoft.com/office/drawing/2014/main" id="{B7E30969-264F-4BF9-AC08-8EE2E79869D1}"/>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504825</xdr:rowOff>
    </xdr:from>
    <xdr:ext cx="95250" cy="442269"/>
    <xdr:sp macro="" textlink="">
      <xdr:nvSpPr>
        <xdr:cNvPr id="1915" name="Text Box 15">
          <a:extLst>
            <a:ext uri="{FF2B5EF4-FFF2-40B4-BE49-F238E27FC236}">
              <a16:creationId xmlns:a16="http://schemas.microsoft.com/office/drawing/2014/main" id="{DA9C63F2-6F7F-4F65-891D-990111F06567}"/>
            </a:ext>
          </a:extLst>
        </xdr:cNvPr>
        <xdr:cNvSpPr txBox="1">
          <a:spLocks noChangeArrowheads="1"/>
        </xdr:cNvSpPr>
      </xdr:nvSpPr>
      <xdr:spPr bwMode="auto">
        <a:xfrm>
          <a:off x="15475857"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504825</xdr:rowOff>
    </xdr:from>
    <xdr:ext cx="95250" cy="444014"/>
    <xdr:sp macro="" textlink="">
      <xdr:nvSpPr>
        <xdr:cNvPr id="1916" name="Text Box 15">
          <a:extLst>
            <a:ext uri="{FF2B5EF4-FFF2-40B4-BE49-F238E27FC236}">
              <a16:creationId xmlns:a16="http://schemas.microsoft.com/office/drawing/2014/main" id="{9D35D691-A7CA-4DE7-AFEA-62507279DD1A}"/>
            </a:ext>
          </a:extLst>
        </xdr:cNvPr>
        <xdr:cNvSpPr txBox="1">
          <a:spLocks noChangeArrowheads="1"/>
        </xdr:cNvSpPr>
      </xdr:nvSpPr>
      <xdr:spPr bwMode="auto">
        <a:xfrm>
          <a:off x="3710214" y="52455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17" name="Text Box 16">
          <a:extLst>
            <a:ext uri="{FF2B5EF4-FFF2-40B4-BE49-F238E27FC236}">
              <a16:creationId xmlns:a16="http://schemas.microsoft.com/office/drawing/2014/main" id="{A2212EE0-F4D9-4234-B8F9-7AA2696C6915}"/>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18" name="Text Box 17">
          <a:extLst>
            <a:ext uri="{FF2B5EF4-FFF2-40B4-BE49-F238E27FC236}">
              <a16:creationId xmlns:a16="http://schemas.microsoft.com/office/drawing/2014/main" id="{3C3E26B0-C449-4003-90AC-A6D895B3A33B}"/>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19" name="Text Box 18">
          <a:extLst>
            <a:ext uri="{FF2B5EF4-FFF2-40B4-BE49-F238E27FC236}">
              <a16:creationId xmlns:a16="http://schemas.microsoft.com/office/drawing/2014/main" id="{664C5A2E-F1CD-4045-A9F8-587D9FE04D2D}"/>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20" name="Text Box 19">
          <a:extLst>
            <a:ext uri="{FF2B5EF4-FFF2-40B4-BE49-F238E27FC236}">
              <a16:creationId xmlns:a16="http://schemas.microsoft.com/office/drawing/2014/main" id="{A598A053-B198-4AB1-90A8-43399B4052DB}"/>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213632"/>
    <xdr:sp macro="" textlink="">
      <xdr:nvSpPr>
        <xdr:cNvPr id="1921" name="Text Box 15">
          <a:extLst>
            <a:ext uri="{FF2B5EF4-FFF2-40B4-BE49-F238E27FC236}">
              <a16:creationId xmlns:a16="http://schemas.microsoft.com/office/drawing/2014/main" id="{B30D6A2A-29CF-4455-82E8-E8979D0F92C9}"/>
            </a:ext>
          </a:extLst>
        </xdr:cNvPr>
        <xdr:cNvSpPr txBox="1">
          <a:spLocks noChangeArrowheads="1"/>
        </xdr:cNvSpPr>
      </xdr:nvSpPr>
      <xdr:spPr bwMode="auto">
        <a:xfrm>
          <a:off x="3710214"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4331"/>
    <xdr:sp macro="" textlink="">
      <xdr:nvSpPr>
        <xdr:cNvPr id="1922" name="Text Box 15">
          <a:extLst>
            <a:ext uri="{FF2B5EF4-FFF2-40B4-BE49-F238E27FC236}">
              <a16:creationId xmlns:a16="http://schemas.microsoft.com/office/drawing/2014/main" id="{12C0F44D-33CC-4396-9707-0C72B0F1D84B}"/>
            </a:ext>
          </a:extLst>
        </xdr:cNvPr>
        <xdr:cNvSpPr txBox="1">
          <a:spLocks noChangeArrowheads="1"/>
        </xdr:cNvSpPr>
      </xdr:nvSpPr>
      <xdr:spPr bwMode="auto">
        <a:xfrm>
          <a:off x="3710214" y="5433332"/>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504825</xdr:rowOff>
    </xdr:from>
    <xdr:ext cx="95250" cy="442269"/>
    <xdr:sp macro="" textlink="">
      <xdr:nvSpPr>
        <xdr:cNvPr id="1923" name="Text Box 15">
          <a:extLst>
            <a:ext uri="{FF2B5EF4-FFF2-40B4-BE49-F238E27FC236}">
              <a16:creationId xmlns:a16="http://schemas.microsoft.com/office/drawing/2014/main" id="{6624AD59-0023-467E-91C5-A98BDA5B1502}"/>
            </a:ext>
          </a:extLst>
        </xdr:cNvPr>
        <xdr:cNvSpPr txBox="1">
          <a:spLocks noChangeArrowheads="1"/>
        </xdr:cNvSpPr>
      </xdr:nvSpPr>
      <xdr:spPr bwMode="auto">
        <a:xfrm>
          <a:off x="6555468" y="52455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24" name="Text Box 16">
          <a:extLst>
            <a:ext uri="{FF2B5EF4-FFF2-40B4-BE49-F238E27FC236}">
              <a16:creationId xmlns:a16="http://schemas.microsoft.com/office/drawing/2014/main" id="{267EFCEA-D4A6-4D30-95A0-DDCCEA51E90E}"/>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25" name="Text Box 17">
          <a:extLst>
            <a:ext uri="{FF2B5EF4-FFF2-40B4-BE49-F238E27FC236}">
              <a16:creationId xmlns:a16="http://schemas.microsoft.com/office/drawing/2014/main" id="{75FEA3F2-D605-4823-9FD0-7E16254FFD43}"/>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26" name="Text Box 18">
          <a:extLst>
            <a:ext uri="{FF2B5EF4-FFF2-40B4-BE49-F238E27FC236}">
              <a16:creationId xmlns:a16="http://schemas.microsoft.com/office/drawing/2014/main" id="{B25678ED-B989-4972-A2AE-5A37088C62A6}"/>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213632"/>
    <xdr:sp macro="" textlink="">
      <xdr:nvSpPr>
        <xdr:cNvPr id="1927" name="Text Box 15">
          <a:extLst>
            <a:ext uri="{FF2B5EF4-FFF2-40B4-BE49-F238E27FC236}">
              <a16:creationId xmlns:a16="http://schemas.microsoft.com/office/drawing/2014/main" id="{5BFFE07A-DD28-4DF8-85BE-E827FAE1C653}"/>
            </a:ext>
          </a:extLst>
        </xdr:cNvPr>
        <xdr:cNvSpPr txBox="1">
          <a:spLocks noChangeArrowheads="1"/>
        </xdr:cNvSpPr>
      </xdr:nvSpPr>
      <xdr:spPr bwMode="auto">
        <a:xfrm>
          <a:off x="6555468"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28" name="Text Box 16">
          <a:extLst>
            <a:ext uri="{FF2B5EF4-FFF2-40B4-BE49-F238E27FC236}">
              <a16:creationId xmlns:a16="http://schemas.microsoft.com/office/drawing/2014/main" id="{BDF54E87-1665-4A9A-9A06-AF4BC8294B0C}"/>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29" name="Text Box 17">
          <a:extLst>
            <a:ext uri="{FF2B5EF4-FFF2-40B4-BE49-F238E27FC236}">
              <a16:creationId xmlns:a16="http://schemas.microsoft.com/office/drawing/2014/main" id="{2CB82D05-4283-4003-B8B5-5067DD23EDE4}"/>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0" name="Text Box 18">
          <a:extLst>
            <a:ext uri="{FF2B5EF4-FFF2-40B4-BE49-F238E27FC236}">
              <a16:creationId xmlns:a16="http://schemas.microsoft.com/office/drawing/2014/main" id="{EC5D60FE-9A92-4878-B196-30AB11E7CE26}"/>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1" name="Text Box 19">
          <a:extLst>
            <a:ext uri="{FF2B5EF4-FFF2-40B4-BE49-F238E27FC236}">
              <a16:creationId xmlns:a16="http://schemas.microsoft.com/office/drawing/2014/main" id="{00D4A7CF-1C65-420F-9ADA-6D10C75BA87D}"/>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2" name="Text Box 16">
          <a:extLst>
            <a:ext uri="{FF2B5EF4-FFF2-40B4-BE49-F238E27FC236}">
              <a16:creationId xmlns:a16="http://schemas.microsoft.com/office/drawing/2014/main" id="{10E4ECEB-78B3-453E-9C2E-D4B8E83244DE}"/>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3" name="Text Box 17">
          <a:extLst>
            <a:ext uri="{FF2B5EF4-FFF2-40B4-BE49-F238E27FC236}">
              <a16:creationId xmlns:a16="http://schemas.microsoft.com/office/drawing/2014/main" id="{B66304F4-F0A3-4B6E-9A25-ECBEAA2346D2}"/>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4" name="Text Box 18">
          <a:extLst>
            <a:ext uri="{FF2B5EF4-FFF2-40B4-BE49-F238E27FC236}">
              <a16:creationId xmlns:a16="http://schemas.microsoft.com/office/drawing/2014/main" id="{0C8D442C-E928-421B-B6F8-058141DFA5B7}"/>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5" name="Text Box 19">
          <a:extLst>
            <a:ext uri="{FF2B5EF4-FFF2-40B4-BE49-F238E27FC236}">
              <a16:creationId xmlns:a16="http://schemas.microsoft.com/office/drawing/2014/main" id="{2E25B566-3572-45B2-822C-5BC9343AD970}"/>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6" name="Text Box 16">
          <a:extLst>
            <a:ext uri="{FF2B5EF4-FFF2-40B4-BE49-F238E27FC236}">
              <a16:creationId xmlns:a16="http://schemas.microsoft.com/office/drawing/2014/main" id="{2D56ABB9-3A4B-4F44-A4D9-74324CA03E97}"/>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7" name="Text Box 17">
          <a:extLst>
            <a:ext uri="{FF2B5EF4-FFF2-40B4-BE49-F238E27FC236}">
              <a16:creationId xmlns:a16="http://schemas.microsoft.com/office/drawing/2014/main" id="{C580393D-5D1E-472D-BB39-899C557B37D4}"/>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8" name="Text Box 18">
          <a:extLst>
            <a:ext uri="{FF2B5EF4-FFF2-40B4-BE49-F238E27FC236}">
              <a16:creationId xmlns:a16="http://schemas.microsoft.com/office/drawing/2014/main" id="{2A9B06F8-1C56-4E5A-8D3C-FC6D4254D78B}"/>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9" name="Text Box 19">
          <a:extLst>
            <a:ext uri="{FF2B5EF4-FFF2-40B4-BE49-F238E27FC236}">
              <a16:creationId xmlns:a16="http://schemas.microsoft.com/office/drawing/2014/main" id="{18BB393B-2295-4F93-A156-5A4A01444C6E}"/>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0" name="Text Box 16">
          <a:extLst>
            <a:ext uri="{FF2B5EF4-FFF2-40B4-BE49-F238E27FC236}">
              <a16:creationId xmlns:a16="http://schemas.microsoft.com/office/drawing/2014/main" id="{E773D4F6-6EC3-451C-9539-E4C554E67827}"/>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1" name="Text Box 17">
          <a:extLst>
            <a:ext uri="{FF2B5EF4-FFF2-40B4-BE49-F238E27FC236}">
              <a16:creationId xmlns:a16="http://schemas.microsoft.com/office/drawing/2014/main" id="{8184656B-D98C-4E06-8C33-5BAB57934426}"/>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2" name="Text Box 18">
          <a:extLst>
            <a:ext uri="{FF2B5EF4-FFF2-40B4-BE49-F238E27FC236}">
              <a16:creationId xmlns:a16="http://schemas.microsoft.com/office/drawing/2014/main" id="{0A62D751-8992-4232-93C8-D28AE1B13C57}"/>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3" name="Text Box 19">
          <a:extLst>
            <a:ext uri="{FF2B5EF4-FFF2-40B4-BE49-F238E27FC236}">
              <a16:creationId xmlns:a16="http://schemas.microsoft.com/office/drawing/2014/main" id="{A0BD512E-28B8-4A89-BCA3-E2454A96D3C2}"/>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4" name="Text Box 16">
          <a:extLst>
            <a:ext uri="{FF2B5EF4-FFF2-40B4-BE49-F238E27FC236}">
              <a16:creationId xmlns:a16="http://schemas.microsoft.com/office/drawing/2014/main" id="{9139B56D-F271-4920-9853-8F268ECAFC46}"/>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5" name="Text Box 17">
          <a:extLst>
            <a:ext uri="{FF2B5EF4-FFF2-40B4-BE49-F238E27FC236}">
              <a16:creationId xmlns:a16="http://schemas.microsoft.com/office/drawing/2014/main" id="{36BA49C6-BDA7-4CA5-86A9-0F663821BAE2}"/>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6" name="Text Box 18">
          <a:extLst>
            <a:ext uri="{FF2B5EF4-FFF2-40B4-BE49-F238E27FC236}">
              <a16:creationId xmlns:a16="http://schemas.microsoft.com/office/drawing/2014/main" id="{9B74F833-DAD2-48E6-BCD5-BBFF19585517}"/>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7" name="Text Box 19">
          <a:extLst>
            <a:ext uri="{FF2B5EF4-FFF2-40B4-BE49-F238E27FC236}">
              <a16:creationId xmlns:a16="http://schemas.microsoft.com/office/drawing/2014/main" id="{238AF34E-B9CF-44CF-A947-1D9B250DFE9C}"/>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504825</xdr:rowOff>
    </xdr:from>
    <xdr:ext cx="95250" cy="444014"/>
    <xdr:sp macro="" textlink="">
      <xdr:nvSpPr>
        <xdr:cNvPr id="1948" name="Text Box 15">
          <a:extLst>
            <a:ext uri="{FF2B5EF4-FFF2-40B4-BE49-F238E27FC236}">
              <a16:creationId xmlns:a16="http://schemas.microsoft.com/office/drawing/2014/main" id="{961510CD-8AE1-4FCC-9E17-6A5F99E70CF3}"/>
            </a:ext>
          </a:extLst>
        </xdr:cNvPr>
        <xdr:cNvSpPr txBox="1">
          <a:spLocks noChangeArrowheads="1"/>
        </xdr:cNvSpPr>
      </xdr:nvSpPr>
      <xdr:spPr bwMode="auto">
        <a:xfrm>
          <a:off x="3710214" y="5789839"/>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49" name="Text Box 16">
          <a:extLst>
            <a:ext uri="{FF2B5EF4-FFF2-40B4-BE49-F238E27FC236}">
              <a16:creationId xmlns:a16="http://schemas.microsoft.com/office/drawing/2014/main" id="{92A5448E-156B-4EC1-948E-050DABF77E67}"/>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50" name="Text Box 17">
          <a:extLst>
            <a:ext uri="{FF2B5EF4-FFF2-40B4-BE49-F238E27FC236}">
              <a16:creationId xmlns:a16="http://schemas.microsoft.com/office/drawing/2014/main" id="{70ABB064-BA56-4A4B-8C46-B54F93242F59}"/>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51" name="Text Box 18">
          <a:extLst>
            <a:ext uri="{FF2B5EF4-FFF2-40B4-BE49-F238E27FC236}">
              <a16:creationId xmlns:a16="http://schemas.microsoft.com/office/drawing/2014/main" id="{D9CB9989-A037-469E-84B5-1D2B4F063AB3}"/>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52" name="Text Box 19">
          <a:extLst>
            <a:ext uri="{FF2B5EF4-FFF2-40B4-BE49-F238E27FC236}">
              <a16:creationId xmlns:a16="http://schemas.microsoft.com/office/drawing/2014/main" id="{2FBFF4C5-F8EC-4E22-ABC8-32CE74414179}"/>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504825</xdr:rowOff>
    </xdr:from>
    <xdr:ext cx="95250" cy="442269"/>
    <xdr:sp macro="" textlink="">
      <xdr:nvSpPr>
        <xdr:cNvPr id="1953" name="Text Box 15">
          <a:extLst>
            <a:ext uri="{FF2B5EF4-FFF2-40B4-BE49-F238E27FC236}">
              <a16:creationId xmlns:a16="http://schemas.microsoft.com/office/drawing/2014/main" id="{646452DF-E470-4229-A862-12141A51FBC9}"/>
            </a:ext>
          </a:extLst>
        </xdr:cNvPr>
        <xdr:cNvSpPr txBox="1">
          <a:spLocks noChangeArrowheads="1"/>
        </xdr:cNvSpPr>
      </xdr:nvSpPr>
      <xdr:spPr bwMode="auto">
        <a:xfrm>
          <a:off x="6555468" y="578983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54" name="Text Box 16">
          <a:extLst>
            <a:ext uri="{FF2B5EF4-FFF2-40B4-BE49-F238E27FC236}">
              <a16:creationId xmlns:a16="http://schemas.microsoft.com/office/drawing/2014/main" id="{74919D37-CBB5-45EC-93C8-55A0AD1FF6F3}"/>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55" name="Text Box 17">
          <a:extLst>
            <a:ext uri="{FF2B5EF4-FFF2-40B4-BE49-F238E27FC236}">
              <a16:creationId xmlns:a16="http://schemas.microsoft.com/office/drawing/2014/main" id="{08C1B570-673D-478F-AFDD-E06D92D087EC}"/>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56" name="Text Box 18">
          <a:extLst>
            <a:ext uri="{FF2B5EF4-FFF2-40B4-BE49-F238E27FC236}">
              <a16:creationId xmlns:a16="http://schemas.microsoft.com/office/drawing/2014/main" id="{A3E9A73E-5ECB-4A0B-8FCC-4D6550575B0D}"/>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57" name="Text Box 16">
          <a:extLst>
            <a:ext uri="{FF2B5EF4-FFF2-40B4-BE49-F238E27FC236}">
              <a16:creationId xmlns:a16="http://schemas.microsoft.com/office/drawing/2014/main" id="{B7FDC12E-B3B3-4404-84F1-7A92A8FF6683}"/>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58" name="Text Box 17">
          <a:extLst>
            <a:ext uri="{FF2B5EF4-FFF2-40B4-BE49-F238E27FC236}">
              <a16:creationId xmlns:a16="http://schemas.microsoft.com/office/drawing/2014/main" id="{FBC54FA8-15BA-4CBD-9C5C-A7FEE3CE60F1}"/>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59" name="Text Box 18">
          <a:extLst>
            <a:ext uri="{FF2B5EF4-FFF2-40B4-BE49-F238E27FC236}">
              <a16:creationId xmlns:a16="http://schemas.microsoft.com/office/drawing/2014/main" id="{A6F31BE7-68E0-4F7E-B118-EA21297B5197}"/>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0" name="Text Box 19">
          <a:extLst>
            <a:ext uri="{FF2B5EF4-FFF2-40B4-BE49-F238E27FC236}">
              <a16:creationId xmlns:a16="http://schemas.microsoft.com/office/drawing/2014/main" id="{B9EE7987-A375-49F3-9C7F-37B8FC53D984}"/>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1" name="Text Box 16">
          <a:extLst>
            <a:ext uri="{FF2B5EF4-FFF2-40B4-BE49-F238E27FC236}">
              <a16:creationId xmlns:a16="http://schemas.microsoft.com/office/drawing/2014/main" id="{3E41EDED-91C5-4C30-B07C-6D7905498827}"/>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2" name="Text Box 17">
          <a:extLst>
            <a:ext uri="{FF2B5EF4-FFF2-40B4-BE49-F238E27FC236}">
              <a16:creationId xmlns:a16="http://schemas.microsoft.com/office/drawing/2014/main" id="{C7B06ED1-79CA-4EF2-9837-CBE637A515B6}"/>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3" name="Text Box 18">
          <a:extLst>
            <a:ext uri="{FF2B5EF4-FFF2-40B4-BE49-F238E27FC236}">
              <a16:creationId xmlns:a16="http://schemas.microsoft.com/office/drawing/2014/main" id="{28D11158-17EC-40E6-B969-01386ABE4A6C}"/>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4" name="Text Box 19">
          <a:extLst>
            <a:ext uri="{FF2B5EF4-FFF2-40B4-BE49-F238E27FC236}">
              <a16:creationId xmlns:a16="http://schemas.microsoft.com/office/drawing/2014/main" id="{7AA5F8BD-0F2B-42C1-BB93-5C5A34B0911B}"/>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8496"/>
    <xdr:sp macro="" textlink="">
      <xdr:nvSpPr>
        <xdr:cNvPr id="1965" name="Text Box 15">
          <a:extLst>
            <a:ext uri="{FF2B5EF4-FFF2-40B4-BE49-F238E27FC236}">
              <a16:creationId xmlns:a16="http://schemas.microsoft.com/office/drawing/2014/main" id="{4FC1BF7C-F348-4F50-B7B0-65E51EB1C94C}"/>
            </a:ext>
          </a:extLst>
        </xdr:cNvPr>
        <xdr:cNvSpPr txBox="1">
          <a:spLocks noChangeArrowheads="1"/>
        </xdr:cNvSpPr>
      </xdr:nvSpPr>
      <xdr:spPr bwMode="auto">
        <a:xfrm>
          <a:off x="3710214" y="5977618"/>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442269"/>
    <xdr:sp macro="" textlink="">
      <xdr:nvSpPr>
        <xdr:cNvPr id="1966" name="Text Box 15">
          <a:extLst>
            <a:ext uri="{FF2B5EF4-FFF2-40B4-BE49-F238E27FC236}">
              <a16:creationId xmlns:a16="http://schemas.microsoft.com/office/drawing/2014/main" id="{3FA75E95-21AA-4EDE-B929-F89BA4521095}"/>
            </a:ext>
          </a:extLst>
        </xdr:cNvPr>
        <xdr:cNvSpPr txBox="1">
          <a:spLocks noChangeArrowheads="1"/>
        </xdr:cNvSpPr>
      </xdr:nvSpPr>
      <xdr:spPr bwMode="auto">
        <a:xfrm>
          <a:off x="6555468"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504825</xdr:rowOff>
    </xdr:from>
    <xdr:ext cx="95250" cy="442269"/>
    <xdr:sp macro="" textlink="">
      <xdr:nvSpPr>
        <xdr:cNvPr id="1967" name="Text Box 15">
          <a:extLst>
            <a:ext uri="{FF2B5EF4-FFF2-40B4-BE49-F238E27FC236}">
              <a16:creationId xmlns:a16="http://schemas.microsoft.com/office/drawing/2014/main" id="{A7670E15-2DBA-4F4B-9347-B358CE23A921}"/>
            </a:ext>
          </a:extLst>
        </xdr:cNvPr>
        <xdr:cNvSpPr txBox="1">
          <a:spLocks noChangeArrowheads="1"/>
        </xdr:cNvSpPr>
      </xdr:nvSpPr>
      <xdr:spPr bwMode="auto">
        <a:xfrm>
          <a:off x="15475857"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213632"/>
    <xdr:sp macro="" textlink="">
      <xdr:nvSpPr>
        <xdr:cNvPr id="1968" name="Text Box 15">
          <a:extLst>
            <a:ext uri="{FF2B5EF4-FFF2-40B4-BE49-F238E27FC236}">
              <a16:creationId xmlns:a16="http://schemas.microsoft.com/office/drawing/2014/main" id="{8065D6B3-D849-4770-B85F-7F496FF37527}"/>
            </a:ext>
          </a:extLst>
        </xdr:cNvPr>
        <xdr:cNvSpPr txBox="1">
          <a:spLocks noChangeArrowheads="1"/>
        </xdr:cNvSpPr>
      </xdr:nvSpPr>
      <xdr:spPr bwMode="auto">
        <a:xfrm>
          <a:off x="3710214"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4331"/>
    <xdr:sp macro="" textlink="">
      <xdr:nvSpPr>
        <xdr:cNvPr id="1969" name="Text Box 15">
          <a:extLst>
            <a:ext uri="{FF2B5EF4-FFF2-40B4-BE49-F238E27FC236}">
              <a16:creationId xmlns:a16="http://schemas.microsoft.com/office/drawing/2014/main" id="{DFA37A93-F8C0-47E3-BF22-8217B0CB005A}"/>
            </a:ext>
          </a:extLst>
        </xdr:cNvPr>
        <xdr:cNvSpPr txBox="1">
          <a:spLocks noChangeArrowheads="1"/>
        </xdr:cNvSpPr>
      </xdr:nvSpPr>
      <xdr:spPr bwMode="auto">
        <a:xfrm>
          <a:off x="3710214" y="5977618"/>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213632"/>
    <xdr:sp macro="" textlink="">
      <xdr:nvSpPr>
        <xdr:cNvPr id="1970" name="Text Box 15">
          <a:extLst>
            <a:ext uri="{FF2B5EF4-FFF2-40B4-BE49-F238E27FC236}">
              <a16:creationId xmlns:a16="http://schemas.microsoft.com/office/drawing/2014/main" id="{ECAD2E5D-E481-4FD8-8EFE-8BA422B3FC72}"/>
            </a:ext>
          </a:extLst>
        </xdr:cNvPr>
        <xdr:cNvSpPr txBox="1">
          <a:spLocks noChangeArrowheads="1"/>
        </xdr:cNvSpPr>
      </xdr:nvSpPr>
      <xdr:spPr bwMode="auto">
        <a:xfrm>
          <a:off x="6555468"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1" name="Text Box 16">
          <a:extLst>
            <a:ext uri="{FF2B5EF4-FFF2-40B4-BE49-F238E27FC236}">
              <a16:creationId xmlns:a16="http://schemas.microsoft.com/office/drawing/2014/main" id="{9E688637-F2C7-4AFD-AC8C-B149CC60BE9E}"/>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2" name="Text Box 17">
          <a:extLst>
            <a:ext uri="{FF2B5EF4-FFF2-40B4-BE49-F238E27FC236}">
              <a16:creationId xmlns:a16="http://schemas.microsoft.com/office/drawing/2014/main" id="{492827B5-8095-40DB-9CE6-62587F11FEFC}"/>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3" name="Text Box 18">
          <a:extLst>
            <a:ext uri="{FF2B5EF4-FFF2-40B4-BE49-F238E27FC236}">
              <a16:creationId xmlns:a16="http://schemas.microsoft.com/office/drawing/2014/main" id="{22F4865F-2C23-4318-9106-00974B34E284}"/>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4" name="Text Box 19">
          <a:extLst>
            <a:ext uri="{FF2B5EF4-FFF2-40B4-BE49-F238E27FC236}">
              <a16:creationId xmlns:a16="http://schemas.microsoft.com/office/drawing/2014/main" id="{08AFBC32-F895-4C48-8577-ED061450AD67}"/>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5" name="Text Box 16">
          <a:extLst>
            <a:ext uri="{FF2B5EF4-FFF2-40B4-BE49-F238E27FC236}">
              <a16:creationId xmlns:a16="http://schemas.microsoft.com/office/drawing/2014/main" id="{7CB08CA2-7810-4078-B248-EC7DB91F642C}"/>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6" name="Text Box 17">
          <a:extLst>
            <a:ext uri="{FF2B5EF4-FFF2-40B4-BE49-F238E27FC236}">
              <a16:creationId xmlns:a16="http://schemas.microsoft.com/office/drawing/2014/main" id="{141B31C4-96E7-4D65-934A-D0A994280B5B}"/>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7" name="Text Box 18">
          <a:extLst>
            <a:ext uri="{FF2B5EF4-FFF2-40B4-BE49-F238E27FC236}">
              <a16:creationId xmlns:a16="http://schemas.microsoft.com/office/drawing/2014/main" id="{02E7DA53-D426-48E3-9C43-A9AA5E98AE9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8" name="Text Box 19">
          <a:extLst>
            <a:ext uri="{FF2B5EF4-FFF2-40B4-BE49-F238E27FC236}">
              <a16:creationId xmlns:a16="http://schemas.microsoft.com/office/drawing/2014/main" id="{DB4B2EE0-AFB5-41B2-BD2B-DFBF664B5771}"/>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79" name="Text Box 16">
          <a:extLst>
            <a:ext uri="{FF2B5EF4-FFF2-40B4-BE49-F238E27FC236}">
              <a16:creationId xmlns:a16="http://schemas.microsoft.com/office/drawing/2014/main" id="{B4A62FF8-50F6-4FD2-BF79-F8362164416A}"/>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80" name="Text Box 17">
          <a:extLst>
            <a:ext uri="{FF2B5EF4-FFF2-40B4-BE49-F238E27FC236}">
              <a16:creationId xmlns:a16="http://schemas.microsoft.com/office/drawing/2014/main" id="{93E2314C-7323-4475-B67B-3E74939E86D5}"/>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81" name="Text Box 18">
          <a:extLst>
            <a:ext uri="{FF2B5EF4-FFF2-40B4-BE49-F238E27FC236}">
              <a16:creationId xmlns:a16="http://schemas.microsoft.com/office/drawing/2014/main" id="{375DD61B-534B-4E19-94D0-BEDA9ACC9760}"/>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82" name="Text Box 19">
          <a:extLst>
            <a:ext uri="{FF2B5EF4-FFF2-40B4-BE49-F238E27FC236}">
              <a16:creationId xmlns:a16="http://schemas.microsoft.com/office/drawing/2014/main" id="{CFFF4BD0-3C2F-4673-8CC6-3461A88D5E60}"/>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3" name="Text Box 16">
          <a:extLst>
            <a:ext uri="{FF2B5EF4-FFF2-40B4-BE49-F238E27FC236}">
              <a16:creationId xmlns:a16="http://schemas.microsoft.com/office/drawing/2014/main" id="{141EA8A2-B56B-4B5C-A531-0B549996DCD5}"/>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4" name="Text Box 17">
          <a:extLst>
            <a:ext uri="{FF2B5EF4-FFF2-40B4-BE49-F238E27FC236}">
              <a16:creationId xmlns:a16="http://schemas.microsoft.com/office/drawing/2014/main" id="{E4FECC78-18CB-4AF8-B173-922189418758}"/>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5" name="Text Box 18">
          <a:extLst>
            <a:ext uri="{FF2B5EF4-FFF2-40B4-BE49-F238E27FC236}">
              <a16:creationId xmlns:a16="http://schemas.microsoft.com/office/drawing/2014/main" id="{2E816022-45E0-4295-ABA3-F3A813CD34C2}"/>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6" name="Text Box 19">
          <a:extLst>
            <a:ext uri="{FF2B5EF4-FFF2-40B4-BE49-F238E27FC236}">
              <a16:creationId xmlns:a16="http://schemas.microsoft.com/office/drawing/2014/main" id="{E98BDACE-C652-47C8-9214-D42FD9E1BE5C}"/>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87" name="Text Box 16">
          <a:extLst>
            <a:ext uri="{FF2B5EF4-FFF2-40B4-BE49-F238E27FC236}">
              <a16:creationId xmlns:a16="http://schemas.microsoft.com/office/drawing/2014/main" id="{7C3F7369-2C84-4FDC-8EC9-208ED91EB8AA}"/>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88" name="Text Box 17">
          <a:extLst>
            <a:ext uri="{FF2B5EF4-FFF2-40B4-BE49-F238E27FC236}">
              <a16:creationId xmlns:a16="http://schemas.microsoft.com/office/drawing/2014/main" id="{E3865A9B-4592-4AC3-962D-7147424274A4}"/>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89" name="Text Box 18">
          <a:extLst>
            <a:ext uri="{FF2B5EF4-FFF2-40B4-BE49-F238E27FC236}">
              <a16:creationId xmlns:a16="http://schemas.microsoft.com/office/drawing/2014/main" id="{75FBE134-1E20-44B3-B90A-1A3ADC9D09D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0" name="Text Box 16">
          <a:extLst>
            <a:ext uri="{FF2B5EF4-FFF2-40B4-BE49-F238E27FC236}">
              <a16:creationId xmlns:a16="http://schemas.microsoft.com/office/drawing/2014/main" id="{7977C0CD-E02F-40CA-B0A7-A5143939662B}"/>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1" name="Text Box 17">
          <a:extLst>
            <a:ext uri="{FF2B5EF4-FFF2-40B4-BE49-F238E27FC236}">
              <a16:creationId xmlns:a16="http://schemas.microsoft.com/office/drawing/2014/main" id="{E4746C12-94AE-4910-9AF1-1917D01FF604}"/>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2" name="Text Box 18">
          <a:extLst>
            <a:ext uri="{FF2B5EF4-FFF2-40B4-BE49-F238E27FC236}">
              <a16:creationId xmlns:a16="http://schemas.microsoft.com/office/drawing/2014/main" id="{FE9F88CE-028F-45F4-AE11-AD6E0AECF277}"/>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3" name="Text Box 19">
          <a:extLst>
            <a:ext uri="{FF2B5EF4-FFF2-40B4-BE49-F238E27FC236}">
              <a16:creationId xmlns:a16="http://schemas.microsoft.com/office/drawing/2014/main" id="{FC91F483-0A9B-4512-98F0-E33E9854D89A}"/>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4" name="Text Box 16">
          <a:extLst>
            <a:ext uri="{FF2B5EF4-FFF2-40B4-BE49-F238E27FC236}">
              <a16:creationId xmlns:a16="http://schemas.microsoft.com/office/drawing/2014/main" id="{E6CD86CF-278A-4464-B33A-E12AEE6A56BB}"/>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5" name="Text Box 17">
          <a:extLst>
            <a:ext uri="{FF2B5EF4-FFF2-40B4-BE49-F238E27FC236}">
              <a16:creationId xmlns:a16="http://schemas.microsoft.com/office/drawing/2014/main" id="{9D78BE41-E7B2-4A3B-94FE-562D33A3AE53}"/>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6" name="Text Box 18">
          <a:extLst>
            <a:ext uri="{FF2B5EF4-FFF2-40B4-BE49-F238E27FC236}">
              <a16:creationId xmlns:a16="http://schemas.microsoft.com/office/drawing/2014/main" id="{87A3A99D-81F0-471F-B86D-2190D6ED8F29}"/>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7" name="Text Box 19">
          <a:extLst>
            <a:ext uri="{FF2B5EF4-FFF2-40B4-BE49-F238E27FC236}">
              <a16:creationId xmlns:a16="http://schemas.microsoft.com/office/drawing/2014/main" id="{11B333B5-62CD-4E16-BDF0-EB958BB70E8B}"/>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1998" name="Text Box 16">
          <a:extLst>
            <a:ext uri="{FF2B5EF4-FFF2-40B4-BE49-F238E27FC236}">
              <a16:creationId xmlns:a16="http://schemas.microsoft.com/office/drawing/2014/main" id="{067D55A0-99E0-4C7D-91C4-10FF650EEF7D}"/>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1999" name="Text Box 17">
          <a:extLst>
            <a:ext uri="{FF2B5EF4-FFF2-40B4-BE49-F238E27FC236}">
              <a16:creationId xmlns:a16="http://schemas.microsoft.com/office/drawing/2014/main" id="{1C8EF16F-06A4-4F8E-95B5-E0F99D50682D}"/>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00" name="Text Box 18">
          <a:extLst>
            <a:ext uri="{FF2B5EF4-FFF2-40B4-BE49-F238E27FC236}">
              <a16:creationId xmlns:a16="http://schemas.microsoft.com/office/drawing/2014/main" id="{BDF4FC23-2802-4BD4-9A7C-6340CD14EED1}"/>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01" name="Text Box 19">
          <a:extLst>
            <a:ext uri="{FF2B5EF4-FFF2-40B4-BE49-F238E27FC236}">
              <a16:creationId xmlns:a16="http://schemas.microsoft.com/office/drawing/2014/main" id="{9677DAAF-822C-4967-BD77-621FF40C056F}"/>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61691"/>
    <xdr:sp macro="" textlink="">
      <xdr:nvSpPr>
        <xdr:cNvPr id="2002" name="Text Box 15">
          <a:extLst>
            <a:ext uri="{FF2B5EF4-FFF2-40B4-BE49-F238E27FC236}">
              <a16:creationId xmlns:a16="http://schemas.microsoft.com/office/drawing/2014/main" id="{5DE0DE75-008D-4381-AD51-7306E1A007BB}"/>
            </a:ext>
          </a:extLst>
        </xdr:cNvPr>
        <xdr:cNvSpPr txBox="1">
          <a:spLocks noChangeArrowheads="1"/>
        </xdr:cNvSpPr>
      </xdr:nvSpPr>
      <xdr:spPr bwMode="auto">
        <a:xfrm>
          <a:off x="3710214" y="7066189"/>
          <a:ext cx="95250" cy="4616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3" name="Text Box 16">
          <a:extLst>
            <a:ext uri="{FF2B5EF4-FFF2-40B4-BE49-F238E27FC236}">
              <a16:creationId xmlns:a16="http://schemas.microsoft.com/office/drawing/2014/main" id="{7CEF36F7-E808-4402-8F9B-AB118A36321A}"/>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4" name="Text Box 17">
          <a:extLst>
            <a:ext uri="{FF2B5EF4-FFF2-40B4-BE49-F238E27FC236}">
              <a16:creationId xmlns:a16="http://schemas.microsoft.com/office/drawing/2014/main" id="{E8F39DCA-754F-41B9-9B63-0002A33D239C}"/>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5" name="Text Box 18">
          <a:extLst>
            <a:ext uri="{FF2B5EF4-FFF2-40B4-BE49-F238E27FC236}">
              <a16:creationId xmlns:a16="http://schemas.microsoft.com/office/drawing/2014/main" id="{1630D565-D79B-411F-A941-63B4E2680A37}"/>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6" name="Text Box 19">
          <a:extLst>
            <a:ext uri="{FF2B5EF4-FFF2-40B4-BE49-F238E27FC236}">
              <a16:creationId xmlns:a16="http://schemas.microsoft.com/office/drawing/2014/main" id="{3894C0BE-D616-466E-B049-D718F2E08A94}"/>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442269"/>
    <xdr:sp macro="" textlink="">
      <xdr:nvSpPr>
        <xdr:cNvPr id="2007" name="Text Box 15">
          <a:extLst>
            <a:ext uri="{FF2B5EF4-FFF2-40B4-BE49-F238E27FC236}">
              <a16:creationId xmlns:a16="http://schemas.microsoft.com/office/drawing/2014/main" id="{74A3770A-CEC5-4C7D-8FC5-C23E4CE5B73C}"/>
            </a:ext>
          </a:extLst>
        </xdr:cNvPr>
        <xdr:cNvSpPr txBox="1">
          <a:spLocks noChangeArrowheads="1"/>
        </xdr:cNvSpPr>
      </xdr:nvSpPr>
      <xdr:spPr bwMode="auto">
        <a:xfrm>
          <a:off x="6555468" y="70661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08" name="Text Box 16">
          <a:extLst>
            <a:ext uri="{FF2B5EF4-FFF2-40B4-BE49-F238E27FC236}">
              <a16:creationId xmlns:a16="http://schemas.microsoft.com/office/drawing/2014/main" id="{C7C22862-7FF9-47EE-8943-B0944D077791}"/>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09" name="Text Box 17">
          <a:extLst>
            <a:ext uri="{FF2B5EF4-FFF2-40B4-BE49-F238E27FC236}">
              <a16:creationId xmlns:a16="http://schemas.microsoft.com/office/drawing/2014/main" id="{4680BAC4-4424-423D-BC2C-D6631D5FDD52}"/>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10" name="Text Box 18">
          <a:extLst>
            <a:ext uri="{FF2B5EF4-FFF2-40B4-BE49-F238E27FC236}">
              <a16:creationId xmlns:a16="http://schemas.microsoft.com/office/drawing/2014/main" id="{641C5FCF-7676-471B-AB82-3FE7DE20A84E}"/>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11" name="Text Box 19">
          <a:extLst>
            <a:ext uri="{FF2B5EF4-FFF2-40B4-BE49-F238E27FC236}">
              <a16:creationId xmlns:a16="http://schemas.microsoft.com/office/drawing/2014/main" id="{4E263BB1-7808-45CF-9FE6-6A3FBDDCD399}"/>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504825</xdr:rowOff>
    </xdr:from>
    <xdr:ext cx="95250" cy="442269"/>
    <xdr:sp macro="" textlink="">
      <xdr:nvSpPr>
        <xdr:cNvPr id="2012" name="Text Box 15">
          <a:extLst>
            <a:ext uri="{FF2B5EF4-FFF2-40B4-BE49-F238E27FC236}">
              <a16:creationId xmlns:a16="http://schemas.microsoft.com/office/drawing/2014/main" id="{42904C1D-8515-4254-8005-B69A77798AD7}"/>
            </a:ext>
          </a:extLst>
        </xdr:cNvPr>
        <xdr:cNvSpPr txBox="1">
          <a:spLocks noChangeArrowheads="1"/>
        </xdr:cNvSpPr>
      </xdr:nvSpPr>
      <xdr:spPr bwMode="auto">
        <a:xfrm>
          <a:off x="15475857" y="70661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504825</xdr:rowOff>
    </xdr:from>
    <xdr:ext cx="95250" cy="444014"/>
    <xdr:sp macro="" textlink="">
      <xdr:nvSpPr>
        <xdr:cNvPr id="2013" name="Text Box 15">
          <a:extLst>
            <a:ext uri="{FF2B5EF4-FFF2-40B4-BE49-F238E27FC236}">
              <a16:creationId xmlns:a16="http://schemas.microsoft.com/office/drawing/2014/main" id="{3E80D04A-5B6F-4A7A-8F84-D1803C296D3C}"/>
            </a:ext>
          </a:extLst>
        </xdr:cNvPr>
        <xdr:cNvSpPr txBox="1">
          <a:spLocks noChangeArrowheads="1"/>
        </xdr:cNvSpPr>
      </xdr:nvSpPr>
      <xdr:spPr bwMode="auto">
        <a:xfrm>
          <a:off x="3710214" y="6878411"/>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4" name="Text Box 16">
          <a:extLst>
            <a:ext uri="{FF2B5EF4-FFF2-40B4-BE49-F238E27FC236}">
              <a16:creationId xmlns:a16="http://schemas.microsoft.com/office/drawing/2014/main" id="{88F5CC5D-0183-4499-BAFC-5D4365B2D958}"/>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5" name="Text Box 17">
          <a:extLst>
            <a:ext uri="{FF2B5EF4-FFF2-40B4-BE49-F238E27FC236}">
              <a16:creationId xmlns:a16="http://schemas.microsoft.com/office/drawing/2014/main" id="{B4FD854B-8033-4E4B-9DA2-B11F5393D010}"/>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6" name="Text Box 18">
          <a:extLst>
            <a:ext uri="{FF2B5EF4-FFF2-40B4-BE49-F238E27FC236}">
              <a16:creationId xmlns:a16="http://schemas.microsoft.com/office/drawing/2014/main" id="{D588D3E1-B6A9-4A9A-8020-E0D3E0D9D7AE}"/>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7" name="Text Box 19">
          <a:extLst>
            <a:ext uri="{FF2B5EF4-FFF2-40B4-BE49-F238E27FC236}">
              <a16:creationId xmlns:a16="http://schemas.microsoft.com/office/drawing/2014/main" id="{B9D2CE59-7906-4038-97E2-B78A2C0A1A7A}"/>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213632"/>
    <xdr:sp macro="" textlink="">
      <xdr:nvSpPr>
        <xdr:cNvPr id="2018" name="Text Box 15">
          <a:extLst>
            <a:ext uri="{FF2B5EF4-FFF2-40B4-BE49-F238E27FC236}">
              <a16:creationId xmlns:a16="http://schemas.microsoft.com/office/drawing/2014/main" id="{E63C86F6-20D9-4FE8-A68A-B1FCFE2EAF03}"/>
            </a:ext>
          </a:extLst>
        </xdr:cNvPr>
        <xdr:cNvSpPr txBox="1">
          <a:spLocks noChangeArrowheads="1"/>
        </xdr:cNvSpPr>
      </xdr:nvSpPr>
      <xdr:spPr bwMode="auto">
        <a:xfrm>
          <a:off x="3710214" y="706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4331"/>
    <xdr:sp macro="" textlink="">
      <xdr:nvSpPr>
        <xdr:cNvPr id="2019" name="Text Box 15">
          <a:extLst>
            <a:ext uri="{FF2B5EF4-FFF2-40B4-BE49-F238E27FC236}">
              <a16:creationId xmlns:a16="http://schemas.microsoft.com/office/drawing/2014/main" id="{048CF4B0-82E3-4F28-A30C-AEE0AA0A696F}"/>
            </a:ext>
          </a:extLst>
        </xdr:cNvPr>
        <xdr:cNvSpPr txBox="1">
          <a:spLocks noChangeArrowheads="1"/>
        </xdr:cNvSpPr>
      </xdr:nvSpPr>
      <xdr:spPr bwMode="auto">
        <a:xfrm>
          <a:off x="3710214" y="7066189"/>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504825</xdr:rowOff>
    </xdr:from>
    <xdr:ext cx="95250" cy="442269"/>
    <xdr:sp macro="" textlink="">
      <xdr:nvSpPr>
        <xdr:cNvPr id="2020" name="Text Box 15">
          <a:extLst>
            <a:ext uri="{FF2B5EF4-FFF2-40B4-BE49-F238E27FC236}">
              <a16:creationId xmlns:a16="http://schemas.microsoft.com/office/drawing/2014/main" id="{7C9BE3EC-D189-427D-9089-12F9D89A4EAC}"/>
            </a:ext>
          </a:extLst>
        </xdr:cNvPr>
        <xdr:cNvSpPr txBox="1">
          <a:spLocks noChangeArrowheads="1"/>
        </xdr:cNvSpPr>
      </xdr:nvSpPr>
      <xdr:spPr bwMode="auto">
        <a:xfrm>
          <a:off x="6555468" y="68784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21" name="Text Box 16">
          <a:extLst>
            <a:ext uri="{FF2B5EF4-FFF2-40B4-BE49-F238E27FC236}">
              <a16:creationId xmlns:a16="http://schemas.microsoft.com/office/drawing/2014/main" id="{47C302B6-DEBB-4D3F-AFA9-97F49C8BFB81}"/>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22" name="Text Box 17">
          <a:extLst>
            <a:ext uri="{FF2B5EF4-FFF2-40B4-BE49-F238E27FC236}">
              <a16:creationId xmlns:a16="http://schemas.microsoft.com/office/drawing/2014/main" id="{BB8F0195-D65A-4C18-9FD9-447833033DB2}"/>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23" name="Text Box 18">
          <a:extLst>
            <a:ext uri="{FF2B5EF4-FFF2-40B4-BE49-F238E27FC236}">
              <a16:creationId xmlns:a16="http://schemas.microsoft.com/office/drawing/2014/main" id="{B09E62AD-A188-4556-929D-C8CE26044253}"/>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213632"/>
    <xdr:sp macro="" textlink="">
      <xdr:nvSpPr>
        <xdr:cNvPr id="2024" name="Text Box 15">
          <a:extLst>
            <a:ext uri="{FF2B5EF4-FFF2-40B4-BE49-F238E27FC236}">
              <a16:creationId xmlns:a16="http://schemas.microsoft.com/office/drawing/2014/main" id="{B9C41AF6-77C9-4C52-9573-032A92CE240C}"/>
            </a:ext>
          </a:extLst>
        </xdr:cNvPr>
        <xdr:cNvSpPr txBox="1">
          <a:spLocks noChangeArrowheads="1"/>
        </xdr:cNvSpPr>
      </xdr:nvSpPr>
      <xdr:spPr bwMode="auto">
        <a:xfrm>
          <a:off x="6555468" y="706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5" name="Text Box 16">
          <a:extLst>
            <a:ext uri="{FF2B5EF4-FFF2-40B4-BE49-F238E27FC236}">
              <a16:creationId xmlns:a16="http://schemas.microsoft.com/office/drawing/2014/main" id="{D368BB19-5C8D-4F0A-B0CD-C4D3908DD574}"/>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6" name="Text Box 17">
          <a:extLst>
            <a:ext uri="{FF2B5EF4-FFF2-40B4-BE49-F238E27FC236}">
              <a16:creationId xmlns:a16="http://schemas.microsoft.com/office/drawing/2014/main" id="{758C3A2A-6A22-4F81-8FB4-6A767429DE49}"/>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7" name="Text Box 18">
          <a:extLst>
            <a:ext uri="{FF2B5EF4-FFF2-40B4-BE49-F238E27FC236}">
              <a16:creationId xmlns:a16="http://schemas.microsoft.com/office/drawing/2014/main" id="{F7195DF1-215F-45C8-B853-FFF4189CDE0C}"/>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8" name="Text Box 19">
          <a:extLst>
            <a:ext uri="{FF2B5EF4-FFF2-40B4-BE49-F238E27FC236}">
              <a16:creationId xmlns:a16="http://schemas.microsoft.com/office/drawing/2014/main" id="{8B7CFE95-A3F3-4778-AA07-7C30AD008364}"/>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9" name="Text Box 16">
          <a:extLst>
            <a:ext uri="{FF2B5EF4-FFF2-40B4-BE49-F238E27FC236}">
              <a16:creationId xmlns:a16="http://schemas.microsoft.com/office/drawing/2014/main" id="{12A832BF-5DAF-416C-B01F-FD9EF4229AA4}"/>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30" name="Text Box 17">
          <a:extLst>
            <a:ext uri="{FF2B5EF4-FFF2-40B4-BE49-F238E27FC236}">
              <a16:creationId xmlns:a16="http://schemas.microsoft.com/office/drawing/2014/main" id="{FAED005C-C690-4431-9EEA-B1EE44C7E4FC}"/>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31" name="Text Box 18">
          <a:extLst>
            <a:ext uri="{FF2B5EF4-FFF2-40B4-BE49-F238E27FC236}">
              <a16:creationId xmlns:a16="http://schemas.microsoft.com/office/drawing/2014/main" id="{F2FE8110-70C5-4403-9FB0-2716178506AD}"/>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32" name="Text Box 19">
          <a:extLst>
            <a:ext uri="{FF2B5EF4-FFF2-40B4-BE49-F238E27FC236}">
              <a16:creationId xmlns:a16="http://schemas.microsoft.com/office/drawing/2014/main" id="{58017549-91D3-4917-90E1-01016967F2FD}"/>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3" name="Text Box 16">
          <a:extLst>
            <a:ext uri="{FF2B5EF4-FFF2-40B4-BE49-F238E27FC236}">
              <a16:creationId xmlns:a16="http://schemas.microsoft.com/office/drawing/2014/main" id="{E0FEEC05-1BEA-4FDE-A541-E311257E4576}"/>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4" name="Text Box 17">
          <a:extLst>
            <a:ext uri="{FF2B5EF4-FFF2-40B4-BE49-F238E27FC236}">
              <a16:creationId xmlns:a16="http://schemas.microsoft.com/office/drawing/2014/main" id="{E3301446-58F9-4EF5-B6C2-F40316A6A71B}"/>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5" name="Text Box 18">
          <a:extLst>
            <a:ext uri="{FF2B5EF4-FFF2-40B4-BE49-F238E27FC236}">
              <a16:creationId xmlns:a16="http://schemas.microsoft.com/office/drawing/2014/main" id="{B4DC48CC-175C-49EC-B244-49612F4AEFAB}"/>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6" name="Text Box 19">
          <a:extLst>
            <a:ext uri="{FF2B5EF4-FFF2-40B4-BE49-F238E27FC236}">
              <a16:creationId xmlns:a16="http://schemas.microsoft.com/office/drawing/2014/main" id="{9E497805-417D-4E3F-B531-9C7D61AFE987}"/>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37" name="Text Box 16">
          <a:extLst>
            <a:ext uri="{FF2B5EF4-FFF2-40B4-BE49-F238E27FC236}">
              <a16:creationId xmlns:a16="http://schemas.microsoft.com/office/drawing/2014/main" id="{A5ABDF4C-EF42-4127-B4E7-601A8B3498CE}"/>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38" name="Text Box 17">
          <a:extLst>
            <a:ext uri="{FF2B5EF4-FFF2-40B4-BE49-F238E27FC236}">
              <a16:creationId xmlns:a16="http://schemas.microsoft.com/office/drawing/2014/main" id="{1DD5F80E-38C5-4D87-B522-5FAF710F26AA}"/>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39" name="Text Box 18">
          <a:extLst>
            <a:ext uri="{FF2B5EF4-FFF2-40B4-BE49-F238E27FC236}">
              <a16:creationId xmlns:a16="http://schemas.microsoft.com/office/drawing/2014/main" id="{3F233B32-3530-4EF4-BA0F-3E0837E09D1C}"/>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40" name="Text Box 19">
          <a:extLst>
            <a:ext uri="{FF2B5EF4-FFF2-40B4-BE49-F238E27FC236}">
              <a16:creationId xmlns:a16="http://schemas.microsoft.com/office/drawing/2014/main" id="{EB33487D-4B76-4A33-A448-A72BF302798D}"/>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1" name="Text Box 16">
          <a:extLst>
            <a:ext uri="{FF2B5EF4-FFF2-40B4-BE49-F238E27FC236}">
              <a16:creationId xmlns:a16="http://schemas.microsoft.com/office/drawing/2014/main" id="{BAF3A338-6A31-48D8-8F3F-8B2709DB913E}"/>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2" name="Text Box 17">
          <a:extLst>
            <a:ext uri="{FF2B5EF4-FFF2-40B4-BE49-F238E27FC236}">
              <a16:creationId xmlns:a16="http://schemas.microsoft.com/office/drawing/2014/main" id="{EE5CC6E0-9615-4D73-8CC6-8BCE216AF190}"/>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3" name="Text Box 18">
          <a:extLst>
            <a:ext uri="{FF2B5EF4-FFF2-40B4-BE49-F238E27FC236}">
              <a16:creationId xmlns:a16="http://schemas.microsoft.com/office/drawing/2014/main" id="{358E535E-27F5-418F-A4B0-3CB61B7FBB06}"/>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4" name="Text Box 19">
          <a:extLst>
            <a:ext uri="{FF2B5EF4-FFF2-40B4-BE49-F238E27FC236}">
              <a16:creationId xmlns:a16="http://schemas.microsoft.com/office/drawing/2014/main" id="{48DE74DF-054C-4376-BC38-E02A1B1BF522}"/>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5" name="Text Box 16">
          <a:extLst>
            <a:ext uri="{FF2B5EF4-FFF2-40B4-BE49-F238E27FC236}">
              <a16:creationId xmlns:a16="http://schemas.microsoft.com/office/drawing/2014/main" id="{73E7206C-C282-4951-9757-F0A68194299E}"/>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6" name="Text Box 17">
          <a:extLst>
            <a:ext uri="{FF2B5EF4-FFF2-40B4-BE49-F238E27FC236}">
              <a16:creationId xmlns:a16="http://schemas.microsoft.com/office/drawing/2014/main" id="{0053A3BE-388D-44B1-9874-EBB542BCF2C9}"/>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7" name="Text Box 18">
          <a:extLst>
            <a:ext uri="{FF2B5EF4-FFF2-40B4-BE49-F238E27FC236}">
              <a16:creationId xmlns:a16="http://schemas.microsoft.com/office/drawing/2014/main" id="{56154AA5-5704-4714-B9CC-A3E6D0E0E422}"/>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8" name="Text Box 19">
          <a:extLst>
            <a:ext uri="{FF2B5EF4-FFF2-40B4-BE49-F238E27FC236}">
              <a16:creationId xmlns:a16="http://schemas.microsoft.com/office/drawing/2014/main" id="{ABB3F15F-94D1-4A78-9B23-72782DE54A3C}"/>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49" name="Text Box 16">
          <a:extLst>
            <a:ext uri="{FF2B5EF4-FFF2-40B4-BE49-F238E27FC236}">
              <a16:creationId xmlns:a16="http://schemas.microsoft.com/office/drawing/2014/main" id="{3600B5BD-6DA7-4F30-BA43-57A89EE7C3A6}"/>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50" name="Text Box 17">
          <a:extLst>
            <a:ext uri="{FF2B5EF4-FFF2-40B4-BE49-F238E27FC236}">
              <a16:creationId xmlns:a16="http://schemas.microsoft.com/office/drawing/2014/main" id="{CFE04954-5BC8-4092-A4ED-7361D64F8BA5}"/>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51" name="Text Box 18">
          <a:extLst>
            <a:ext uri="{FF2B5EF4-FFF2-40B4-BE49-F238E27FC236}">
              <a16:creationId xmlns:a16="http://schemas.microsoft.com/office/drawing/2014/main" id="{5E5C98FE-D92B-48F4-BA83-ECE175792F8E}"/>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2" name="Text Box 16">
          <a:extLst>
            <a:ext uri="{FF2B5EF4-FFF2-40B4-BE49-F238E27FC236}">
              <a16:creationId xmlns:a16="http://schemas.microsoft.com/office/drawing/2014/main" id="{82933A50-2EF4-420C-A088-8FA95962E68D}"/>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3" name="Text Box 17">
          <a:extLst>
            <a:ext uri="{FF2B5EF4-FFF2-40B4-BE49-F238E27FC236}">
              <a16:creationId xmlns:a16="http://schemas.microsoft.com/office/drawing/2014/main" id="{5E649CC8-6E43-40BF-BC2A-166CF0EDDAB1}"/>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4" name="Text Box 18">
          <a:extLst>
            <a:ext uri="{FF2B5EF4-FFF2-40B4-BE49-F238E27FC236}">
              <a16:creationId xmlns:a16="http://schemas.microsoft.com/office/drawing/2014/main" id="{E57C8952-31CB-4A25-8ECB-1B2D1EAC9226}"/>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5" name="Text Box 19">
          <a:extLst>
            <a:ext uri="{FF2B5EF4-FFF2-40B4-BE49-F238E27FC236}">
              <a16:creationId xmlns:a16="http://schemas.microsoft.com/office/drawing/2014/main" id="{1947C24C-ACDD-49B9-9B0B-8C38ED4EE69B}"/>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6" name="Text Box 16">
          <a:extLst>
            <a:ext uri="{FF2B5EF4-FFF2-40B4-BE49-F238E27FC236}">
              <a16:creationId xmlns:a16="http://schemas.microsoft.com/office/drawing/2014/main" id="{999D1147-5E62-43DF-BD03-F1F76B537B3E}"/>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7" name="Text Box 17">
          <a:extLst>
            <a:ext uri="{FF2B5EF4-FFF2-40B4-BE49-F238E27FC236}">
              <a16:creationId xmlns:a16="http://schemas.microsoft.com/office/drawing/2014/main" id="{F810D755-837B-44AF-B2CE-0D5E906E4888}"/>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8" name="Text Box 18">
          <a:extLst>
            <a:ext uri="{FF2B5EF4-FFF2-40B4-BE49-F238E27FC236}">
              <a16:creationId xmlns:a16="http://schemas.microsoft.com/office/drawing/2014/main" id="{5F6C527D-A29D-4871-B6A1-55B557D7FB6A}"/>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9" name="Text Box 19">
          <a:extLst>
            <a:ext uri="{FF2B5EF4-FFF2-40B4-BE49-F238E27FC236}">
              <a16:creationId xmlns:a16="http://schemas.microsoft.com/office/drawing/2014/main" id="{990B10BD-0A27-414D-ADA0-2F2014364A25}"/>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0" name="Text Box 16">
          <a:extLst>
            <a:ext uri="{FF2B5EF4-FFF2-40B4-BE49-F238E27FC236}">
              <a16:creationId xmlns:a16="http://schemas.microsoft.com/office/drawing/2014/main" id="{02019371-BEB0-4D47-A6C3-610F3CB84681}"/>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1" name="Text Box 17">
          <a:extLst>
            <a:ext uri="{FF2B5EF4-FFF2-40B4-BE49-F238E27FC236}">
              <a16:creationId xmlns:a16="http://schemas.microsoft.com/office/drawing/2014/main" id="{3F66256C-05EC-4F72-937E-F9D630A4D819}"/>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2" name="Text Box 18">
          <a:extLst>
            <a:ext uri="{FF2B5EF4-FFF2-40B4-BE49-F238E27FC236}">
              <a16:creationId xmlns:a16="http://schemas.microsoft.com/office/drawing/2014/main" id="{F09D3A19-FB8F-4677-AEE9-2D06B438B0C8}"/>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3" name="Text Box 19">
          <a:extLst>
            <a:ext uri="{FF2B5EF4-FFF2-40B4-BE49-F238E27FC236}">
              <a16:creationId xmlns:a16="http://schemas.microsoft.com/office/drawing/2014/main" id="{0E9F84A0-F9E5-4313-878F-3C8757AE429A}"/>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4" name="Text Box 16">
          <a:extLst>
            <a:ext uri="{FF2B5EF4-FFF2-40B4-BE49-F238E27FC236}">
              <a16:creationId xmlns:a16="http://schemas.microsoft.com/office/drawing/2014/main" id="{1C1601B3-3F26-42E7-A4F0-3A4C5650F63A}"/>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5" name="Text Box 17">
          <a:extLst>
            <a:ext uri="{FF2B5EF4-FFF2-40B4-BE49-F238E27FC236}">
              <a16:creationId xmlns:a16="http://schemas.microsoft.com/office/drawing/2014/main" id="{EF3D256B-4169-471E-B06F-88CF4E0460D2}"/>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6" name="Text Box 18">
          <a:extLst>
            <a:ext uri="{FF2B5EF4-FFF2-40B4-BE49-F238E27FC236}">
              <a16:creationId xmlns:a16="http://schemas.microsoft.com/office/drawing/2014/main" id="{C76707ED-629F-44E5-9313-96A2FC6A7F2A}"/>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7" name="Text Box 19">
          <a:extLst>
            <a:ext uri="{FF2B5EF4-FFF2-40B4-BE49-F238E27FC236}">
              <a16:creationId xmlns:a16="http://schemas.microsoft.com/office/drawing/2014/main" id="{E2C1DC00-3751-4388-A87B-59DAD906D012}"/>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68" name="Text Box 16">
          <a:extLst>
            <a:ext uri="{FF2B5EF4-FFF2-40B4-BE49-F238E27FC236}">
              <a16:creationId xmlns:a16="http://schemas.microsoft.com/office/drawing/2014/main" id="{B9D0C28C-1EAA-4D6A-8156-55C4C5F5BD50}"/>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69" name="Text Box 17">
          <a:extLst>
            <a:ext uri="{FF2B5EF4-FFF2-40B4-BE49-F238E27FC236}">
              <a16:creationId xmlns:a16="http://schemas.microsoft.com/office/drawing/2014/main" id="{587B711C-439B-4500-835F-86C219F981B7}"/>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70" name="Text Box 18">
          <a:extLst>
            <a:ext uri="{FF2B5EF4-FFF2-40B4-BE49-F238E27FC236}">
              <a16:creationId xmlns:a16="http://schemas.microsoft.com/office/drawing/2014/main" id="{294BB2BF-4E9B-49CC-AD8C-DBC823EE6AD3}"/>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71" name="Text Box 19">
          <a:extLst>
            <a:ext uri="{FF2B5EF4-FFF2-40B4-BE49-F238E27FC236}">
              <a16:creationId xmlns:a16="http://schemas.microsoft.com/office/drawing/2014/main" id="{2D6ADB9A-2FD9-4C2E-B5BA-0708C9FEB260}"/>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12</xdr:row>
      <xdr:rowOff>504825</xdr:rowOff>
    </xdr:from>
    <xdr:ext cx="95250" cy="444014"/>
    <xdr:sp macro="" textlink="">
      <xdr:nvSpPr>
        <xdr:cNvPr id="2072" name="Text Box 15">
          <a:extLst>
            <a:ext uri="{FF2B5EF4-FFF2-40B4-BE49-F238E27FC236}">
              <a16:creationId xmlns:a16="http://schemas.microsoft.com/office/drawing/2014/main" id="{CD08218A-4CCE-4E51-B67B-81CD0BEACBD2}"/>
            </a:ext>
          </a:extLst>
        </xdr:cNvPr>
        <xdr:cNvSpPr txBox="1">
          <a:spLocks noChangeArrowheads="1"/>
        </xdr:cNvSpPr>
      </xdr:nvSpPr>
      <xdr:spPr bwMode="auto">
        <a:xfrm>
          <a:off x="4664364" y="377738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3" name="Text Box 16">
          <a:extLst>
            <a:ext uri="{FF2B5EF4-FFF2-40B4-BE49-F238E27FC236}">
              <a16:creationId xmlns:a16="http://schemas.microsoft.com/office/drawing/2014/main" id="{C00A8BC3-8753-4425-9667-4138A937C1FB}"/>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4" name="Text Box 17">
          <a:extLst>
            <a:ext uri="{FF2B5EF4-FFF2-40B4-BE49-F238E27FC236}">
              <a16:creationId xmlns:a16="http://schemas.microsoft.com/office/drawing/2014/main" id="{673CCB3B-D699-4B1D-8981-2A99779B5552}"/>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5" name="Text Box 18">
          <a:extLst>
            <a:ext uri="{FF2B5EF4-FFF2-40B4-BE49-F238E27FC236}">
              <a16:creationId xmlns:a16="http://schemas.microsoft.com/office/drawing/2014/main" id="{33DD79ED-3B4E-4B53-A358-FDD2018823F0}"/>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6" name="Text Box 19">
          <a:extLst>
            <a:ext uri="{FF2B5EF4-FFF2-40B4-BE49-F238E27FC236}">
              <a16:creationId xmlns:a16="http://schemas.microsoft.com/office/drawing/2014/main" id="{C91BE8E2-B7C2-4086-9168-E25C09A2295F}"/>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77" name="Text Box 16">
          <a:extLst>
            <a:ext uri="{FF2B5EF4-FFF2-40B4-BE49-F238E27FC236}">
              <a16:creationId xmlns:a16="http://schemas.microsoft.com/office/drawing/2014/main" id="{7D7E4E74-1B42-400C-AA08-FAF3D193E567}"/>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78" name="Text Box 17">
          <a:extLst>
            <a:ext uri="{FF2B5EF4-FFF2-40B4-BE49-F238E27FC236}">
              <a16:creationId xmlns:a16="http://schemas.microsoft.com/office/drawing/2014/main" id="{C46C33DD-9509-4342-98F1-20B3E0F7990E}"/>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14</xdr:row>
      <xdr:rowOff>15875</xdr:rowOff>
    </xdr:from>
    <xdr:ext cx="95250" cy="171450"/>
    <xdr:sp macro="" textlink="">
      <xdr:nvSpPr>
        <xdr:cNvPr id="2079" name="Text Box 18">
          <a:extLst>
            <a:ext uri="{FF2B5EF4-FFF2-40B4-BE49-F238E27FC236}">
              <a16:creationId xmlns:a16="http://schemas.microsoft.com/office/drawing/2014/main" id="{EF2DB186-9C5B-4975-96B4-F2F50B1414A4}"/>
            </a:ext>
          </a:extLst>
        </xdr:cNvPr>
        <xdr:cNvSpPr txBox="1">
          <a:spLocks noChangeArrowheads="1"/>
        </xdr:cNvSpPr>
      </xdr:nvSpPr>
      <xdr:spPr bwMode="auto">
        <a:xfrm>
          <a:off x="12485398" y="416069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0" name="Text Box 16">
          <a:extLst>
            <a:ext uri="{FF2B5EF4-FFF2-40B4-BE49-F238E27FC236}">
              <a16:creationId xmlns:a16="http://schemas.microsoft.com/office/drawing/2014/main" id="{6C64C876-6E8D-4D50-8687-AFEEEC827691}"/>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1" name="Text Box 17">
          <a:extLst>
            <a:ext uri="{FF2B5EF4-FFF2-40B4-BE49-F238E27FC236}">
              <a16:creationId xmlns:a16="http://schemas.microsoft.com/office/drawing/2014/main" id="{8AE9877E-EA08-4490-BCBB-9E151FC015BE}"/>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2" name="Text Box 18">
          <a:extLst>
            <a:ext uri="{FF2B5EF4-FFF2-40B4-BE49-F238E27FC236}">
              <a16:creationId xmlns:a16="http://schemas.microsoft.com/office/drawing/2014/main" id="{3CEAD47E-DDB4-4E15-954B-5D5654FC8429}"/>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3" name="Text Box 19">
          <a:extLst>
            <a:ext uri="{FF2B5EF4-FFF2-40B4-BE49-F238E27FC236}">
              <a16:creationId xmlns:a16="http://schemas.microsoft.com/office/drawing/2014/main" id="{EF20188D-7B08-46F7-8CEE-0EB1F0C04F9E}"/>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4" name="Text Box 16">
          <a:extLst>
            <a:ext uri="{FF2B5EF4-FFF2-40B4-BE49-F238E27FC236}">
              <a16:creationId xmlns:a16="http://schemas.microsoft.com/office/drawing/2014/main" id="{6B3AB85E-A6A5-48C0-9BE1-894CF5E4C2A2}"/>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56743"/>
    <xdr:sp macro="" textlink="">
      <xdr:nvSpPr>
        <xdr:cNvPr id="2145" name="Text Box 15">
          <a:extLst>
            <a:ext uri="{FF2B5EF4-FFF2-40B4-BE49-F238E27FC236}">
              <a16:creationId xmlns:a16="http://schemas.microsoft.com/office/drawing/2014/main" id="{D70D1AF7-E4AC-48F5-9476-210A397751D8}"/>
            </a:ext>
          </a:extLst>
        </xdr:cNvPr>
        <xdr:cNvSpPr txBox="1">
          <a:spLocks noChangeArrowheads="1"/>
        </xdr:cNvSpPr>
      </xdr:nvSpPr>
      <xdr:spPr bwMode="auto">
        <a:xfrm>
          <a:off x="4664364" y="4516293"/>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504825</xdr:rowOff>
    </xdr:from>
    <xdr:ext cx="95250" cy="442269"/>
    <xdr:sp macro="" textlink="">
      <xdr:nvSpPr>
        <xdr:cNvPr id="2146" name="Text Box 15">
          <a:extLst>
            <a:ext uri="{FF2B5EF4-FFF2-40B4-BE49-F238E27FC236}">
              <a16:creationId xmlns:a16="http://schemas.microsoft.com/office/drawing/2014/main" id="{9A0B35F6-EED3-4E90-9539-8D9576423666}"/>
            </a:ext>
          </a:extLst>
        </xdr:cNvPr>
        <xdr:cNvSpPr txBox="1">
          <a:spLocks noChangeArrowheads="1"/>
        </xdr:cNvSpPr>
      </xdr:nvSpPr>
      <xdr:spPr bwMode="auto">
        <a:xfrm>
          <a:off x="12540961" y="45162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504825</xdr:rowOff>
    </xdr:from>
    <xdr:ext cx="95250" cy="442269"/>
    <xdr:sp macro="" textlink="">
      <xdr:nvSpPr>
        <xdr:cNvPr id="2147" name="Text Box 15">
          <a:extLst>
            <a:ext uri="{FF2B5EF4-FFF2-40B4-BE49-F238E27FC236}">
              <a16:creationId xmlns:a16="http://schemas.microsoft.com/office/drawing/2014/main" id="{5234E349-CEAE-472C-8C54-B0BBFAE13C7B}"/>
            </a:ext>
          </a:extLst>
        </xdr:cNvPr>
        <xdr:cNvSpPr txBox="1">
          <a:spLocks noChangeArrowheads="1"/>
        </xdr:cNvSpPr>
      </xdr:nvSpPr>
      <xdr:spPr bwMode="auto">
        <a:xfrm>
          <a:off x="21832455" y="45162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213632"/>
    <xdr:sp macro="" textlink="">
      <xdr:nvSpPr>
        <xdr:cNvPr id="2148" name="Text Box 15">
          <a:extLst>
            <a:ext uri="{FF2B5EF4-FFF2-40B4-BE49-F238E27FC236}">
              <a16:creationId xmlns:a16="http://schemas.microsoft.com/office/drawing/2014/main" id="{32CD0566-EBEE-476A-8B8A-FE2383F7850A}"/>
            </a:ext>
          </a:extLst>
        </xdr:cNvPr>
        <xdr:cNvSpPr txBox="1">
          <a:spLocks noChangeArrowheads="1"/>
        </xdr:cNvSpPr>
      </xdr:nvSpPr>
      <xdr:spPr bwMode="auto">
        <a:xfrm>
          <a:off x="4664364" y="45162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44331"/>
    <xdr:sp macro="" textlink="">
      <xdr:nvSpPr>
        <xdr:cNvPr id="2149" name="Text Box 15">
          <a:extLst>
            <a:ext uri="{FF2B5EF4-FFF2-40B4-BE49-F238E27FC236}">
              <a16:creationId xmlns:a16="http://schemas.microsoft.com/office/drawing/2014/main" id="{32A465F2-CD7B-40C4-A63B-358F035ED5A5}"/>
            </a:ext>
          </a:extLst>
        </xdr:cNvPr>
        <xdr:cNvSpPr txBox="1">
          <a:spLocks noChangeArrowheads="1"/>
        </xdr:cNvSpPr>
      </xdr:nvSpPr>
      <xdr:spPr bwMode="auto">
        <a:xfrm>
          <a:off x="4664364" y="4516293"/>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504825</xdr:rowOff>
    </xdr:from>
    <xdr:ext cx="95250" cy="213632"/>
    <xdr:sp macro="" textlink="">
      <xdr:nvSpPr>
        <xdr:cNvPr id="2150" name="Text Box 15">
          <a:extLst>
            <a:ext uri="{FF2B5EF4-FFF2-40B4-BE49-F238E27FC236}">
              <a16:creationId xmlns:a16="http://schemas.microsoft.com/office/drawing/2014/main" id="{85512673-BE7A-4079-B230-14E99C8BAC32}"/>
            </a:ext>
          </a:extLst>
        </xdr:cNvPr>
        <xdr:cNvSpPr txBox="1">
          <a:spLocks noChangeArrowheads="1"/>
        </xdr:cNvSpPr>
      </xdr:nvSpPr>
      <xdr:spPr bwMode="auto">
        <a:xfrm>
          <a:off x="12540961" y="45162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1" name="Text Box 16">
          <a:extLst>
            <a:ext uri="{FF2B5EF4-FFF2-40B4-BE49-F238E27FC236}">
              <a16:creationId xmlns:a16="http://schemas.microsoft.com/office/drawing/2014/main" id="{A7B7D3B5-021C-4063-B183-7DE2859F84DE}"/>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2" name="Text Box 17">
          <a:extLst>
            <a:ext uri="{FF2B5EF4-FFF2-40B4-BE49-F238E27FC236}">
              <a16:creationId xmlns:a16="http://schemas.microsoft.com/office/drawing/2014/main" id="{120E1928-BE60-4A03-A3C0-F496D49D4CED}"/>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3" name="Text Box 18">
          <a:extLst>
            <a:ext uri="{FF2B5EF4-FFF2-40B4-BE49-F238E27FC236}">
              <a16:creationId xmlns:a16="http://schemas.microsoft.com/office/drawing/2014/main" id="{2D188C69-8E58-4016-A0C7-15F18BD339B2}"/>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4" name="Text Box 19">
          <a:extLst>
            <a:ext uri="{FF2B5EF4-FFF2-40B4-BE49-F238E27FC236}">
              <a16:creationId xmlns:a16="http://schemas.microsoft.com/office/drawing/2014/main" id="{E73478F2-A34F-4BB1-A1DA-848795000085}"/>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5" name="Text Box 16">
          <a:extLst>
            <a:ext uri="{FF2B5EF4-FFF2-40B4-BE49-F238E27FC236}">
              <a16:creationId xmlns:a16="http://schemas.microsoft.com/office/drawing/2014/main" id="{972F73DC-1AFF-47E9-87CE-FB831B480556}"/>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6" name="Text Box 17">
          <a:extLst>
            <a:ext uri="{FF2B5EF4-FFF2-40B4-BE49-F238E27FC236}">
              <a16:creationId xmlns:a16="http://schemas.microsoft.com/office/drawing/2014/main" id="{31B42599-5154-493F-A440-9E9EE28A54CC}"/>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7" name="Text Box 18">
          <a:extLst>
            <a:ext uri="{FF2B5EF4-FFF2-40B4-BE49-F238E27FC236}">
              <a16:creationId xmlns:a16="http://schemas.microsoft.com/office/drawing/2014/main" id="{66AB6DF7-CFBD-4D14-914A-9444CE6E4BE8}"/>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8" name="Text Box 19">
          <a:extLst>
            <a:ext uri="{FF2B5EF4-FFF2-40B4-BE49-F238E27FC236}">
              <a16:creationId xmlns:a16="http://schemas.microsoft.com/office/drawing/2014/main" id="{44DE7925-C37E-4CC1-B779-38D73D15242F}"/>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59" name="Text Box 16">
          <a:extLst>
            <a:ext uri="{FF2B5EF4-FFF2-40B4-BE49-F238E27FC236}">
              <a16:creationId xmlns:a16="http://schemas.microsoft.com/office/drawing/2014/main" id="{2306B0DA-213E-4E91-BD92-B22581EFD2E5}"/>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60" name="Text Box 17">
          <a:extLst>
            <a:ext uri="{FF2B5EF4-FFF2-40B4-BE49-F238E27FC236}">
              <a16:creationId xmlns:a16="http://schemas.microsoft.com/office/drawing/2014/main" id="{90A99B20-3726-4AC5-8A50-6F86D158F996}"/>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61" name="Text Box 18">
          <a:extLst>
            <a:ext uri="{FF2B5EF4-FFF2-40B4-BE49-F238E27FC236}">
              <a16:creationId xmlns:a16="http://schemas.microsoft.com/office/drawing/2014/main" id="{443DB5DA-FE74-4938-BC71-E993C884A856}"/>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62" name="Text Box 19">
          <a:extLst>
            <a:ext uri="{FF2B5EF4-FFF2-40B4-BE49-F238E27FC236}">
              <a16:creationId xmlns:a16="http://schemas.microsoft.com/office/drawing/2014/main" id="{1CB80CBF-4EE9-4A01-BD9A-FB3D7D7882FC}"/>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16</xdr:row>
      <xdr:rowOff>504825</xdr:rowOff>
    </xdr:from>
    <xdr:ext cx="95250" cy="444014"/>
    <xdr:sp macro="" textlink="">
      <xdr:nvSpPr>
        <xdr:cNvPr id="2163" name="Text Box 15">
          <a:extLst>
            <a:ext uri="{FF2B5EF4-FFF2-40B4-BE49-F238E27FC236}">
              <a16:creationId xmlns:a16="http://schemas.microsoft.com/office/drawing/2014/main" id="{0EF2068E-C38E-4F30-8549-1FFD425E49A6}"/>
            </a:ext>
          </a:extLst>
        </xdr:cNvPr>
        <xdr:cNvSpPr txBox="1">
          <a:spLocks noChangeArrowheads="1"/>
        </xdr:cNvSpPr>
      </xdr:nvSpPr>
      <xdr:spPr bwMode="auto">
        <a:xfrm>
          <a:off x="4664364" y="525520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4" name="Text Box 16">
          <a:extLst>
            <a:ext uri="{FF2B5EF4-FFF2-40B4-BE49-F238E27FC236}">
              <a16:creationId xmlns:a16="http://schemas.microsoft.com/office/drawing/2014/main" id="{AC07D171-124A-48EE-8081-94EA8CF008C4}"/>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5" name="Text Box 17">
          <a:extLst>
            <a:ext uri="{FF2B5EF4-FFF2-40B4-BE49-F238E27FC236}">
              <a16:creationId xmlns:a16="http://schemas.microsoft.com/office/drawing/2014/main" id="{0F445AD0-DA20-47D9-81FE-DEB957FFABA2}"/>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6" name="Text Box 18">
          <a:extLst>
            <a:ext uri="{FF2B5EF4-FFF2-40B4-BE49-F238E27FC236}">
              <a16:creationId xmlns:a16="http://schemas.microsoft.com/office/drawing/2014/main" id="{684C9C9E-11C3-4EF5-B8BB-2EDAA05D44AE}"/>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7" name="Text Box 19">
          <a:extLst>
            <a:ext uri="{FF2B5EF4-FFF2-40B4-BE49-F238E27FC236}">
              <a16:creationId xmlns:a16="http://schemas.microsoft.com/office/drawing/2014/main" id="{9DAAE30E-D09F-4C46-8370-210D3F362DB9}"/>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16</xdr:row>
      <xdr:rowOff>504825</xdr:rowOff>
    </xdr:from>
    <xdr:ext cx="95250" cy="442269"/>
    <xdr:sp macro="" textlink="">
      <xdr:nvSpPr>
        <xdr:cNvPr id="2168" name="Text Box 15">
          <a:extLst>
            <a:ext uri="{FF2B5EF4-FFF2-40B4-BE49-F238E27FC236}">
              <a16:creationId xmlns:a16="http://schemas.microsoft.com/office/drawing/2014/main" id="{80781E93-CC21-4A3A-86BE-46E1A4DF763F}"/>
            </a:ext>
          </a:extLst>
        </xdr:cNvPr>
        <xdr:cNvSpPr txBox="1">
          <a:spLocks noChangeArrowheads="1"/>
        </xdr:cNvSpPr>
      </xdr:nvSpPr>
      <xdr:spPr bwMode="auto">
        <a:xfrm>
          <a:off x="12540961" y="525520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69" name="Text Box 16">
          <a:extLst>
            <a:ext uri="{FF2B5EF4-FFF2-40B4-BE49-F238E27FC236}">
              <a16:creationId xmlns:a16="http://schemas.microsoft.com/office/drawing/2014/main" id="{16586F9D-BC14-408C-BF28-329EC9F14D35}"/>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70" name="Text Box 17">
          <a:extLst>
            <a:ext uri="{FF2B5EF4-FFF2-40B4-BE49-F238E27FC236}">
              <a16:creationId xmlns:a16="http://schemas.microsoft.com/office/drawing/2014/main" id="{E65A62AD-D5D8-4B8C-B648-8721090265C2}"/>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71" name="Text Box 18">
          <a:extLst>
            <a:ext uri="{FF2B5EF4-FFF2-40B4-BE49-F238E27FC236}">
              <a16:creationId xmlns:a16="http://schemas.microsoft.com/office/drawing/2014/main" id="{D5D4DD56-B30E-4DA9-8DBE-0DBFCB8FB22C}"/>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2" name="Text Box 16">
          <a:extLst>
            <a:ext uri="{FF2B5EF4-FFF2-40B4-BE49-F238E27FC236}">
              <a16:creationId xmlns:a16="http://schemas.microsoft.com/office/drawing/2014/main" id="{D6B4AFB1-5F1F-4888-914D-64FB189B476F}"/>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3" name="Text Box 17">
          <a:extLst>
            <a:ext uri="{FF2B5EF4-FFF2-40B4-BE49-F238E27FC236}">
              <a16:creationId xmlns:a16="http://schemas.microsoft.com/office/drawing/2014/main" id="{64EBF647-5B11-4C68-9F25-6DFE3C85DF26}"/>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4" name="Text Box 18">
          <a:extLst>
            <a:ext uri="{FF2B5EF4-FFF2-40B4-BE49-F238E27FC236}">
              <a16:creationId xmlns:a16="http://schemas.microsoft.com/office/drawing/2014/main" id="{B2BF6A23-9A96-43A3-AAA2-B8C3FC74F39C}"/>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5" name="Text Box 19">
          <a:extLst>
            <a:ext uri="{FF2B5EF4-FFF2-40B4-BE49-F238E27FC236}">
              <a16:creationId xmlns:a16="http://schemas.microsoft.com/office/drawing/2014/main" id="{00B65192-BCB0-4320-87CE-16B46AC81E58}"/>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6" name="Text Box 16">
          <a:extLst>
            <a:ext uri="{FF2B5EF4-FFF2-40B4-BE49-F238E27FC236}">
              <a16:creationId xmlns:a16="http://schemas.microsoft.com/office/drawing/2014/main" id="{0FE7F721-F440-498B-8884-A897D4AC06AF}"/>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7" name="Text Box 17">
          <a:extLst>
            <a:ext uri="{FF2B5EF4-FFF2-40B4-BE49-F238E27FC236}">
              <a16:creationId xmlns:a16="http://schemas.microsoft.com/office/drawing/2014/main" id="{06C217CE-840F-442B-94AB-874EA2485FDA}"/>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8" name="Text Box 18">
          <a:extLst>
            <a:ext uri="{FF2B5EF4-FFF2-40B4-BE49-F238E27FC236}">
              <a16:creationId xmlns:a16="http://schemas.microsoft.com/office/drawing/2014/main" id="{FA04822D-07B4-4B89-A177-DA285714F9BB}"/>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18</xdr:row>
      <xdr:rowOff>170392</xdr:rowOff>
    </xdr:from>
    <xdr:ext cx="95250" cy="213632"/>
    <xdr:sp macro="" textlink="">
      <xdr:nvSpPr>
        <xdr:cNvPr id="2179" name="Text Box 15">
          <a:extLst>
            <a:ext uri="{FF2B5EF4-FFF2-40B4-BE49-F238E27FC236}">
              <a16:creationId xmlns:a16="http://schemas.microsoft.com/office/drawing/2014/main" id="{C3525161-4AE9-4EF1-B7CA-85FD34A2862A}"/>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0" name="Text Box 16">
          <a:extLst>
            <a:ext uri="{FF2B5EF4-FFF2-40B4-BE49-F238E27FC236}">
              <a16:creationId xmlns:a16="http://schemas.microsoft.com/office/drawing/2014/main" id="{8829D1AA-E1A0-485C-AC97-C0439438273F}"/>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1" name="Text Box 17">
          <a:extLst>
            <a:ext uri="{FF2B5EF4-FFF2-40B4-BE49-F238E27FC236}">
              <a16:creationId xmlns:a16="http://schemas.microsoft.com/office/drawing/2014/main" id="{16A87889-E905-4C00-B320-88A76F683AAE}"/>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2" name="Text Box 18">
          <a:extLst>
            <a:ext uri="{FF2B5EF4-FFF2-40B4-BE49-F238E27FC236}">
              <a16:creationId xmlns:a16="http://schemas.microsoft.com/office/drawing/2014/main" id="{F5FB53DF-AA2D-4A91-B9AD-63F33F85E482}"/>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3" name="Text Box 19">
          <a:extLst>
            <a:ext uri="{FF2B5EF4-FFF2-40B4-BE49-F238E27FC236}">
              <a16:creationId xmlns:a16="http://schemas.microsoft.com/office/drawing/2014/main" id="{AFA1DC1E-6932-4FF1-ACCF-6101197103DC}"/>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4" name="Text Box 16">
          <a:extLst>
            <a:ext uri="{FF2B5EF4-FFF2-40B4-BE49-F238E27FC236}">
              <a16:creationId xmlns:a16="http://schemas.microsoft.com/office/drawing/2014/main" id="{CC723B6D-5AC1-4EE4-A9E3-2A8A3B23D52E}"/>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5" name="Text Box 17">
          <a:extLst>
            <a:ext uri="{FF2B5EF4-FFF2-40B4-BE49-F238E27FC236}">
              <a16:creationId xmlns:a16="http://schemas.microsoft.com/office/drawing/2014/main" id="{87A86EB5-F235-4580-BCCF-24DF771D9F3A}"/>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6" name="Text Box 18">
          <a:extLst>
            <a:ext uri="{FF2B5EF4-FFF2-40B4-BE49-F238E27FC236}">
              <a16:creationId xmlns:a16="http://schemas.microsoft.com/office/drawing/2014/main" id="{A404D65E-C04A-4E1C-BB90-3704F023AC5B}"/>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7" name="Text Box 19">
          <a:extLst>
            <a:ext uri="{FF2B5EF4-FFF2-40B4-BE49-F238E27FC236}">
              <a16:creationId xmlns:a16="http://schemas.microsoft.com/office/drawing/2014/main" id="{B0D215E8-21AC-4432-9728-FB690B107E25}"/>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88" name="Text Box 16">
          <a:extLst>
            <a:ext uri="{FF2B5EF4-FFF2-40B4-BE49-F238E27FC236}">
              <a16:creationId xmlns:a16="http://schemas.microsoft.com/office/drawing/2014/main" id="{40635EF8-0BA6-498F-901E-ED37BA5A6147}"/>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89" name="Text Box 17">
          <a:extLst>
            <a:ext uri="{FF2B5EF4-FFF2-40B4-BE49-F238E27FC236}">
              <a16:creationId xmlns:a16="http://schemas.microsoft.com/office/drawing/2014/main" id="{4C3B1E75-7882-4C2B-94F4-6F09C7E1DAE8}"/>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90" name="Text Box 18">
          <a:extLst>
            <a:ext uri="{FF2B5EF4-FFF2-40B4-BE49-F238E27FC236}">
              <a16:creationId xmlns:a16="http://schemas.microsoft.com/office/drawing/2014/main" id="{F2888546-ED34-4C67-858C-7459BCCB2D1D}"/>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91" name="Text Box 19">
          <a:extLst>
            <a:ext uri="{FF2B5EF4-FFF2-40B4-BE49-F238E27FC236}">
              <a16:creationId xmlns:a16="http://schemas.microsoft.com/office/drawing/2014/main" id="{4B7E85B1-7644-4727-9F5A-4BBD1F124FFC}"/>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16</xdr:row>
      <xdr:rowOff>504825</xdr:rowOff>
    </xdr:from>
    <xdr:ext cx="95250" cy="444014"/>
    <xdr:sp macro="" textlink="">
      <xdr:nvSpPr>
        <xdr:cNvPr id="2192" name="Text Box 15">
          <a:extLst>
            <a:ext uri="{FF2B5EF4-FFF2-40B4-BE49-F238E27FC236}">
              <a16:creationId xmlns:a16="http://schemas.microsoft.com/office/drawing/2014/main" id="{6CF3DBA0-E6A5-4CD7-BB51-3AA0451AD9C1}"/>
            </a:ext>
          </a:extLst>
        </xdr:cNvPr>
        <xdr:cNvSpPr txBox="1">
          <a:spLocks noChangeArrowheads="1"/>
        </xdr:cNvSpPr>
      </xdr:nvSpPr>
      <xdr:spPr bwMode="auto">
        <a:xfrm>
          <a:off x="4664364" y="525520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3" name="Text Box 16">
          <a:extLst>
            <a:ext uri="{FF2B5EF4-FFF2-40B4-BE49-F238E27FC236}">
              <a16:creationId xmlns:a16="http://schemas.microsoft.com/office/drawing/2014/main" id="{E3BE5DCF-6537-491F-9B85-A247C7C23F15}"/>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4" name="Text Box 17">
          <a:extLst>
            <a:ext uri="{FF2B5EF4-FFF2-40B4-BE49-F238E27FC236}">
              <a16:creationId xmlns:a16="http://schemas.microsoft.com/office/drawing/2014/main" id="{988845A0-C2E5-4CBC-A65A-22F59A08F9A1}"/>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5" name="Text Box 18">
          <a:extLst>
            <a:ext uri="{FF2B5EF4-FFF2-40B4-BE49-F238E27FC236}">
              <a16:creationId xmlns:a16="http://schemas.microsoft.com/office/drawing/2014/main" id="{3467E07C-1282-4158-8629-F032919AA18F}"/>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6" name="Text Box 19">
          <a:extLst>
            <a:ext uri="{FF2B5EF4-FFF2-40B4-BE49-F238E27FC236}">
              <a16:creationId xmlns:a16="http://schemas.microsoft.com/office/drawing/2014/main" id="{7C5FC10C-9462-4C1D-9592-99C8F9409BDC}"/>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97" name="Text Box 16">
          <a:extLst>
            <a:ext uri="{FF2B5EF4-FFF2-40B4-BE49-F238E27FC236}">
              <a16:creationId xmlns:a16="http://schemas.microsoft.com/office/drawing/2014/main" id="{CE4E7F94-ED65-41D9-A904-A836AEEA38A0}"/>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98" name="Text Box 17">
          <a:extLst>
            <a:ext uri="{FF2B5EF4-FFF2-40B4-BE49-F238E27FC236}">
              <a16:creationId xmlns:a16="http://schemas.microsoft.com/office/drawing/2014/main" id="{D703DC97-798B-4A16-8B4F-3A4BA191A941}"/>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18</xdr:row>
      <xdr:rowOff>15875</xdr:rowOff>
    </xdr:from>
    <xdr:ext cx="95250" cy="171450"/>
    <xdr:sp macro="" textlink="">
      <xdr:nvSpPr>
        <xdr:cNvPr id="2199" name="Text Box 18">
          <a:extLst>
            <a:ext uri="{FF2B5EF4-FFF2-40B4-BE49-F238E27FC236}">
              <a16:creationId xmlns:a16="http://schemas.microsoft.com/office/drawing/2014/main" id="{B3D45A14-BEE0-484D-9B8F-746DA6AE930C}"/>
            </a:ext>
          </a:extLst>
        </xdr:cNvPr>
        <xdr:cNvSpPr txBox="1">
          <a:spLocks noChangeArrowheads="1"/>
        </xdr:cNvSpPr>
      </xdr:nvSpPr>
      <xdr:spPr bwMode="auto">
        <a:xfrm>
          <a:off x="12485398" y="563851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0" name="Text Box 16">
          <a:extLst>
            <a:ext uri="{FF2B5EF4-FFF2-40B4-BE49-F238E27FC236}">
              <a16:creationId xmlns:a16="http://schemas.microsoft.com/office/drawing/2014/main" id="{9FA6EC92-3D4B-4B7D-9B7C-F2E12E82999B}"/>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1" name="Text Box 17">
          <a:extLst>
            <a:ext uri="{FF2B5EF4-FFF2-40B4-BE49-F238E27FC236}">
              <a16:creationId xmlns:a16="http://schemas.microsoft.com/office/drawing/2014/main" id="{863C4CD2-7B57-4293-A170-8915561C5A9D}"/>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2" name="Text Box 18">
          <a:extLst>
            <a:ext uri="{FF2B5EF4-FFF2-40B4-BE49-F238E27FC236}">
              <a16:creationId xmlns:a16="http://schemas.microsoft.com/office/drawing/2014/main" id="{E6B1EED6-8BF9-4639-96E3-71C4EF69678B}"/>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3" name="Text Box 19">
          <a:extLst>
            <a:ext uri="{FF2B5EF4-FFF2-40B4-BE49-F238E27FC236}">
              <a16:creationId xmlns:a16="http://schemas.microsoft.com/office/drawing/2014/main" id="{F0B2EEA3-2473-45BB-AA06-C8F44C1F4CE9}"/>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4" name="Text Box 16">
          <a:extLst>
            <a:ext uri="{FF2B5EF4-FFF2-40B4-BE49-F238E27FC236}">
              <a16:creationId xmlns:a16="http://schemas.microsoft.com/office/drawing/2014/main" id="{788749AD-2BCA-4CD8-8EC9-CAB07CF19A48}"/>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48496"/>
    <xdr:sp macro="" textlink="">
      <xdr:nvSpPr>
        <xdr:cNvPr id="2205" name="Text Box 15">
          <a:extLst>
            <a:ext uri="{FF2B5EF4-FFF2-40B4-BE49-F238E27FC236}">
              <a16:creationId xmlns:a16="http://schemas.microsoft.com/office/drawing/2014/main" id="{626F7772-ADF4-413F-8DEC-838749C355E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504825</xdr:rowOff>
    </xdr:from>
    <xdr:ext cx="95250" cy="442269"/>
    <xdr:sp macro="" textlink="">
      <xdr:nvSpPr>
        <xdr:cNvPr id="2206" name="Text Box 15">
          <a:extLst>
            <a:ext uri="{FF2B5EF4-FFF2-40B4-BE49-F238E27FC236}">
              <a16:creationId xmlns:a16="http://schemas.microsoft.com/office/drawing/2014/main" id="{81AA816C-ECB1-4B4D-AB5F-75E9921B358D}"/>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504825</xdr:rowOff>
    </xdr:from>
    <xdr:ext cx="95250" cy="442269"/>
    <xdr:sp macro="" textlink="">
      <xdr:nvSpPr>
        <xdr:cNvPr id="2207" name="Text Box 15">
          <a:extLst>
            <a:ext uri="{FF2B5EF4-FFF2-40B4-BE49-F238E27FC236}">
              <a16:creationId xmlns:a16="http://schemas.microsoft.com/office/drawing/2014/main" id="{AA2FCA96-2EFC-4A04-AD90-6B8D0641A141}"/>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213632"/>
    <xdr:sp macro="" textlink="">
      <xdr:nvSpPr>
        <xdr:cNvPr id="2208" name="Text Box 15">
          <a:extLst>
            <a:ext uri="{FF2B5EF4-FFF2-40B4-BE49-F238E27FC236}">
              <a16:creationId xmlns:a16="http://schemas.microsoft.com/office/drawing/2014/main" id="{758433CF-153A-40AE-8C0A-375734950403}"/>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44331"/>
    <xdr:sp macro="" textlink="">
      <xdr:nvSpPr>
        <xdr:cNvPr id="2209" name="Text Box 15">
          <a:extLst>
            <a:ext uri="{FF2B5EF4-FFF2-40B4-BE49-F238E27FC236}">
              <a16:creationId xmlns:a16="http://schemas.microsoft.com/office/drawing/2014/main" id="{31F39395-8757-4203-BF93-524F6F384EA2}"/>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18</xdr:row>
      <xdr:rowOff>170392</xdr:rowOff>
    </xdr:from>
    <xdr:ext cx="95250" cy="213632"/>
    <xdr:sp macro="" textlink="">
      <xdr:nvSpPr>
        <xdr:cNvPr id="2210" name="Text Box 15">
          <a:extLst>
            <a:ext uri="{FF2B5EF4-FFF2-40B4-BE49-F238E27FC236}">
              <a16:creationId xmlns:a16="http://schemas.microsoft.com/office/drawing/2014/main" id="{1C95CBF1-387C-441E-B125-4EDC485A0456}"/>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1" name="Text Box 16">
          <a:extLst>
            <a:ext uri="{FF2B5EF4-FFF2-40B4-BE49-F238E27FC236}">
              <a16:creationId xmlns:a16="http://schemas.microsoft.com/office/drawing/2014/main" id="{2C87683E-5CF9-4EA5-958A-2E8B908DB1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2" name="Text Box 17">
          <a:extLst>
            <a:ext uri="{FF2B5EF4-FFF2-40B4-BE49-F238E27FC236}">
              <a16:creationId xmlns:a16="http://schemas.microsoft.com/office/drawing/2014/main" id="{CB1CB063-6F62-4CF4-8288-F3A307F2A69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3" name="Text Box 18">
          <a:extLst>
            <a:ext uri="{FF2B5EF4-FFF2-40B4-BE49-F238E27FC236}">
              <a16:creationId xmlns:a16="http://schemas.microsoft.com/office/drawing/2014/main" id="{6D5AE2FA-FD9F-4070-93AA-C9A4AD0CBE0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4" name="Text Box 19">
          <a:extLst>
            <a:ext uri="{FF2B5EF4-FFF2-40B4-BE49-F238E27FC236}">
              <a16:creationId xmlns:a16="http://schemas.microsoft.com/office/drawing/2014/main" id="{DBFD0A2A-28A1-4C62-A7A4-894C433209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5" name="Text Box 16">
          <a:extLst>
            <a:ext uri="{FF2B5EF4-FFF2-40B4-BE49-F238E27FC236}">
              <a16:creationId xmlns:a16="http://schemas.microsoft.com/office/drawing/2014/main" id="{CDF32A0E-3587-4ED5-9D45-BBE78893D49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6" name="Text Box 17">
          <a:extLst>
            <a:ext uri="{FF2B5EF4-FFF2-40B4-BE49-F238E27FC236}">
              <a16:creationId xmlns:a16="http://schemas.microsoft.com/office/drawing/2014/main" id="{4F7AC127-A0CF-4B9B-A356-3F6B365639A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7" name="Text Box 18">
          <a:extLst>
            <a:ext uri="{FF2B5EF4-FFF2-40B4-BE49-F238E27FC236}">
              <a16:creationId xmlns:a16="http://schemas.microsoft.com/office/drawing/2014/main" id="{4502F5F7-9DCE-492D-87DE-943E1409E15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8" name="Text Box 19">
          <a:extLst>
            <a:ext uri="{FF2B5EF4-FFF2-40B4-BE49-F238E27FC236}">
              <a16:creationId xmlns:a16="http://schemas.microsoft.com/office/drawing/2014/main" id="{A64B89C1-84E7-442A-B959-177F4D25B03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19" name="Text Box 16">
          <a:extLst>
            <a:ext uri="{FF2B5EF4-FFF2-40B4-BE49-F238E27FC236}">
              <a16:creationId xmlns:a16="http://schemas.microsoft.com/office/drawing/2014/main" id="{2FD4BDC5-003E-42DC-8164-F782985B3B1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20" name="Text Box 17">
          <a:extLst>
            <a:ext uri="{FF2B5EF4-FFF2-40B4-BE49-F238E27FC236}">
              <a16:creationId xmlns:a16="http://schemas.microsoft.com/office/drawing/2014/main" id="{8A6E0886-B1ED-429B-AFE8-DE3089A41AA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21" name="Text Box 18">
          <a:extLst>
            <a:ext uri="{FF2B5EF4-FFF2-40B4-BE49-F238E27FC236}">
              <a16:creationId xmlns:a16="http://schemas.microsoft.com/office/drawing/2014/main" id="{9053A578-2BA7-4FAD-B7E6-F8DBBE31181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22" name="Text Box 19">
          <a:extLst>
            <a:ext uri="{FF2B5EF4-FFF2-40B4-BE49-F238E27FC236}">
              <a16:creationId xmlns:a16="http://schemas.microsoft.com/office/drawing/2014/main" id="{5457CA8E-8890-44DF-A839-FFA68A231AF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504825</xdr:rowOff>
    </xdr:from>
    <xdr:ext cx="95250" cy="444014"/>
    <xdr:sp macro="" textlink="">
      <xdr:nvSpPr>
        <xdr:cNvPr id="2223" name="Text Box 15">
          <a:extLst>
            <a:ext uri="{FF2B5EF4-FFF2-40B4-BE49-F238E27FC236}">
              <a16:creationId xmlns:a16="http://schemas.microsoft.com/office/drawing/2014/main" id="{9132A111-5128-4B9A-8604-F3AE3798B6B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4" name="Text Box 16">
          <a:extLst>
            <a:ext uri="{FF2B5EF4-FFF2-40B4-BE49-F238E27FC236}">
              <a16:creationId xmlns:a16="http://schemas.microsoft.com/office/drawing/2014/main" id="{A5D841B0-8DAC-4205-89F3-21E74C62DA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5" name="Text Box 17">
          <a:extLst>
            <a:ext uri="{FF2B5EF4-FFF2-40B4-BE49-F238E27FC236}">
              <a16:creationId xmlns:a16="http://schemas.microsoft.com/office/drawing/2014/main" id="{746713B7-2702-4B47-A96F-B81C5BED441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6" name="Text Box 18">
          <a:extLst>
            <a:ext uri="{FF2B5EF4-FFF2-40B4-BE49-F238E27FC236}">
              <a16:creationId xmlns:a16="http://schemas.microsoft.com/office/drawing/2014/main" id="{0A3F1656-B1F4-4DD0-9332-3999677935B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7" name="Text Box 19">
          <a:extLst>
            <a:ext uri="{FF2B5EF4-FFF2-40B4-BE49-F238E27FC236}">
              <a16:creationId xmlns:a16="http://schemas.microsoft.com/office/drawing/2014/main" id="{335D2359-5D02-4463-8092-E6BCBB7B19D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28" name="Text Box 16">
          <a:extLst>
            <a:ext uri="{FF2B5EF4-FFF2-40B4-BE49-F238E27FC236}">
              <a16:creationId xmlns:a16="http://schemas.microsoft.com/office/drawing/2014/main" id="{98366CC2-FED8-4322-8CDA-A026A29D997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29" name="Text Box 17">
          <a:extLst>
            <a:ext uri="{FF2B5EF4-FFF2-40B4-BE49-F238E27FC236}">
              <a16:creationId xmlns:a16="http://schemas.microsoft.com/office/drawing/2014/main" id="{7C630735-6E3A-4444-8791-CEE77FE6F87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30" name="Text Box 18">
          <a:extLst>
            <a:ext uri="{FF2B5EF4-FFF2-40B4-BE49-F238E27FC236}">
              <a16:creationId xmlns:a16="http://schemas.microsoft.com/office/drawing/2014/main" id="{04FD3FF4-1B5E-4F2C-BDF0-127EEA9DCD2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1" name="Text Box 16">
          <a:extLst>
            <a:ext uri="{FF2B5EF4-FFF2-40B4-BE49-F238E27FC236}">
              <a16:creationId xmlns:a16="http://schemas.microsoft.com/office/drawing/2014/main" id="{5ACB7A7F-7A84-4987-8CC8-2933EE632D8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2" name="Text Box 17">
          <a:extLst>
            <a:ext uri="{FF2B5EF4-FFF2-40B4-BE49-F238E27FC236}">
              <a16:creationId xmlns:a16="http://schemas.microsoft.com/office/drawing/2014/main" id="{6FD84C16-03B8-4343-B8F2-95BC3257221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3" name="Text Box 18">
          <a:extLst>
            <a:ext uri="{FF2B5EF4-FFF2-40B4-BE49-F238E27FC236}">
              <a16:creationId xmlns:a16="http://schemas.microsoft.com/office/drawing/2014/main" id="{C4C680AC-811C-44DF-8579-858D421B012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4" name="Text Box 19">
          <a:extLst>
            <a:ext uri="{FF2B5EF4-FFF2-40B4-BE49-F238E27FC236}">
              <a16:creationId xmlns:a16="http://schemas.microsoft.com/office/drawing/2014/main" id="{75A58FFD-A3D7-4BC4-AD2D-2DF324385F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5" name="Text Box 16">
          <a:extLst>
            <a:ext uri="{FF2B5EF4-FFF2-40B4-BE49-F238E27FC236}">
              <a16:creationId xmlns:a16="http://schemas.microsoft.com/office/drawing/2014/main" id="{EB4F4B67-E1C8-4D83-996C-AA1E29AB1DE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6" name="Text Box 17">
          <a:extLst>
            <a:ext uri="{FF2B5EF4-FFF2-40B4-BE49-F238E27FC236}">
              <a16:creationId xmlns:a16="http://schemas.microsoft.com/office/drawing/2014/main" id="{C6327493-FCAF-40C2-BEDC-AEB0A4B9ED3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7" name="Text Box 18">
          <a:extLst>
            <a:ext uri="{FF2B5EF4-FFF2-40B4-BE49-F238E27FC236}">
              <a16:creationId xmlns:a16="http://schemas.microsoft.com/office/drawing/2014/main" id="{D0834EB9-B762-49B6-9914-2026789356B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8" name="Text Box 19">
          <a:extLst>
            <a:ext uri="{FF2B5EF4-FFF2-40B4-BE49-F238E27FC236}">
              <a16:creationId xmlns:a16="http://schemas.microsoft.com/office/drawing/2014/main" id="{F5360FB2-12F0-42B4-AA24-4BDB4979B0D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56743"/>
    <xdr:sp macro="" textlink="">
      <xdr:nvSpPr>
        <xdr:cNvPr id="2239" name="Text Box 15">
          <a:extLst>
            <a:ext uri="{FF2B5EF4-FFF2-40B4-BE49-F238E27FC236}">
              <a16:creationId xmlns:a16="http://schemas.microsoft.com/office/drawing/2014/main" id="{DDC2F95A-2CC2-4DA9-B4C7-49019652B967}"/>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504825</xdr:rowOff>
    </xdr:from>
    <xdr:ext cx="95250" cy="442269"/>
    <xdr:sp macro="" textlink="">
      <xdr:nvSpPr>
        <xdr:cNvPr id="2240" name="Text Box 15">
          <a:extLst>
            <a:ext uri="{FF2B5EF4-FFF2-40B4-BE49-F238E27FC236}">
              <a16:creationId xmlns:a16="http://schemas.microsoft.com/office/drawing/2014/main" id="{E5F99E7A-6D7E-4652-9D0E-2222932F50B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504825</xdr:rowOff>
    </xdr:from>
    <xdr:ext cx="95250" cy="442269"/>
    <xdr:sp macro="" textlink="">
      <xdr:nvSpPr>
        <xdr:cNvPr id="2241" name="Text Box 15">
          <a:extLst>
            <a:ext uri="{FF2B5EF4-FFF2-40B4-BE49-F238E27FC236}">
              <a16:creationId xmlns:a16="http://schemas.microsoft.com/office/drawing/2014/main" id="{120E2247-0FBF-4A16-B9B9-BA9DD709936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213632"/>
    <xdr:sp macro="" textlink="">
      <xdr:nvSpPr>
        <xdr:cNvPr id="2242" name="Text Box 15">
          <a:extLst>
            <a:ext uri="{FF2B5EF4-FFF2-40B4-BE49-F238E27FC236}">
              <a16:creationId xmlns:a16="http://schemas.microsoft.com/office/drawing/2014/main" id="{3016E040-8672-439F-84D7-69A471D3DC0E}"/>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44331"/>
    <xdr:sp macro="" textlink="">
      <xdr:nvSpPr>
        <xdr:cNvPr id="2243" name="Text Box 15">
          <a:extLst>
            <a:ext uri="{FF2B5EF4-FFF2-40B4-BE49-F238E27FC236}">
              <a16:creationId xmlns:a16="http://schemas.microsoft.com/office/drawing/2014/main" id="{D63810D2-D1F1-4C8A-80AD-D08C8CC2403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504825</xdr:rowOff>
    </xdr:from>
    <xdr:ext cx="95250" cy="213632"/>
    <xdr:sp macro="" textlink="">
      <xdr:nvSpPr>
        <xdr:cNvPr id="2244" name="Text Box 15">
          <a:extLst>
            <a:ext uri="{FF2B5EF4-FFF2-40B4-BE49-F238E27FC236}">
              <a16:creationId xmlns:a16="http://schemas.microsoft.com/office/drawing/2014/main" id="{61450F0F-A1DD-4F6A-B75E-6598BA2145C0}"/>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5" name="Text Box 16">
          <a:extLst>
            <a:ext uri="{FF2B5EF4-FFF2-40B4-BE49-F238E27FC236}">
              <a16:creationId xmlns:a16="http://schemas.microsoft.com/office/drawing/2014/main" id="{4572AA72-DFE5-43E1-90FB-CCEA9010A3E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6" name="Text Box 17">
          <a:extLst>
            <a:ext uri="{FF2B5EF4-FFF2-40B4-BE49-F238E27FC236}">
              <a16:creationId xmlns:a16="http://schemas.microsoft.com/office/drawing/2014/main" id="{491A9390-01CE-469F-B936-F2FB63295B9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7" name="Text Box 18">
          <a:extLst>
            <a:ext uri="{FF2B5EF4-FFF2-40B4-BE49-F238E27FC236}">
              <a16:creationId xmlns:a16="http://schemas.microsoft.com/office/drawing/2014/main" id="{31B4D8F0-44E6-49EF-9106-801B29EF8CA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8" name="Text Box 19">
          <a:extLst>
            <a:ext uri="{FF2B5EF4-FFF2-40B4-BE49-F238E27FC236}">
              <a16:creationId xmlns:a16="http://schemas.microsoft.com/office/drawing/2014/main" id="{331CD580-3AA6-4F6C-B100-28879D7ADA2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49" name="Text Box 16">
          <a:extLst>
            <a:ext uri="{FF2B5EF4-FFF2-40B4-BE49-F238E27FC236}">
              <a16:creationId xmlns:a16="http://schemas.microsoft.com/office/drawing/2014/main" id="{36DC9DCC-4368-4F19-8BEC-50F69B22294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50" name="Text Box 17">
          <a:extLst>
            <a:ext uri="{FF2B5EF4-FFF2-40B4-BE49-F238E27FC236}">
              <a16:creationId xmlns:a16="http://schemas.microsoft.com/office/drawing/2014/main" id="{E9C17687-ED65-4B5D-835A-DD9E10ACCB9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51" name="Text Box 18">
          <a:extLst>
            <a:ext uri="{FF2B5EF4-FFF2-40B4-BE49-F238E27FC236}">
              <a16:creationId xmlns:a16="http://schemas.microsoft.com/office/drawing/2014/main" id="{5A85ADC3-8234-4030-8AA4-6EAE53066D4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52" name="Text Box 19">
          <a:extLst>
            <a:ext uri="{FF2B5EF4-FFF2-40B4-BE49-F238E27FC236}">
              <a16:creationId xmlns:a16="http://schemas.microsoft.com/office/drawing/2014/main" id="{6283B06E-D3A1-40F7-AAEC-A7442C08732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3" name="Text Box 16">
          <a:extLst>
            <a:ext uri="{FF2B5EF4-FFF2-40B4-BE49-F238E27FC236}">
              <a16:creationId xmlns:a16="http://schemas.microsoft.com/office/drawing/2014/main" id="{A1E7B8F6-7D00-4680-ACF3-6ABFBBA6831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4" name="Text Box 17">
          <a:extLst>
            <a:ext uri="{FF2B5EF4-FFF2-40B4-BE49-F238E27FC236}">
              <a16:creationId xmlns:a16="http://schemas.microsoft.com/office/drawing/2014/main" id="{282E923E-AFC8-4932-B19D-874D8F87954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5" name="Text Box 18">
          <a:extLst>
            <a:ext uri="{FF2B5EF4-FFF2-40B4-BE49-F238E27FC236}">
              <a16:creationId xmlns:a16="http://schemas.microsoft.com/office/drawing/2014/main" id="{536ECBC6-15E7-4E54-B9A2-870E6D23640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6" name="Text Box 19">
          <a:extLst>
            <a:ext uri="{FF2B5EF4-FFF2-40B4-BE49-F238E27FC236}">
              <a16:creationId xmlns:a16="http://schemas.microsoft.com/office/drawing/2014/main" id="{67C7D9E6-6093-47C2-969B-7FE101425A7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504825</xdr:rowOff>
    </xdr:from>
    <xdr:ext cx="95250" cy="444014"/>
    <xdr:sp macro="" textlink="">
      <xdr:nvSpPr>
        <xdr:cNvPr id="2257" name="Text Box 15">
          <a:extLst>
            <a:ext uri="{FF2B5EF4-FFF2-40B4-BE49-F238E27FC236}">
              <a16:creationId xmlns:a16="http://schemas.microsoft.com/office/drawing/2014/main" id="{3DD6D2EC-1191-41D3-8045-3BA6818BC6D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58" name="Text Box 16">
          <a:extLst>
            <a:ext uri="{FF2B5EF4-FFF2-40B4-BE49-F238E27FC236}">
              <a16:creationId xmlns:a16="http://schemas.microsoft.com/office/drawing/2014/main" id="{3DBCD0B0-084A-470D-8894-A666431B92E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59" name="Text Box 17">
          <a:extLst>
            <a:ext uri="{FF2B5EF4-FFF2-40B4-BE49-F238E27FC236}">
              <a16:creationId xmlns:a16="http://schemas.microsoft.com/office/drawing/2014/main" id="{8F8DE06A-9F24-4729-AE24-40E14D3D6EB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60" name="Text Box 18">
          <a:extLst>
            <a:ext uri="{FF2B5EF4-FFF2-40B4-BE49-F238E27FC236}">
              <a16:creationId xmlns:a16="http://schemas.microsoft.com/office/drawing/2014/main" id="{C78B134B-003D-46A1-B92E-5ED2039A9C2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61" name="Text Box 19">
          <a:extLst>
            <a:ext uri="{FF2B5EF4-FFF2-40B4-BE49-F238E27FC236}">
              <a16:creationId xmlns:a16="http://schemas.microsoft.com/office/drawing/2014/main" id="{47019BF7-76AA-41C1-ABA6-A0F21FC17FC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20</xdr:row>
      <xdr:rowOff>504825</xdr:rowOff>
    </xdr:from>
    <xdr:ext cx="95250" cy="442269"/>
    <xdr:sp macro="" textlink="">
      <xdr:nvSpPr>
        <xdr:cNvPr id="2262" name="Text Box 15">
          <a:extLst>
            <a:ext uri="{FF2B5EF4-FFF2-40B4-BE49-F238E27FC236}">
              <a16:creationId xmlns:a16="http://schemas.microsoft.com/office/drawing/2014/main" id="{699399C4-3A47-4DF9-9F20-767DD1D1D3F9}"/>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63" name="Text Box 16">
          <a:extLst>
            <a:ext uri="{FF2B5EF4-FFF2-40B4-BE49-F238E27FC236}">
              <a16:creationId xmlns:a16="http://schemas.microsoft.com/office/drawing/2014/main" id="{6FE118C1-44CA-40C5-BFF1-AF439B5F61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64" name="Text Box 17">
          <a:extLst>
            <a:ext uri="{FF2B5EF4-FFF2-40B4-BE49-F238E27FC236}">
              <a16:creationId xmlns:a16="http://schemas.microsoft.com/office/drawing/2014/main" id="{4CCE0B93-DB65-4305-B95E-0E57C0E1612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65" name="Text Box 18">
          <a:extLst>
            <a:ext uri="{FF2B5EF4-FFF2-40B4-BE49-F238E27FC236}">
              <a16:creationId xmlns:a16="http://schemas.microsoft.com/office/drawing/2014/main" id="{BACE4D98-E96C-4365-8150-F4BC860D47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6" name="Text Box 16">
          <a:extLst>
            <a:ext uri="{FF2B5EF4-FFF2-40B4-BE49-F238E27FC236}">
              <a16:creationId xmlns:a16="http://schemas.microsoft.com/office/drawing/2014/main" id="{454C7B37-67AD-4904-AD58-C9C692D217A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7" name="Text Box 17">
          <a:extLst>
            <a:ext uri="{FF2B5EF4-FFF2-40B4-BE49-F238E27FC236}">
              <a16:creationId xmlns:a16="http://schemas.microsoft.com/office/drawing/2014/main" id="{23A775DA-76BD-45A6-A621-207742C60F3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8" name="Text Box 18">
          <a:extLst>
            <a:ext uri="{FF2B5EF4-FFF2-40B4-BE49-F238E27FC236}">
              <a16:creationId xmlns:a16="http://schemas.microsoft.com/office/drawing/2014/main" id="{7D98B879-1D03-4227-B1CC-180E87BE1F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9" name="Text Box 19">
          <a:extLst>
            <a:ext uri="{FF2B5EF4-FFF2-40B4-BE49-F238E27FC236}">
              <a16:creationId xmlns:a16="http://schemas.microsoft.com/office/drawing/2014/main" id="{3976F7DF-5631-4F0E-94BF-45B3F6EE9D5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70" name="Text Box 16">
          <a:extLst>
            <a:ext uri="{FF2B5EF4-FFF2-40B4-BE49-F238E27FC236}">
              <a16:creationId xmlns:a16="http://schemas.microsoft.com/office/drawing/2014/main" id="{071D72D6-7A82-4B1D-979C-2F5255348D8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71" name="Text Box 17">
          <a:extLst>
            <a:ext uri="{FF2B5EF4-FFF2-40B4-BE49-F238E27FC236}">
              <a16:creationId xmlns:a16="http://schemas.microsoft.com/office/drawing/2014/main" id="{9468F393-594A-410E-88C2-484E53A1F71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72" name="Text Box 18">
          <a:extLst>
            <a:ext uri="{FF2B5EF4-FFF2-40B4-BE49-F238E27FC236}">
              <a16:creationId xmlns:a16="http://schemas.microsoft.com/office/drawing/2014/main" id="{E05A2021-F189-46BB-98A1-1807EDCD9CF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22</xdr:row>
      <xdr:rowOff>170392</xdr:rowOff>
    </xdr:from>
    <xdr:ext cx="95250" cy="213632"/>
    <xdr:sp macro="" textlink="">
      <xdr:nvSpPr>
        <xdr:cNvPr id="2273" name="Text Box 15">
          <a:extLst>
            <a:ext uri="{FF2B5EF4-FFF2-40B4-BE49-F238E27FC236}">
              <a16:creationId xmlns:a16="http://schemas.microsoft.com/office/drawing/2014/main" id="{90EA91DA-0AD4-459B-884B-D09479E9A0B1}"/>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4" name="Text Box 16">
          <a:extLst>
            <a:ext uri="{FF2B5EF4-FFF2-40B4-BE49-F238E27FC236}">
              <a16:creationId xmlns:a16="http://schemas.microsoft.com/office/drawing/2014/main" id="{EA3E4432-F61F-4C79-8D0B-61C0004E612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5" name="Text Box 17">
          <a:extLst>
            <a:ext uri="{FF2B5EF4-FFF2-40B4-BE49-F238E27FC236}">
              <a16:creationId xmlns:a16="http://schemas.microsoft.com/office/drawing/2014/main" id="{88A65879-5829-4FE1-99E3-DA3C560E18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6" name="Text Box 18">
          <a:extLst>
            <a:ext uri="{FF2B5EF4-FFF2-40B4-BE49-F238E27FC236}">
              <a16:creationId xmlns:a16="http://schemas.microsoft.com/office/drawing/2014/main" id="{783B44D3-887F-484C-B19F-EE40A629B3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7" name="Text Box 19">
          <a:extLst>
            <a:ext uri="{FF2B5EF4-FFF2-40B4-BE49-F238E27FC236}">
              <a16:creationId xmlns:a16="http://schemas.microsoft.com/office/drawing/2014/main" id="{5363AA85-9F60-4B44-B29F-6418E2E8E0E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78" name="Text Box 16">
          <a:extLst>
            <a:ext uri="{FF2B5EF4-FFF2-40B4-BE49-F238E27FC236}">
              <a16:creationId xmlns:a16="http://schemas.microsoft.com/office/drawing/2014/main" id="{03FDFB59-AC85-4D81-B2DD-D13CBEE20F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79" name="Text Box 17">
          <a:extLst>
            <a:ext uri="{FF2B5EF4-FFF2-40B4-BE49-F238E27FC236}">
              <a16:creationId xmlns:a16="http://schemas.microsoft.com/office/drawing/2014/main" id="{B99CFF91-0598-4ACF-B6C5-35D720B5585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80" name="Text Box 18">
          <a:extLst>
            <a:ext uri="{FF2B5EF4-FFF2-40B4-BE49-F238E27FC236}">
              <a16:creationId xmlns:a16="http://schemas.microsoft.com/office/drawing/2014/main" id="{297AAC14-22B7-4C28-BABE-E886658EEEF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81" name="Text Box 19">
          <a:extLst>
            <a:ext uri="{FF2B5EF4-FFF2-40B4-BE49-F238E27FC236}">
              <a16:creationId xmlns:a16="http://schemas.microsoft.com/office/drawing/2014/main" id="{88F2B116-C6F9-40B3-A289-5E4AF445206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2" name="Text Box 16">
          <a:extLst>
            <a:ext uri="{FF2B5EF4-FFF2-40B4-BE49-F238E27FC236}">
              <a16:creationId xmlns:a16="http://schemas.microsoft.com/office/drawing/2014/main" id="{0EE19E51-3A48-40FE-B38E-FFAE53A9FC7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3" name="Text Box 17">
          <a:extLst>
            <a:ext uri="{FF2B5EF4-FFF2-40B4-BE49-F238E27FC236}">
              <a16:creationId xmlns:a16="http://schemas.microsoft.com/office/drawing/2014/main" id="{95CE2D4F-074A-4DD5-A6C9-00E19C26904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4" name="Text Box 18">
          <a:extLst>
            <a:ext uri="{FF2B5EF4-FFF2-40B4-BE49-F238E27FC236}">
              <a16:creationId xmlns:a16="http://schemas.microsoft.com/office/drawing/2014/main" id="{9CF64F4A-5E89-403A-A4D1-B9BE24C4E3BF}"/>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5" name="Text Box 19">
          <a:extLst>
            <a:ext uri="{FF2B5EF4-FFF2-40B4-BE49-F238E27FC236}">
              <a16:creationId xmlns:a16="http://schemas.microsoft.com/office/drawing/2014/main" id="{931C8E1A-314F-40A6-A6A9-40A726973CC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504825</xdr:rowOff>
    </xdr:from>
    <xdr:ext cx="95250" cy="444014"/>
    <xdr:sp macro="" textlink="">
      <xdr:nvSpPr>
        <xdr:cNvPr id="2286" name="Text Box 15">
          <a:extLst>
            <a:ext uri="{FF2B5EF4-FFF2-40B4-BE49-F238E27FC236}">
              <a16:creationId xmlns:a16="http://schemas.microsoft.com/office/drawing/2014/main" id="{3BCBB959-FB58-4FE3-A1B3-80C0EF96939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87" name="Text Box 16">
          <a:extLst>
            <a:ext uri="{FF2B5EF4-FFF2-40B4-BE49-F238E27FC236}">
              <a16:creationId xmlns:a16="http://schemas.microsoft.com/office/drawing/2014/main" id="{3DE97875-D445-41D5-A0DE-89097A9A0D8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88" name="Text Box 17">
          <a:extLst>
            <a:ext uri="{FF2B5EF4-FFF2-40B4-BE49-F238E27FC236}">
              <a16:creationId xmlns:a16="http://schemas.microsoft.com/office/drawing/2014/main" id="{CFBFE2E4-51EE-4891-BCED-144822628C6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89" name="Text Box 18">
          <a:extLst>
            <a:ext uri="{FF2B5EF4-FFF2-40B4-BE49-F238E27FC236}">
              <a16:creationId xmlns:a16="http://schemas.microsoft.com/office/drawing/2014/main" id="{1BBFBB0F-7B5F-43EE-8DE1-B60CED13B40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90" name="Text Box 19">
          <a:extLst>
            <a:ext uri="{FF2B5EF4-FFF2-40B4-BE49-F238E27FC236}">
              <a16:creationId xmlns:a16="http://schemas.microsoft.com/office/drawing/2014/main" id="{072D2C4D-4079-4F8E-B479-56E78859D42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91" name="Text Box 16">
          <a:extLst>
            <a:ext uri="{FF2B5EF4-FFF2-40B4-BE49-F238E27FC236}">
              <a16:creationId xmlns:a16="http://schemas.microsoft.com/office/drawing/2014/main" id="{D6499400-99DD-43FD-A80E-8536C41D9D5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92" name="Text Box 17">
          <a:extLst>
            <a:ext uri="{FF2B5EF4-FFF2-40B4-BE49-F238E27FC236}">
              <a16:creationId xmlns:a16="http://schemas.microsoft.com/office/drawing/2014/main" id="{D0B488A9-D7EC-4D6A-A0D0-22B0CF3E6C6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22</xdr:row>
      <xdr:rowOff>15875</xdr:rowOff>
    </xdr:from>
    <xdr:ext cx="95250" cy="171450"/>
    <xdr:sp macro="" textlink="">
      <xdr:nvSpPr>
        <xdr:cNvPr id="2293" name="Text Box 18">
          <a:extLst>
            <a:ext uri="{FF2B5EF4-FFF2-40B4-BE49-F238E27FC236}">
              <a16:creationId xmlns:a16="http://schemas.microsoft.com/office/drawing/2014/main" id="{60C3D82B-65C1-4083-A811-B692BBE81FEA}"/>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4" name="Text Box 16">
          <a:extLst>
            <a:ext uri="{FF2B5EF4-FFF2-40B4-BE49-F238E27FC236}">
              <a16:creationId xmlns:a16="http://schemas.microsoft.com/office/drawing/2014/main" id="{4C636648-FB82-4404-872A-3F3BA6BABA2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5" name="Text Box 17">
          <a:extLst>
            <a:ext uri="{FF2B5EF4-FFF2-40B4-BE49-F238E27FC236}">
              <a16:creationId xmlns:a16="http://schemas.microsoft.com/office/drawing/2014/main" id="{2E812543-FD40-4101-9999-B1C59AF738A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6" name="Text Box 18">
          <a:extLst>
            <a:ext uri="{FF2B5EF4-FFF2-40B4-BE49-F238E27FC236}">
              <a16:creationId xmlns:a16="http://schemas.microsoft.com/office/drawing/2014/main" id="{61060075-A1C2-41EF-9D93-49D71857D12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7" name="Text Box 19">
          <a:extLst>
            <a:ext uri="{FF2B5EF4-FFF2-40B4-BE49-F238E27FC236}">
              <a16:creationId xmlns:a16="http://schemas.microsoft.com/office/drawing/2014/main" id="{777F68B0-1929-45F1-B751-B287313A7C1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8" name="Text Box 16">
          <a:extLst>
            <a:ext uri="{FF2B5EF4-FFF2-40B4-BE49-F238E27FC236}">
              <a16:creationId xmlns:a16="http://schemas.microsoft.com/office/drawing/2014/main" id="{28E7E173-B054-4E93-B5A3-7773EB9460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8496"/>
    <xdr:sp macro="" textlink="">
      <xdr:nvSpPr>
        <xdr:cNvPr id="2299" name="Text Box 15">
          <a:extLst>
            <a:ext uri="{FF2B5EF4-FFF2-40B4-BE49-F238E27FC236}">
              <a16:creationId xmlns:a16="http://schemas.microsoft.com/office/drawing/2014/main" id="{7D8F9A0D-C12B-4A43-B7FA-4C6191F12430}"/>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442269"/>
    <xdr:sp macro="" textlink="">
      <xdr:nvSpPr>
        <xdr:cNvPr id="2300" name="Text Box 15">
          <a:extLst>
            <a:ext uri="{FF2B5EF4-FFF2-40B4-BE49-F238E27FC236}">
              <a16:creationId xmlns:a16="http://schemas.microsoft.com/office/drawing/2014/main" id="{5E0E317D-482A-43BF-AAA0-21EB84724879}"/>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504825</xdr:rowOff>
    </xdr:from>
    <xdr:ext cx="95250" cy="442269"/>
    <xdr:sp macro="" textlink="">
      <xdr:nvSpPr>
        <xdr:cNvPr id="2301" name="Text Box 15">
          <a:extLst>
            <a:ext uri="{FF2B5EF4-FFF2-40B4-BE49-F238E27FC236}">
              <a16:creationId xmlns:a16="http://schemas.microsoft.com/office/drawing/2014/main" id="{671B7998-0B55-49C4-9D04-5BB99CBEB5A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213632"/>
    <xdr:sp macro="" textlink="">
      <xdr:nvSpPr>
        <xdr:cNvPr id="2302" name="Text Box 15">
          <a:extLst>
            <a:ext uri="{FF2B5EF4-FFF2-40B4-BE49-F238E27FC236}">
              <a16:creationId xmlns:a16="http://schemas.microsoft.com/office/drawing/2014/main" id="{3E621E33-74BB-4871-9408-049367F64EC2}"/>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4331"/>
    <xdr:sp macro="" textlink="">
      <xdr:nvSpPr>
        <xdr:cNvPr id="2303" name="Text Box 15">
          <a:extLst>
            <a:ext uri="{FF2B5EF4-FFF2-40B4-BE49-F238E27FC236}">
              <a16:creationId xmlns:a16="http://schemas.microsoft.com/office/drawing/2014/main" id="{6CA41F52-8F4B-4F84-A6A7-591F4691A3A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22</xdr:row>
      <xdr:rowOff>170392</xdr:rowOff>
    </xdr:from>
    <xdr:ext cx="95250" cy="213632"/>
    <xdr:sp macro="" textlink="">
      <xdr:nvSpPr>
        <xdr:cNvPr id="2304" name="Text Box 15">
          <a:extLst>
            <a:ext uri="{FF2B5EF4-FFF2-40B4-BE49-F238E27FC236}">
              <a16:creationId xmlns:a16="http://schemas.microsoft.com/office/drawing/2014/main" id="{4A402B69-6F30-4CF5-9F8C-284F98B602D1}"/>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5" name="Text Box 16">
          <a:extLst>
            <a:ext uri="{FF2B5EF4-FFF2-40B4-BE49-F238E27FC236}">
              <a16:creationId xmlns:a16="http://schemas.microsoft.com/office/drawing/2014/main" id="{48CC6E83-6061-4D44-B0DF-D4A707A59F6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6" name="Text Box 17">
          <a:extLst>
            <a:ext uri="{FF2B5EF4-FFF2-40B4-BE49-F238E27FC236}">
              <a16:creationId xmlns:a16="http://schemas.microsoft.com/office/drawing/2014/main" id="{89E9FF29-C8D8-4D8F-8D46-F76B946BE00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7" name="Text Box 18">
          <a:extLst>
            <a:ext uri="{FF2B5EF4-FFF2-40B4-BE49-F238E27FC236}">
              <a16:creationId xmlns:a16="http://schemas.microsoft.com/office/drawing/2014/main" id="{17031C29-C4B8-496C-9D30-C06CABE6B2E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8" name="Text Box 19">
          <a:extLst>
            <a:ext uri="{FF2B5EF4-FFF2-40B4-BE49-F238E27FC236}">
              <a16:creationId xmlns:a16="http://schemas.microsoft.com/office/drawing/2014/main" id="{097604EC-5583-45A6-9801-C506EC304A9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09" name="Text Box 16">
          <a:extLst>
            <a:ext uri="{FF2B5EF4-FFF2-40B4-BE49-F238E27FC236}">
              <a16:creationId xmlns:a16="http://schemas.microsoft.com/office/drawing/2014/main" id="{30F28BC2-4A21-4C01-9A48-6627DE931F0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10" name="Text Box 17">
          <a:extLst>
            <a:ext uri="{FF2B5EF4-FFF2-40B4-BE49-F238E27FC236}">
              <a16:creationId xmlns:a16="http://schemas.microsoft.com/office/drawing/2014/main" id="{22722B6B-A1E8-4125-A79B-DAE2F51CD0F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11" name="Text Box 18">
          <a:extLst>
            <a:ext uri="{FF2B5EF4-FFF2-40B4-BE49-F238E27FC236}">
              <a16:creationId xmlns:a16="http://schemas.microsoft.com/office/drawing/2014/main" id="{7D11AD13-BE7E-498F-9379-C38187ABAE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12" name="Text Box 19">
          <a:extLst>
            <a:ext uri="{FF2B5EF4-FFF2-40B4-BE49-F238E27FC236}">
              <a16:creationId xmlns:a16="http://schemas.microsoft.com/office/drawing/2014/main" id="{1413BCEB-2D89-4F87-A721-8A1A5B9BB5B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3" name="Text Box 16">
          <a:extLst>
            <a:ext uri="{FF2B5EF4-FFF2-40B4-BE49-F238E27FC236}">
              <a16:creationId xmlns:a16="http://schemas.microsoft.com/office/drawing/2014/main" id="{87C494E0-9F32-4DEF-A1BE-981AFC9DEDD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4" name="Text Box 17">
          <a:extLst>
            <a:ext uri="{FF2B5EF4-FFF2-40B4-BE49-F238E27FC236}">
              <a16:creationId xmlns:a16="http://schemas.microsoft.com/office/drawing/2014/main" id="{AFC1CD20-445B-4E3D-B73C-42B429F0DC3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5" name="Text Box 18">
          <a:extLst>
            <a:ext uri="{FF2B5EF4-FFF2-40B4-BE49-F238E27FC236}">
              <a16:creationId xmlns:a16="http://schemas.microsoft.com/office/drawing/2014/main" id="{BDFADA93-DCC8-4490-9F63-0D026562998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6" name="Text Box 19">
          <a:extLst>
            <a:ext uri="{FF2B5EF4-FFF2-40B4-BE49-F238E27FC236}">
              <a16:creationId xmlns:a16="http://schemas.microsoft.com/office/drawing/2014/main" id="{B07E8D84-B0B3-4B02-838E-7D5740FD505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504825</xdr:rowOff>
    </xdr:from>
    <xdr:ext cx="95250" cy="444014"/>
    <xdr:sp macro="" textlink="">
      <xdr:nvSpPr>
        <xdr:cNvPr id="2317" name="Text Box 15">
          <a:extLst>
            <a:ext uri="{FF2B5EF4-FFF2-40B4-BE49-F238E27FC236}">
              <a16:creationId xmlns:a16="http://schemas.microsoft.com/office/drawing/2014/main" id="{E548579D-8D43-4E82-B992-33FB0D6CCC3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18" name="Text Box 16">
          <a:extLst>
            <a:ext uri="{FF2B5EF4-FFF2-40B4-BE49-F238E27FC236}">
              <a16:creationId xmlns:a16="http://schemas.microsoft.com/office/drawing/2014/main" id="{3E11D692-EE3D-4899-852D-992250E2EF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19" name="Text Box 17">
          <a:extLst>
            <a:ext uri="{FF2B5EF4-FFF2-40B4-BE49-F238E27FC236}">
              <a16:creationId xmlns:a16="http://schemas.microsoft.com/office/drawing/2014/main" id="{0358B93C-9573-493D-891D-AD1732056C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20" name="Text Box 18">
          <a:extLst>
            <a:ext uri="{FF2B5EF4-FFF2-40B4-BE49-F238E27FC236}">
              <a16:creationId xmlns:a16="http://schemas.microsoft.com/office/drawing/2014/main" id="{50AAAF7C-7302-4DA0-A275-4A2F92B4B3D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21" name="Text Box 19">
          <a:extLst>
            <a:ext uri="{FF2B5EF4-FFF2-40B4-BE49-F238E27FC236}">
              <a16:creationId xmlns:a16="http://schemas.microsoft.com/office/drawing/2014/main" id="{1EE238EF-1EC3-46C2-8716-BC7039A11EB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22" name="Text Box 16">
          <a:extLst>
            <a:ext uri="{FF2B5EF4-FFF2-40B4-BE49-F238E27FC236}">
              <a16:creationId xmlns:a16="http://schemas.microsoft.com/office/drawing/2014/main" id="{53FF4484-7771-43E3-AAA2-CD653B3FD9C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23" name="Text Box 17">
          <a:extLst>
            <a:ext uri="{FF2B5EF4-FFF2-40B4-BE49-F238E27FC236}">
              <a16:creationId xmlns:a16="http://schemas.microsoft.com/office/drawing/2014/main" id="{699DE8DF-B5AA-45FD-B3B2-52292B655F5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24" name="Text Box 18">
          <a:extLst>
            <a:ext uri="{FF2B5EF4-FFF2-40B4-BE49-F238E27FC236}">
              <a16:creationId xmlns:a16="http://schemas.microsoft.com/office/drawing/2014/main" id="{BC59AA8A-A3B8-42F3-8C75-331ABB9CF89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5" name="Text Box 16">
          <a:extLst>
            <a:ext uri="{FF2B5EF4-FFF2-40B4-BE49-F238E27FC236}">
              <a16:creationId xmlns:a16="http://schemas.microsoft.com/office/drawing/2014/main" id="{63A3190E-14E3-4185-8607-9D76CF70735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6" name="Text Box 17">
          <a:extLst>
            <a:ext uri="{FF2B5EF4-FFF2-40B4-BE49-F238E27FC236}">
              <a16:creationId xmlns:a16="http://schemas.microsoft.com/office/drawing/2014/main" id="{D4C7A520-C04B-4B42-8225-07E020F523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7" name="Text Box 18">
          <a:extLst>
            <a:ext uri="{FF2B5EF4-FFF2-40B4-BE49-F238E27FC236}">
              <a16:creationId xmlns:a16="http://schemas.microsoft.com/office/drawing/2014/main" id="{D2D227D5-7F0A-4282-A9D3-C8DF24A8EB3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8" name="Text Box 19">
          <a:extLst>
            <a:ext uri="{FF2B5EF4-FFF2-40B4-BE49-F238E27FC236}">
              <a16:creationId xmlns:a16="http://schemas.microsoft.com/office/drawing/2014/main" id="{EC0BBD39-7FA7-46CB-A2EA-C3D8219B45E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9" name="Text Box 16">
          <a:extLst>
            <a:ext uri="{FF2B5EF4-FFF2-40B4-BE49-F238E27FC236}">
              <a16:creationId xmlns:a16="http://schemas.microsoft.com/office/drawing/2014/main" id="{5A93A0D5-560C-483E-8167-E1FDB52809D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30" name="Text Box 17">
          <a:extLst>
            <a:ext uri="{FF2B5EF4-FFF2-40B4-BE49-F238E27FC236}">
              <a16:creationId xmlns:a16="http://schemas.microsoft.com/office/drawing/2014/main" id="{B729DAB0-386B-46C9-85DC-AEF03BAD561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31" name="Text Box 18">
          <a:extLst>
            <a:ext uri="{FF2B5EF4-FFF2-40B4-BE49-F238E27FC236}">
              <a16:creationId xmlns:a16="http://schemas.microsoft.com/office/drawing/2014/main" id="{3EBF989B-E6AA-4C42-8E1C-8C503F275F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32" name="Text Box 19">
          <a:extLst>
            <a:ext uri="{FF2B5EF4-FFF2-40B4-BE49-F238E27FC236}">
              <a16:creationId xmlns:a16="http://schemas.microsoft.com/office/drawing/2014/main" id="{26FD1E71-DCAC-4ECC-AC9D-DFD38A9BB6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56743"/>
    <xdr:sp macro="" textlink="">
      <xdr:nvSpPr>
        <xdr:cNvPr id="2333" name="Text Box 15">
          <a:extLst>
            <a:ext uri="{FF2B5EF4-FFF2-40B4-BE49-F238E27FC236}">
              <a16:creationId xmlns:a16="http://schemas.microsoft.com/office/drawing/2014/main" id="{E60E2002-F252-4DFA-BF18-70DAA4693AA1}"/>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442269"/>
    <xdr:sp macro="" textlink="">
      <xdr:nvSpPr>
        <xdr:cNvPr id="2334" name="Text Box 15">
          <a:extLst>
            <a:ext uri="{FF2B5EF4-FFF2-40B4-BE49-F238E27FC236}">
              <a16:creationId xmlns:a16="http://schemas.microsoft.com/office/drawing/2014/main" id="{C7302463-6272-4082-9F1E-31EEAE62FDA2}"/>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504825</xdr:rowOff>
    </xdr:from>
    <xdr:ext cx="95250" cy="442269"/>
    <xdr:sp macro="" textlink="">
      <xdr:nvSpPr>
        <xdr:cNvPr id="2335" name="Text Box 15">
          <a:extLst>
            <a:ext uri="{FF2B5EF4-FFF2-40B4-BE49-F238E27FC236}">
              <a16:creationId xmlns:a16="http://schemas.microsoft.com/office/drawing/2014/main" id="{31773CB2-2784-4D8F-938D-3E3A1CC42E6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213632"/>
    <xdr:sp macro="" textlink="">
      <xdr:nvSpPr>
        <xdr:cNvPr id="2336" name="Text Box 15">
          <a:extLst>
            <a:ext uri="{FF2B5EF4-FFF2-40B4-BE49-F238E27FC236}">
              <a16:creationId xmlns:a16="http://schemas.microsoft.com/office/drawing/2014/main" id="{44F248C1-F4EC-49C8-9B80-655C7A2B62B8}"/>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4331"/>
    <xdr:sp macro="" textlink="">
      <xdr:nvSpPr>
        <xdr:cNvPr id="2337" name="Text Box 15">
          <a:extLst>
            <a:ext uri="{FF2B5EF4-FFF2-40B4-BE49-F238E27FC236}">
              <a16:creationId xmlns:a16="http://schemas.microsoft.com/office/drawing/2014/main" id="{A69F8B1D-C968-4C1D-92B5-C740362EE9A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213632"/>
    <xdr:sp macro="" textlink="">
      <xdr:nvSpPr>
        <xdr:cNvPr id="2338" name="Text Box 15">
          <a:extLst>
            <a:ext uri="{FF2B5EF4-FFF2-40B4-BE49-F238E27FC236}">
              <a16:creationId xmlns:a16="http://schemas.microsoft.com/office/drawing/2014/main" id="{01C5A903-7C9B-4A93-81B5-F337530B82D2}"/>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39" name="Text Box 16">
          <a:extLst>
            <a:ext uri="{FF2B5EF4-FFF2-40B4-BE49-F238E27FC236}">
              <a16:creationId xmlns:a16="http://schemas.microsoft.com/office/drawing/2014/main" id="{7E7E1CDB-5805-4752-9058-E50B8574B8A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40" name="Text Box 17">
          <a:extLst>
            <a:ext uri="{FF2B5EF4-FFF2-40B4-BE49-F238E27FC236}">
              <a16:creationId xmlns:a16="http://schemas.microsoft.com/office/drawing/2014/main" id="{9A8CA10C-58FA-4F31-A3B7-990784555EC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41" name="Text Box 18">
          <a:extLst>
            <a:ext uri="{FF2B5EF4-FFF2-40B4-BE49-F238E27FC236}">
              <a16:creationId xmlns:a16="http://schemas.microsoft.com/office/drawing/2014/main" id="{C3AAA1EB-1194-4803-A3A4-B2AC104E7D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42" name="Text Box 19">
          <a:extLst>
            <a:ext uri="{FF2B5EF4-FFF2-40B4-BE49-F238E27FC236}">
              <a16:creationId xmlns:a16="http://schemas.microsoft.com/office/drawing/2014/main" id="{D5286DDB-6B14-402F-A734-7526D41D77A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3" name="Text Box 16">
          <a:extLst>
            <a:ext uri="{FF2B5EF4-FFF2-40B4-BE49-F238E27FC236}">
              <a16:creationId xmlns:a16="http://schemas.microsoft.com/office/drawing/2014/main" id="{DEE49915-5E5B-478E-A3AA-8DD2BE42498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4" name="Text Box 17">
          <a:extLst>
            <a:ext uri="{FF2B5EF4-FFF2-40B4-BE49-F238E27FC236}">
              <a16:creationId xmlns:a16="http://schemas.microsoft.com/office/drawing/2014/main" id="{399FF103-215D-4F7F-8819-7FB61843324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5" name="Text Box 18">
          <a:extLst>
            <a:ext uri="{FF2B5EF4-FFF2-40B4-BE49-F238E27FC236}">
              <a16:creationId xmlns:a16="http://schemas.microsoft.com/office/drawing/2014/main" id="{055161E2-E87E-4E86-BA61-ACEE56DCF7A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6" name="Text Box 19">
          <a:extLst>
            <a:ext uri="{FF2B5EF4-FFF2-40B4-BE49-F238E27FC236}">
              <a16:creationId xmlns:a16="http://schemas.microsoft.com/office/drawing/2014/main" id="{1CF636C9-9758-443E-BCD9-0ED0A41951D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47" name="Text Box 16">
          <a:extLst>
            <a:ext uri="{FF2B5EF4-FFF2-40B4-BE49-F238E27FC236}">
              <a16:creationId xmlns:a16="http://schemas.microsoft.com/office/drawing/2014/main" id="{3F7F5888-0D04-4351-91CA-7DA617CB4E2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48" name="Text Box 17">
          <a:extLst>
            <a:ext uri="{FF2B5EF4-FFF2-40B4-BE49-F238E27FC236}">
              <a16:creationId xmlns:a16="http://schemas.microsoft.com/office/drawing/2014/main" id="{29901CBD-826A-4D63-8D5B-FCAEED250C7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49" name="Text Box 18">
          <a:extLst>
            <a:ext uri="{FF2B5EF4-FFF2-40B4-BE49-F238E27FC236}">
              <a16:creationId xmlns:a16="http://schemas.microsoft.com/office/drawing/2014/main" id="{A7B45203-D308-44A4-984A-EF965420BE6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50" name="Text Box 19">
          <a:extLst>
            <a:ext uri="{FF2B5EF4-FFF2-40B4-BE49-F238E27FC236}">
              <a16:creationId xmlns:a16="http://schemas.microsoft.com/office/drawing/2014/main" id="{27DD336D-3F9F-4897-A03E-2F8279CDAFD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504825</xdr:rowOff>
    </xdr:from>
    <xdr:ext cx="95250" cy="444014"/>
    <xdr:sp macro="" textlink="">
      <xdr:nvSpPr>
        <xdr:cNvPr id="2351" name="Text Box 15">
          <a:extLst>
            <a:ext uri="{FF2B5EF4-FFF2-40B4-BE49-F238E27FC236}">
              <a16:creationId xmlns:a16="http://schemas.microsoft.com/office/drawing/2014/main" id="{0115DD81-CB7D-4D25-92D1-8BFF7FBF7AE3}"/>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2" name="Text Box 16">
          <a:extLst>
            <a:ext uri="{FF2B5EF4-FFF2-40B4-BE49-F238E27FC236}">
              <a16:creationId xmlns:a16="http://schemas.microsoft.com/office/drawing/2014/main" id="{CFB688D4-D70B-46EC-BC46-E2E1AF14036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3" name="Text Box 17">
          <a:extLst>
            <a:ext uri="{FF2B5EF4-FFF2-40B4-BE49-F238E27FC236}">
              <a16:creationId xmlns:a16="http://schemas.microsoft.com/office/drawing/2014/main" id="{175354CF-AE5F-4F78-A81A-91BF0BDBF2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4" name="Text Box 18">
          <a:extLst>
            <a:ext uri="{FF2B5EF4-FFF2-40B4-BE49-F238E27FC236}">
              <a16:creationId xmlns:a16="http://schemas.microsoft.com/office/drawing/2014/main" id="{EEA97C70-AC39-4FD8-BC1C-4A3FE7F11AA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5" name="Text Box 19">
          <a:extLst>
            <a:ext uri="{FF2B5EF4-FFF2-40B4-BE49-F238E27FC236}">
              <a16:creationId xmlns:a16="http://schemas.microsoft.com/office/drawing/2014/main" id="{FD3469A3-D855-4C2F-8929-538B6285A7B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24</xdr:row>
      <xdr:rowOff>504825</xdr:rowOff>
    </xdr:from>
    <xdr:ext cx="95250" cy="442269"/>
    <xdr:sp macro="" textlink="">
      <xdr:nvSpPr>
        <xdr:cNvPr id="2356" name="Text Box 15">
          <a:extLst>
            <a:ext uri="{FF2B5EF4-FFF2-40B4-BE49-F238E27FC236}">
              <a16:creationId xmlns:a16="http://schemas.microsoft.com/office/drawing/2014/main" id="{D773350C-2A2A-4357-9C48-BC37AC5FE0F5}"/>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57" name="Text Box 16">
          <a:extLst>
            <a:ext uri="{FF2B5EF4-FFF2-40B4-BE49-F238E27FC236}">
              <a16:creationId xmlns:a16="http://schemas.microsoft.com/office/drawing/2014/main" id="{30F42E8D-DFB3-465C-9772-5485FA6F8B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58" name="Text Box 17">
          <a:extLst>
            <a:ext uri="{FF2B5EF4-FFF2-40B4-BE49-F238E27FC236}">
              <a16:creationId xmlns:a16="http://schemas.microsoft.com/office/drawing/2014/main" id="{C5887CE5-52AE-4CA8-8A09-95992D6C4A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59" name="Text Box 18">
          <a:extLst>
            <a:ext uri="{FF2B5EF4-FFF2-40B4-BE49-F238E27FC236}">
              <a16:creationId xmlns:a16="http://schemas.microsoft.com/office/drawing/2014/main" id="{618C297D-3436-46C9-AA37-D100A54E7F5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0" name="Text Box 16">
          <a:extLst>
            <a:ext uri="{FF2B5EF4-FFF2-40B4-BE49-F238E27FC236}">
              <a16:creationId xmlns:a16="http://schemas.microsoft.com/office/drawing/2014/main" id="{CC388596-BA75-47A9-B47A-9FC761BF72A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1" name="Text Box 17">
          <a:extLst>
            <a:ext uri="{FF2B5EF4-FFF2-40B4-BE49-F238E27FC236}">
              <a16:creationId xmlns:a16="http://schemas.microsoft.com/office/drawing/2014/main" id="{80328C89-F919-42EE-ACCC-F7457E88704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2" name="Text Box 18">
          <a:extLst>
            <a:ext uri="{FF2B5EF4-FFF2-40B4-BE49-F238E27FC236}">
              <a16:creationId xmlns:a16="http://schemas.microsoft.com/office/drawing/2014/main" id="{9B1F2124-F180-44FA-AA3F-41B13DC7D91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3" name="Text Box 19">
          <a:extLst>
            <a:ext uri="{FF2B5EF4-FFF2-40B4-BE49-F238E27FC236}">
              <a16:creationId xmlns:a16="http://schemas.microsoft.com/office/drawing/2014/main" id="{C898B742-7FD7-47AF-96BD-7E98FC5D267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4" name="Text Box 16">
          <a:extLst>
            <a:ext uri="{FF2B5EF4-FFF2-40B4-BE49-F238E27FC236}">
              <a16:creationId xmlns:a16="http://schemas.microsoft.com/office/drawing/2014/main" id="{0C9EF1F3-4BB9-4A79-9ECC-E44ED8C3E43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5" name="Text Box 17">
          <a:extLst>
            <a:ext uri="{FF2B5EF4-FFF2-40B4-BE49-F238E27FC236}">
              <a16:creationId xmlns:a16="http://schemas.microsoft.com/office/drawing/2014/main" id="{26EC42D1-D1F7-42B9-B4D5-6D843BF8F29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6" name="Text Box 18">
          <a:extLst>
            <a:ext uri="{FF2B5EF4-FFF2-40B4-BE49-F238E27FC236}">
              <a16:creationId xmlns:a16="http://schemas.microsoft.com/office/drawing/2014/main" id="{53D2419F-CAB2-4E30-8318-BAE5F951732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26</xdr:row>
      <xdr:rowOff>170392</xdr:rowOff>
    </xdr:from>
    <xdr:ext cx="95250" cy="213632"/>
    <xdr:sp macro="" textlink="">
      <xdr:nvSpPr>
        <xdr:cNvPr id="2367" name="Text Box 15">
          <a:extLst>
            <a:ext uri="{FF2B5EF4-FFF2-40B4-BE49-F238E27FC236}">
              <a16:creationId xmlns:a16="http://schemas.microsoft.com/office/drawing/2014/main" id="{0FE5F72F-942C-47D7-A096-94A4363DB278}"/>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68" name="Text Box 16">
          <a:extLst>
            <a:ext uri="{FF2B5EF4-FFF2-40B4-BE49-F238E27FC236}">
              <a16:creationId xmlns:a16="http://schemas.microsoft.com/office/drawing/2014/main" id="{5AAD82C1-73D9-4CC2-AD4E-842BA2DA92C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69" name="Text Box 17">
          <a:extLst>
            <a:ext uri="{FF2B5EF4-FFF2-40B4-BE49-F238E27FC236}">
              <a16:creationId xmlns:a16="http://schemas.microsoft.com/office/drawing/2014/main" id="{86C29675-26FB-45EB-B63D-8647D0D30F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70" name="Text Box 18">
          <a:extLst>
            <a:ext uri="{FF2B5EF4-FFF2-40B4-BE49-F238E27FC236}">
              <a16:creationId xmlns:a16="http://schemas.microsoft.com/office/drawing/2014/main" id="{1C4FF183-3C31-4BE0-905D-FF17AE5F2F3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71" name="Text Box 19">
          <a:extLst>
            <a:ext uri="{FF2B5EF4-FFF2-40B4-BE49-F238E27FC236}">
              <a16:creationId xmlns:a16="http://schemas.microsoft.com/office/drawing/2014/main" id="{717FBAA9-09A6-4471-B1AC-5544DA3B95F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2" name="Text Box 16">
          <a:extLst>
            <a:ext uri="{FF2B5EF4-FFF2-40B4-BE49-F238E27FC236}">
              <a16:creationId xmlns:a16="http://schemas.microsoft.com/office/drawing/2014/main" id="{553DE6A5-E93B-4CC5-8742-B6178D76FC4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3" name="Text Box 17">
          <a:extLst>
            <a:ext uri="{FF2B5EF4-FFF2-40B4-BE49-F238E27FC236}">
              <a16:creationId xmlns:a16="http://schemas.microsoft.com/office/drawing/2014/main" id="{6702548E-5998-4AAC-858A-103598A40B8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4" name="Text Box 18">
          <a:extLst>
            <a:ext uri="{FF2B5EF4-FFF2-40B4-BE49-F238E27FC236}">
              <a16:creationId xmlns:a16="http://schemas.microsoft.com/office/drawing/2014/main" id="{17F6BE8A-8A40-40A9-B47F-78CED2BF13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5" name="Text Box 19">
          <a:extLst>
            <a:ext uri="{FF2B5EF4-FFF2-40B4-BE49-F238E27FC236}">
              <a16:creationId xmlns:a16="http://schemas.microsoft.com/office/drawing/2014/main" id="{B1D47953-98CF-45CF-926E-E2117DF6189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6" name="Text Box 16">
          <a:extLst>
            <a:ext uri="{FF2B5EF4-FFF2-40B4-BE49-F238E27FC236}">
              <a16:creationId xmlns:a16="http://schemas.microsoft.com/office/drawing/2014/main" id="{F1760B68-B09A-477B-85A9-5242F9FC6FE2}"/>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7" name="Text Box 17">
          <a:extLst>
            <a:ext uri="{FF2B5EF4-FFF2-40B4-BE49-F238E27FC236}">
              <a16:creationId xmlns:a16="http://schemas.microsoft.com/office/drawing/2014/main" id="{48C65881-C045-4E6D-8986-01180ECAA1C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8" name="Text Box 18">
          <a:extLst>
            <a:ext uri="{FF2B5EF4-FFF2-40B4-BE49-F238E27FC236}">
              <a16:creationId xmlns:a16="http://schemas.microsoft.com/office/drawing/2014/main" id="{4449A35D-4DFF-4A1F-9494-4A24DA714AA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9" name="Text Box 19">
          <a:extLst>
            <a:ext uri="{FF2B5EF4-FFF2-40B4-BE49-F238E27FC236}">
              <a16:creationId xmlns:a16="http://schemas.microsoft.com/office/drawing/2014/main" id="{ED4301E1-BB26-4DE2-95EE-C9F353DB977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504825</xdr:rowOff>
    </xdr:from>
    <xdr:ext cx="95250" cy="444014"/>
    <xdr:sp macro="" textlink="">
      <xdr:nvSpPr>
        <xdr:cNvPr id="2380" name="Text Box 15">
          <a:extLst>
            <a:ext uri="{FF2B5EF4-FFF2-40B4-BE49-F238E27FC236}">
              <a16:creationId xmlns:a16="http://schemas.microsoft.com/office/drawing/2014/main" id="{41C23B6E-5713-459D-A300-ECC6C74F294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1" name="Text Box 16">
          <a:extLst>
            <a:ext uri="{FF2B5EF4-FFF2-40B4-BE49-F238E27FC236}">
              <a16:creationId xmlns:a16="http://schemas.microsoft.com/office/drawing/2014/main" id="{1BA4E24E-7073-4DE0-B382-31A314AF1C6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2" name="Text Box 17">
          <a:extLst>
            <a:ext uri="{FF2B5EF4-FFF2-40B4-BE49-F238E27FC236}">
              <a16:creationId xmlns:a16="http://schemas.microsoft.com/office/drawing/2014/main" id="{01258DC1-8922-4771-8B67-3178CF83318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3" name="Text Box 18">
          <a:extLst>
            <a:ext uri="{FF2B5EF4-FFF2-40B4-BE49-F238E27FC236}">
              <a16:creationId xmlns:a16="http://schemas.microsoft.com/office/drawing/2014/main" id="{561B8912-17F6-4C23-AAA7-F0BD6C106FE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4" name="Text Box 19">
          <a:extLst>
            <a:ext uri="{FF2B5EF4-FFF2-40B4-BE49-F238E27FC236}">
              <a16:creationId xmlns:a16="http://schemas.microsoft.com/office/drawing/2014/main" id="{DB291158-0C90-47B7-A3A7-A0E26CC9E81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85" name="Text Box 16">
          <a:extLst>
            <a:ext uri="{FF2B5EF4-FFF2-40B4-BE49-F238E27FC236}">
              <a16:creationId xmlns:a16="http://schemas.microsoft.com/office/drawing/2014/main" id="{DB1DEE4E-CCA5-4D45-9A95-86476DB3DCD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86" name="Text Box 17">
          <a:extLst>
            <a:ext uri="{FF2B5EF4-FFF2-40B4-BE49-F238E27FC236}">
              <a16:creationId xmlns:a16="http://schemas.microsoft.com/office/drawing/2014/main" id="{52DE060D-68B7-4245-B7B3-AEEF96F77D7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26</xdr:row>
      <xdr:rowOff>15875</xdr:rowOff>
    </xdr:from>
    <xdr:ext cx="95250" cy="171450"/>
    <xdr:sp macro="" textlink="">
      <xdr:nvSpPr>
        <xdr:cNvPr id="2387" name="Text Box 18">
          <a:extLst>
            <a:ext uri="{FF2B5EF4-FFF2-40B4-BE49-F238E27FC236}">
              <a16:creationId xmlns:a16="http://schemas.microsoft.com/office/drawing/2014/main" id="{9B5209EB-F18A-45F8-BE99-ACF760458762}"/>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88" name="Text Box 16">
          <a:extLst>
            <a:ext uri="{FF2B5EF4-FFF2-40B4-BE49-F238E27FC236}">
              <a16:creationId xmlns:a16="http://schemas.microsoft.com/office/drawing/2014/main" id="{F917C15F-F7C9-4B8D-8A5B-8E3EB663ABF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89" name="Text Box 17">
          <a:extLst>
            <a:ext uri="{FF2B5EF4-FFF2-40B4-BE49-F238E27FC236}">
              <a16:creationId xmlns:a16="http://schemas.microsoft.com/office/drawing/2014/main" id="{6F4107DA-211A-42A5-BD9B-DAA20C775FB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90" name="Text Box 18">
          <a:extLst>
            <a:ext uri="{FF2B5EF4-FFF2-40B4-BE49-F238E27FC236}">
              <a16:creationId xmlns:a16="http://schemas.microsoft.com/office/drawing/2014/main" id="{EB385E68-1DFC-4180-9769-6A73DC91431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91" name="Text Box 19">
          <a:extLst>
            <a:ext uri="{FF2B5EF4-FFF2-40B4-BE49-F238E27FC236}">
              <a16:creationId xmlns:a16="http://schemas.microsoft.com/office/drawing/2014/main" id="{08023D75-0436-4E74-B55A-39FEBD87869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92" name="Text Box 16">
          <a:extLst>
            <a:ext uri="{FF2B5EF4-FFF2-40B4-BE49-F238E27FC236}">
              <a16:creationId xmlns:a16="http://schemas.microsoft.com/office/drawing/2014/main" id="{9C43E67E-399C-4E8F-A648-7707F816BE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26</xdr:row>
      <xdr:rowOff>170392</xdr:rowOff>
    </xdr:from>
    <xdr:ext cx="95250" cy="213632"/>
    <xdr:sp macro="" textlink="">
      <xdr:nvSpPr>
        <xdr:cNvPr id="2393" name="Text Box 15">
          <a:extLst>
            <a:ext uri="{FF2B5EF4-FFF2-40B4-BE49-F238E27FC236}">
              <a16:creationId xmlns:a16="http://schemas.microsoft.com/office/drawing/2014/main" id="{2D359EF0-1B51-4133-8C22-F0E7575F4C38}"/>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8496"/>
    <xdr:sp macro="" textlink="">
      <xdr:nvSpPr>
        <xdr:cNvPr id="2394" name="Text Box 15">
          <a:extLst>
            <a:ext uri="{FF2B5EF4-FFF2-40B4-BE49-F238E27FC236}">
              <a16:creationId xmlns:a16="http://schemas.microsoft.com/office/drawing/2014/main" id="{4EE380D2-570E-47F2-AFEA-36A80AB066D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442269"/>
    <xdr:sp macro="" textlink="">
      <xdr:nvSpPr>
        <xdr:cNvPr id="2395" name="Text Box 15">
          <a:extLst>
            <a:ext uri="{FF2B5EF4-FFF2-40B4-BE49-F238E27FC236}">
              <a16:creationId xmlns:a16="http://schemas.microsoft.com/office/drawing/2014/main" id="{CEA17625-500A-4D20-91EB-A551A12636ED}"/>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504825</xdr:rowOff>
    </xdr:from>
    <xdr:ext cx="95250" cy="442269"/>
    <xdr:sp macro="" textlink="">
      <xdr:nvSpPr>
        <xdr:cNvPr id="2396" name="Text Box 15">
          <a:extLst>
            <a:ext uri="{FF2B5EF4-FFF2-40B4-BE49-F238E27FC236}">
              <a16:creationId xmlns:a16="http://schemas.microsoft.com/office/drawing/2014/main" id="{DAB42BA6-3AC0-4E5E-ABCA-56DE9BD82860}"/>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213632"/>
    <xdr:sp macro="" textlink="">
      <xdr:nvSpPr>
        <xdr:cNvPr id="2397" name="Text Box 15">
          <a:extLst>
            <a:ext uri="{FF2B5EF4-FFF2-40B4-BE49-F238E27FC236}">
              <a16:creationId xmlns:a16="http://schemas.microsoft.com/office/drawing/2014/main" id="{3FFD8709-6F5D-4C3D-BD11-10A3E9CD4C6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4331"/>
    <xdr:sp macro="" textlink="">
      <xdr:nvSpPr>
        <xdr:cNvPr id="2398" name="Text Box 15">
          <a:extLst>
            <a:ext uri="{FF2B5EF4-FFF2-40B4-BE49-F238E27FC236}">
              <a16:creationId xmlns:a16="http://schemas.microsoft.com/office/drawing/2014/main" id="{B964FACF-2F0B-4291-B0A6-2C81014A51F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26</xdr:row>
      <xdr:rowOff>170392</xdr:rowOff>
    </xdr:from>
    <xdr:ext cx="95250" cy="213632"/>
    <xdr:sp macro="" textlink="">
      <xdr:nvSpPr>
        <xdr:cNvPr id="2399" name="Text Box 15">
          <a:extLst>
            <a:ext uri="{FF2B5EF4-FFF2-40B4-BE49-F238E27FC236}">
              <a16:creationId xmlns:a16="http://schemas.microsoft.com/office/drawing/2014/main" id="{9EADE018-BA5B-4AFE-9DA4-1560007DCDB7}"/>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0" name="Text Box 16">
          <a:extLst>
            <a:ext uri="{FF2B5EF4-FFF2-40B4-BE49-F238E27FC236}">
              <a16:creationId xmlns:a16="http://schemas.microsoft.com/office/drawing/2014/main" id="{856CE4F2-02B2-4698-9470-AEBD4101B44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1" name="Text Box 17">
          <a:extLst>
            <a:ext uri="{FF2B5EF4-FFF2-40B4-BE49-F238E27FC236}">
              <a16:creationId xmlns:a16="http://schemas.microsoft.com/office/drawing/2014/main" id="{8E5D5646-86D1-4267-A7D0-790AB647E7A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2" name="Text Box 18">
          <a:extLst>
            <a:ext uri="{FF2B5EF4-FFF2-40B4-BE49-F238E27FC236}">
              <a16:creationId xmlns:a16="http://schemas.microsoft.com/office/drawing/2014/main" id="{43F6B48B-3760-4687-AB6C-8A819BD4CFC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3" name="Text Box 19">
          <a:extLst>
            <a:ext uri="{FF2B5EF4-FFF2-40B4-BE49-F238E27FC236}">
              <a16:creationId xmlns:a16="http://schemas.microsoft.com/office/drawing/2014/main" id="{70D5748A-1040-4421-840B-12F31733AA1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4" name="Text Box 16">
          <a:extLst>
            <a:ext uri="{FF2B5EF4-FFF2-40B4-BE49-F238E27FC236}">
              <a16:creationId xmlns:a16="http://schemas.microsoft.com/office/drawing/2014/main" id="{0F8191EB-9E73-4AE4-95A7-DFED0C239F2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5" name="Text Box 17">
          <a:extLst>
            <a:ext uri="{FF2B5EF4-FFF2-40B4-BE49-F238E27FC236}">
              <a16:creationId xmlns:a16="http://schemas.microsoft.com/office/drawing/2014/main" id="{F43826EC-9F23-4337-9FAB-3D0915C2C69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6" name="Text Box 18">
          <a:extLst>
            <a:ext uri="{FF2B5EF4-FFF2-40B4-BE49-F238E27FC236}">
              <a16:creationId xmlns:a16="http://schemas.microsoft.com/office/drawing/2014/main" id="{3D62663D-AAA6-4E87-9AB1-0DE5A803238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7" name="Text Box 19">
          <a:extLst>
            <a:ext uri="{FF2B5EF4-FFF2-40B4-BE49-F238E27FC236}">
              <a16:creationId xmlns:a16="http://schemas.microsoft.com/office/drawing/2014/main" id="{32AC2C35-036C-41CF-8419-366920962E5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08" name="Text Box 16">
          <a:extLst>
            <a:ext uri="{FF2B5EF4-FFF2-40B4-BE49-F238E27FC236}">
              <a16:creationId xmlns:a16="http://schemas.microsoft.com/office/drawing/2014/main" id="{D41D3ABA-740C-4578-89B4-01055C96947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09" name="Text Box 17">
          <a:extLst>
            <a:ext uri="{FF2B5EF4-FFF2-40B4-BE49-F238E27FC236}">
              <a16:creationId xmlns:a16="http://schemas.microsoft.com/office/drawing/2014/main" id="{1580A92D-7029-4C55-953E-751A3FB6B7B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10" name="Text Box 18">
          <a:extLst>
            <a:ext uri="{FF2B5EF4-FFF2-40B4-BE49-F238E27FC236}">
              <a16:creationId xmlns:a16="http://schemas.microsoft.com/office/drawing/2014/main" id="{0F26CC78-5134-4124-84CF-B99489898F6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11" name="Text Box 19">
          <a:extLst>
            <a:ext uri="{FF2B5EF4-FFF2-40B4-BE49-F238E27FC236}">
              <a16:creationId xmlns:a16="http://schemas.microsoft.com/office/drawing/2014/main" id="{BD2B843D-7296-49C2-A940-2E11546CB0C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504825</xdr:rowOff>
    </xdr:from>
    <xdr:ext cx="95250" cy="444014"/>
    <xdr:sp macro="" textlink="">
      <xdr:nvSpPr>
        <xdr:cNvPr id="2412" name="Text Box 15">
          <a:extLst>
            <a:ext uri="{FF2B5EF4-FFF2-40B4-BE49-F238E27FC236}">
              <a16:creationId xmlns:a16="http://schemas.microsoft.com/office/drawing/2014/main" id="{14B031DC-2F86-4731-89CE-F169F40F5CD3}"/>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3" name="Text Box 16">
          <a:extLst>
            <a:ext uri="{FF2B5EF4-FFF2-40B4-BE49-F238E27FC236}">
              <a16:creationId xmlns:a16="http://schemas.microsoft.com/office/drawing/2014/main" id="{6DEE609D-CCC7-4FC4-8170-8950ABE7A04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4" name="Text Box 17">
          <a:extLst>
            <a:ext uri="{FF2B5EF4-FFF2-40B4-BE49-F238E27FC236}">
              <a16:creationId xmlns:a16="http://schemas.microsoft.com/office/drawing/2014/main" id="{51D7FA59-8FBB-415D-A92F-3FAD90FB3B8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5" name="Text Box 18">
          <a:extLst>
            <a:ext uri="{FF2B5EF4-FFF2-40B4-BE49-F238E27FC236}">
              <a16:creationId xmlns:a16="http://schemas.microsoft.com/office/drawing/2014/main" id="{BFF3833E-5AF4-48BD-9310-728EEAA387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6" name="Text Box 19">
          <a:extLst>
            <a:ext uri="{FF2B5EF4-FFF2-40B4-BE49-F238E27FC236}">
              <a16:creationId xmlns:a16="http://schemas.microsoft.com/office/drawing/2014/main" id="{77EB61D4-E9F7-4B3B-BF8F-C90857E2DB1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17" name="Text Box 16">
          <a:extLst>
            <a:ext uri="{FF2B5EF4-FFF2-40B4-BE49-F238E27FC236}">
              <a16:creationId xmlns:a16="http://schemas.microsoft.com/office/drawing/2014/main" id="{7342C143-FFD3-4F6D-9CEC-D858230E649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18" name="Text Box 17">
          <a:extLst>
            <a:ext uri="{FF2B5EF4-FFF2-40B4-BE49-F238E27FC236}">
              <a16:creationId xmlns:a16="http://schemas.microsoft.com/office/drawing/2014/main" id="{F7059628-4600-42C2-9723-70D30C35973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19" name="Text Box 18">
          <a:extLst>
            <a:ext uri="{FF2B5EF4-FFF2-40B4-BE49-F238E27FC236}">
              <a16:creationId xmlns:a16="http://schemas.microsoft.com/office/drawing/2014/main" id="{7AF2C1BE-6E9D-43C3-B7E6-447126BA82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0" name="Text Box 16">
          <a:extLst>
            <a:ext uri="{FF2B5EF4-FFF2-40B4-BE49-F238E27FC236}">
              <a16:creationId xmlns:a16="http://schemas.microsoft.com/office/drawing/2014/main" id="{8434DB14-8968-4B79-9530-C460F94793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1" name="Text Box 17">
          <a:extLst>
            <a:ext uri="{FF2B5EF4-FFF2-40B4-BE49-F238E27FC236}">
              <a16:creationId xmlns:a16="http://schemas.microsoft.com/office/drawing/2014/main" id="{E6230483-6AAC-4116-AEDB-106EA94E054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2" name="Text Box 18">
          <a:extLst>
            <a:ext uri="{FF2B5EF4-FFF2-40B4-BE49-F238E27FC236}">
              <a16:creationId xmlns:a16="http://schemas.microsoft.com/office/drawing/2014/main" id="{A564BBF4-5518-4A71-89C3-018843C872F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3" name="Text Box 19">
          <a:extLst>
            <a:ext uri="{FF2B5EF4-FFF2-40B4-BE49-F238E27FC236}">
              <a16:creationId xmlns:a16="http://schemas.microsoft.com/office/drawing/2014/main" id="{1325116D-6722-4AE1-AC6C-8ED9B475C94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4" name="Text Box 16">
          <a:extLst>
            <a:ext uri="{FF2B5EF4-FFF2-40B4-BE49-F238E27FC236}">
              <a16:creationId xmlns:a16="http://schemas.microsoft.com/office/drawing/2014/main" id="{1CCCF8FC-3311-45C4-9567-7FDE4BF76D6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5" name="Text Box 17">
          <a:extLst>
            <a:ext uri="{FF2B5EF4-FFF2-40B4-BE49-F238E27FC236}">
              <a16:creationId xmlns:a16="http://schemas.microsoft.com/office/drawing/2014/main" id="{DE9992E5-DDD4-4A00-9AD7-FC6E9875411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6" name="Text Box 18">
          <a:extLst>
            <a:ext uri="{FF2B5EF4-FFF2-40B4-BE49-F238E27FC236}">
              <a16:creationId xmlns:a16="http://schemas.microsoft.com/office/drawing/2014/main" id="{8BF9F18E-A55F-4312-A861-F91CE8DF168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7" name="Text Box 19">
          <a:extLst>
            <a:ext uri="{FF2B5EF4-FFF2-40B4-BE49-F238E27FC236}">
              <a16:creationId xmlns:a16="http://schemas.microsoft.com/office/drawing/2014/main" id="{812DFFE5-2149-4459-8EA8-BE813146E2C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56743"/>
    <xdr:sp macro="" textlink="">
      <xdr:nvSpPr>
        <xdr:cNvPr id="2428" name="Text Box 15">
          <a:extLst>
            <a:ext uri="{FF2B5EF4-FFF2-40B4-BE49-F238E27FC236}">
              <a16:creationId xmlns:a16="http://schemas.microsoft.com/office/drawing/2014/main" id="{AF22FE06-528C-4200-9D0F-E5F47F950EFE}"/>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442269"/>
    <xdr:sp macro="" textlink="">
      <xdr:nvSpPr>
        <xdr:cNvPr id="2429" name="Text Box 15">
          <a:extLst>
            <a:ext uri="{FF2B5EF4-FFF2-40B4-BE49-F238E27FC236}">
              <a16:creationId xmlns:a16="http://schemas.microsoft.com/office/drawing/2014/main" id="{EF75B6C2-AAA6-41AA-B75D-4495DFD3A0A0}"/>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504825</xdr:rowOff>
    </xdr:from>
    <xdr:ext cx="95250" cy="442269"/>
    <xdr:sp macro="" textlink="">
      <xdr:nvSpPr>
        <xdr:cNvPr id="2430" name="Text Box 15">
          <a:extLst>
            <a:ext uri="{FF2B5EF4-FFF2-40B4-BE49-F238E27FC236}">
              <a16:creationId xmlns:a16="http://schemas.microsoft.com/office/drawing/2014/main" id="{BBF84823-F776-4B0A-B755-ED2A11B07FD2}"/>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213632"/>
    <xdr:sp macro="" textlink="">
      <xdr:nvSpPr>
        <xdr:cNvPr id="2431" name="Text Box 15">
          <a:extLst>
            <a:ext uri="{FF2B5EF4-FFF2-40B4-BE49-F238E27FC236}">
              <a16:creationId xmlns:a16="http://schemas.microsoft.com/office/drawing/2014/main" id="{66001E70-822D-4D29-8E43-88E7F740A14B}"/>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4331"/>
    <xdr:sp macro="" textlink="">
      <xdr:nvSpPr>
        <xdr:cNvPr id="2432" name="Text Box 15">
          <a:extLst>
            <a:ext uri="{FF2B5EF4-FFF2-40B4-BE49-F238E27FC236}">
              <a16:creationId xmlns:a16="http://schemas.microsoft.com/office/drawing/2014/main" id="{CD2CF708-C09F-422A-80E2-38144D50DA1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213632"/>
    <xdr:sp macro="" textlink="">
      <xdr:nvSpPr>
        <xdr:cNvPr id="2433" name="Text Box 15">
          <a:extLst>
            <a:ext uri="{FF2B5EF4-FFF2-40B4-BE49-F238E27FC236}">
              <a16:creationId xmlns:a16="http://schemas.microsoft.com/office/drawing/2014/main" id="{147226A2-E95A-46BC-BAEA-4ADB335FC7B6}"/>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4" name="Text Box 16">
          <a:extLst>
            <a:ext uri="{FF2B5EF4-FFF2-40B4-BE49-F238E27FC236}">
              <a16:creationId xmlns:a16="http://schemas.microsoft.com/office/drawing/2014/main" id="{7C0F592F-5F0C-41B0-A78B-166BA43F843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5" name="Text Box 17">
          <a:extLst>
            <a:ext uri="{FF2B5EF4-FFF2-40B4-BE49-F238E27FC236}">
              <a16:creationId xmlns:a16="http://schemas.microsoft.com/office/drawing/2014/main" id="{C0992608-06F5-494C-A90F-D44B59948D6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6" name="Text Box 18">
          <a:extLst>
            <a:ext uri="{FF2B5EF4-FFF2-40B4-BE49-F238E27FC236}">
              <a16:creationId xmlns:a16="http://schemas.microsoft.com/office/drawing/2014/main" id="{6BCAEE7C-7F5E-4327-B285-49DD17DA520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7" name="Text Box 19">
          <a:extLst>
            <a:ext uri="{FF2B5EF4-FFF2-40B4-BE49-F238E27FC236}">
              <a16:creationId xmlns:a16="http://schemas.microsoft.com/office/drawing/2014/main" id="{51E7A403-310D-4DEA-9EC1-F7DBF2E461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38" name="Text Box 16">
          <a:extLst>
            <a:ext uri="{FF2B5EF4-FFF2-40B4-BE49-F238E27FC236}">
              <a16:creationId xmlns:a16="http://schemas.microsoft.com/office/drawing/2014/main" id="{18F717D6-23C1-45F9-8321-D2684BF5672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39" name="Text Box 17">
          <a:extLst>
            <a:ext uri="{FF2B5EF4-FFF2-40B4-BE49-F238E27FC236}">
              <a16:creationId xmlns:a16="http://schemas.microsoft.com/office/drawing/2014/main" id="{85E4125D-BBDE-42A1-8077-10E8D69D80F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40" name="Text Box 18">
          <a:extLst>
            <a:ext uri="{FF2B5EF4-FFF2-40B4-BE49-F238E27FC236}">
              <a16:creationId xmlns:a16="http://schemas.microsoft.com/office/drawing/2014/main" id="{836C9DB2-5E88-4C38-A85B-85E95586E88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41" name="Text Box 19">
          <a:extLst>
            <a:ext uri="{FF2B5EF4-FFF2-40B4-BE49-F238E27FC236}">
              <a16:creationId xmlns:a16="http://schemas.microsoft.com/office/drawing/2014/main" id="{1AB1B282-F35E-400F-8E43-4738239609B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2" name="Text Box 16">
          <a:extLst>
            <a:ext uri="{FF2B5EF4-FFF2-40B4-BE49-F238E27FC236}">
              <a16:creationId xmlns:a16="http://schemas.microsoft.com/office/drawing/2014/main" id="{9FEC8522-08D6-47D3-9042-E733F65C934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3" name="Text Box 17">
          <a:extLst>
            <a:ext uri="{FF2B5EF4-FFF2-40B4-BE49-F238E27FC236}">
              <a16:creationId xmlns:a16="http://schemas.microsoft.com/office/drawing/2014/main" id="{B72DA6C9-564B-454A-A520-BA0C32B6982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4" name="Text Box 18">
          <a:extLst>
            <a:ext uri="{FF2B5EF4-FFF2-40B4-BE49-F238E27FC236}">
              <a16:creationId xmlns:a16="http://schemas.microsoft.com/office/drawing/2014/main" id="{C97729F1-DC53-464E-B76F-7482D9B1DBE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5" name="Text Box 19">
          <a:extLst>
            <a:ext uri="{FF2B5EF4-FFF2-40B4-BE49-F238E27FC236}">
              <a16:creationId xmlns:a16="http://schemas.microsoft.com/office/drawing/2014/main" id="{8B2789FF-BFF0-4298-8EDD-6C93E539C32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504825</xdr:rowOff>
    </xdr:from>
    <xdr:ext cx="95250" cy="444014"/>
    <xdr:sp macro="" textlink="">
      <xdr:nvSpPr>
        <xdr:cNvPr id="2446" name="Text Box 15">
          <a:extLst>
            <a:ext uri="{FF2B5EF4-FFF2-40B4-BE49-F238E27FC236}">
              <a16:creationId xmlns:a16="http://schemas.microsoft.com/office/drawing/2014/main" id="{4FD600DD-194B-4EB4-93CC-D209F0112A62}"/>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47" name="Text Box 16">
          <a:extLst>
            <a:ext uri="{FF2B5EF4-FFF2-40B4-BE49-F238E27FC236}">
              <a16:creationId xmlns:a16="http://schemas.microsoft.com/office/drawing/2014/main" id="{3AB6DE8F-77ED-4EB2-9036-6272613C78C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48" name="Text Box 17">
          <a:extLst>
            <a:ext uri="{FF2B5EF4-FFF2-40B4-BE49-F238E27FC236}">
              <a16:creationId xmlns:a16="http://schemas.microsoft.com/office/drawing/2014/main" id="{2AAA9FD4-7A67-411E-9723-AFFB00C57FD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49" name="Text Box 18">
          <a:extLst>
            <a:ext uri="{FF2B5EF4-FFF2-40B4-BE49-F238E27FC236}">
              <a16:creationId xmlns:a16="http://schemas.microsoft.com/office/drawing/2014/main" id="{947723FB-10DC-49B2-8524-00B1740CDFD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50" name="Text Box 19">
          <a:extLst>
            <a:ext uri="{FF2B5EF4-FFF2-40B4-BE49-F238E27FC236}">
              <a16:creationId xmlns:a16="http://schemas.microsoft.com/office/drawing/2014/main" id="{C631B1E6-F207-4A2E-9C56-E0B45707606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28</xdr:row>
      <xdr:rowOff>504825</xdr:rowOff>
    </xdr:from>
    <xdr:ext cx="95250" cy="442269"/>
    <xdr:sp macro="" textlink="">
      <xdr:nvSpPr>
        <xdr:cNvPr id="2451" name="Text Box 15">
          <a:extLst>
            <a:ext uri="{FF2B5EF4-FFF2-40B4-BE49-F238E27FC236}">
              <a16:creationId xmlns:a16="http://schemas.microsoft.com/office/drawing/2014/main" id="{E56BC250-E521-427F-844B-E1F0F338225E}"/>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52" name="Text Box 16">
          <a:extLst>
            <a:ext uri="{FF2B5EF4-FFF2-40B4-BE49-F238E27FC236}">
              <a16:creationId xmlns:a16="http://schemas.microsoft.com/office/drawing/2014/main" id="{3033EFF0-8382-4AAE-B3FE-2823DB81A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53" name="Text Box 17">
          <a:extLst>
            <a:ext uri="{FF2B5EF4-FFF2-40B4-BE49-F238E27FC236}">
              <a16:creationId xmlns:a16="http://schemas.microsoft.com/office/drawing/2014/main" id="{88FCE368-F1A2-4E5C-868B-F908C0FD56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54" name="Text Box 18">
          <a:extLst>
            <a:ext uri="{FF2B5EF4-FFF2-40B4-BE49-F238E27FC236}">
              <a16:creationId xmlns:a16="http://schemas.microsoft.com/office/drawing/2014/main" id="{522328DB-0635-4D21-A44A-89DC4F71A4B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5" name="Text Box 16">
          <a:extLst>
            <a:ext uri="{FF2B5EF4-FFF2-40B4-BE49-F238E27FC236}">
              <a16:creationId xmlns:a16="http://schemas.microsoft.com/office/drawing/2014/main" id="{BCEDBD44-9819-4CD1-9559-BB77937DCE7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6" name="Text Box 17">
          <a:extLst>
            <a:ext uri="{FF2B5EF4-FFF2-40B4-BE49-F238E27FC236}">
              <a16:creationId xmlns:a16="http://schemas.microsoft.com/office/drawing/2014/main" id="{59F824D6-E0E7-4745-87D9-5878C1E8276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7" name="Text Box 18">
          <a:extLst>
            <a:ext uri="{FF2B5EF4-FFF2-40B4-BE49-F238E27FC236}">
              <a16:creationId xmlns:a16="http://schemas.microsoft.com/office/drawing/2014/main" id="{184E5C8B-CE7E-4C89-ACDE-5A42D907E0A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8" name="Text Box 19">
          <a:extLst>
            <a:ext uri="{FF2B5EF4-FFF2-40B4-BE49-F238E27FC236}">
              <a16:creationId xmlns:a16="http://schemas.microsoft.com/office/drawing/2014/main" id="{CF7E5A73-7625-4C45-9969-B074AA5EA9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9" name="Text Box 16">
          <a:extLst>
            <a:ext uri="{FF2B5EF4-FFF2-40B4-BE49-F238E27FC236}">
              <a16:creationId xmlns:a16="http://schemas.microsoft.com/office/drawing/2014/main" id="{B3DC66D0-10F4-4026-8F88-1A0A1A47276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60" name="Text Box 17">
          <a:extLst>
            <a:ext uri="{FF2B5EF4-FFF2-40B4-BE49-F238E27FC236}">
              <a16:creationId xmlns:a16="http://schemas.microsoft.com/office/drawing/2014/main" id="{071B7B28-B2E2-4E56-9B1A-F901679D2D4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61" name="Text Box 18">
          <a:extLst>
            <a:ext uri="{FF2B5EF4-FFF2-40B4-BE49-F238E27FC236}">
              <a16:creationId xmlns:a16="http://schemas.microsoft.com/office/drawing/2014/main" id="{B55F9FCD-2263-44D6-8954-C1BF6A633A7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30</xdr:row>
      <xdr:rowOff>170392</xdr:rowOff>
    </xdr:from>
    <xdr:ext cx="95250" cy="213632"/>
    <xdr:sp macro="" textlink="">
      <xdr:nvSpPr>
        <xdr:cNvPr id="2462" name="Text Box 15">
          <a:extLst>
            <a:ext uri="{FF2B5EF4-FFF2-40B4-BE49-F238E27FC236}">
              <a16:creationId xmlns:a16="http://schemas.microsoft.com/office/drawing/2014/main" id="{E8CC9B9B-12C3-41B6-AE80-66735B3EA02D}"/>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3" name="Text Box 16">
          <a:extLst>
            <a:ext uri="{FF2B5EF4-FFF2-40B4-BE49-F238E27FC236}">
              <a16:creationId xmlns:a16="http://schemas.microsoft.com/office/drawing/2014/main" id="{BEBACE22-2C3C-454B-B265-C2D55CCACC0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4" name="Text Box 17">
          <a:extLst>
            <a:ext uri="{FF2B5EF4-FFF2-40B4-BE49-F238E27FC236}">
              <a16:creationId xmlns:a16="http://schemas.microsoft.com/office/drawing/2014/main" id="{878ABEE7-C3BC-4C58-BA7E-3F75521C51F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5" name="Text Box 18">
          <a:extLst>
            <a:ext uri="{FF2B5EF4-FFF2-40B4-BE49-F238E27FC236}">
              <a16:creationId xmlns:a16="http://schemas.microsoft.com/office/drawing/2014/main" id="{369D912B-3E0A-4BCC-AAD9-99D71042C14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6" name="Text Box 19">
          <a:extLst>
            <a:ext uri="{FF2B5EF4-FFF2-40B4-BE49-F238E27FC236}">
              <a16:creationId xmlns:a16="http://schemas.microsoft.com/office/drawing/2014/main" id="{652C2721-39D0-4F0B-A612-8EF63955D8A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67" name="Text Box 16">
          <a:extLst>
            <a:ext uri="{FF2B5EF4-FFF2-40B4-BE49-F238E27FC236}">
              <a16:creationId xmlns:a16="http://schemas.microsoft.com/office/drawing/2014/main" id="{16C652E7-A140-4849-A4EE-0F859B4CFD8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68" name="Text Box 17">
          <a:extLst>
            <a:ext uri="{FF2B5EF4-FFF2-40B4-BE49-F238E27FC236}">
              <a16:creationId xmlns:a16="http://schemas.microsoft.com/office/drawing/2014/main" id="{D1C83C9A-F9F8-4757-8191-1B3981ECC2E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69" name="Text Box 18">
          <a:extLst>
            <a:ext uri="{FF2B5EF4-FFF2-40B4-BE49-F238E27FC236}">
              <a16:creationId xmlns:a16="http://schemas.microsoft.com/office/drawing/2014/main" id="{4AAC5BC8-1F3C-448F-8CCF-9E419F81706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70" name="Text Box 19">
          <a:extLst>
            <a:ext uri="{FF2B5EF4-FFF2-40B4-BE49-F238E27FC236}">
              <a16:creationId xmlns:a16="http://schemas.microsoft.com/office/drawing/2014/main" id="{6DA41BD4-3013-4533-BB49-D8A0960D21C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1" name="Text Box 16">
          <a:extLst>
            <a:ext uri="{FF2B5EF4-FFF2-40B4-BE49-F238E27FC236}">
              <a16:creationId xmlns:a16="http://schemas.microsoft.com/office/drawing/2014/main" id="{09845176-E0E5-4137-8BC4-E20CA05005E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2" name="Text Box 17">
          <a:extLst>
            <a:ext uri="{FF2B5EF4-FFF2-40B4-BE49-F238E27FC236}">
              <a16:creationId xmlns:a16="http://schemas.microsoft.com/office/drawing/2014/main" id="{B47E946D-E1E1-46E4-A9C4-E26C7990F86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3" name="Text Box 18">
          <a:extLst>
            <a:ext uri="{FF2B5EF4-FFF2-40B4-BE49-F238E27FC236}">
              <a16:creationId xmlns:a16="http://schemas.microsoft.com/office/drawing/2014/main" id="{579CF9F3-5357-46CF-8B5C-32032E8850A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4" name="Text Box 19">
          <a:extLst>
            <a:ext uri="{FF2B5EF4-FFF2-40B4-BE49-F238E27FC236}">
              <a16:creationId xmlns:a16="http://schemas.microsoft.com/office/drawing/2014/main" id="{D96549C8-0AD9-4F49-924A-1D3A56A30E5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504825</xdr:rowOff>
    </xdr:from>
    <xdr:ext cx="95250" cy="444014"/>
    <xdr:sp macro="" textlink="">
      <xdr:nvSpPr>
        <xdr:cNvPr id="2475" name="Text Box 15">
          <a:extLst>
            <a:ext uri="{FF2B5EF4-FFF2-40B4-BE49-F238E27FC236}">
              <a16:creationId xmlns:a16="http://schemas.microsoft.com/office/drawing/2014/main" id="{C6192FD2-A78F-4002-A563-4B29398F029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6" name="Text Box 16">
          <a:extLst>
            <a:ext uri="{FF2B5EF4-FFF2-40B4-BE49-F238E27FC236}">
              <a16:creationId xmlns:a16="http://schemas.microsoft.com/office/drawing/2014/main" id="{8C45A1E0-F107-425B-9D5C-0CC94EC178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7" name="Text Box 17">
          <a:extLst>
            <a:ext uri="{FF2B5EF4-FFF2-40B4-BE49-F238E27FC236}">
              <a16:creationId xmlns:a16="http://schemas.microsoft.com/office/drawing/2014/main" id="{18261EEF-0816-47C6-A6DA-9293DA07206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8" name="Text Box 18">
          <a:extLst>
            <a:ext uri="{FF2B5EF4-FFF2-40B4-BE49-F238E27FC236}">
              <a16:creationId xmlns:a16="http://schemas.microsoft.com/office/drawing/2014/main" id="{61FAAB4A-B122-431E-B1B4-C5F7BF51141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9" name="Text Box 19">
          <a:extLst>
            <a:ext uri="{FF2B5EF4-FFF2-40B4-BE49-F238E27FC236}">
              <a16:creationId xmlns:a16="http://schemas.microsoft.com/office/drawing/2014/main" id="{AD2859ED-8F95-460E-97EE-E10EE9B948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80" name="Text Box 16">
          <a:extLst>
            <a:ext uri="{FF2B5EF4-FFF2-40B4-BE49-F238E27FC236}">
              <a16:creationId xmlns:a16="http://schemas.microsoft.com/office/drawing/2014/main" id="{6E3E1B3E-DE9D-43C5-B8E3-DAD07C523BB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81" name="Text Box 17">
          <a:extLst>
            <a:ext uri="{FF2B5EF4-FFF2-40B4-BE49-F238E27FC236}">
              <a16:creationId xmlns:a16="http://schemas.microsoft.com/office/drawing/2014/main" id="{951DD8A4-6311-45CA-832F-0D856010BA0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30</xdr:row>
      <xdr:rowOff>15875</xdr:rowOff>
    </xdr:from>
    <xdr:ext cx="95250" cy="171450"/>
    <xdr:sp macro="" textlink="">
      <xdr:nvSpPr>
        <xdr:cNvPr id="2482" name="Text Box 18">
          <a:extLst>
            <a:ext uri="{FF2B5EF4-FFF2-40B4-BE49-F238E27FC236}">
              <a16:creationId xmlns:a16="http://schemas.microsoft.com/office/drawing/2014/main" id="{2106EE57-D8D7-4BC7-9F4E-D7EB9995B3D3}"/>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3" name="Text Box 16">
          <a:extLst>
            <a:ext uri="{FF2B5EF4-FFF2-40B4-BE49-F238E27FC236}">
              <a16:creationId xmlns:a16="http://schemas.microsoft.com/office/drawing/2014/main" id="{BB8DCE25-4565-47DA-B207-E61ADEFFAE7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4" name="Text Box 17">
          <a:extLst>
            <a:ext uri="{FF2B5EF4-FFF2-40B4-BE49-F238E27FC236}">
              <a16:creationId xmlns:a16="http://schemas.microsoft.com/office/drawing/2014/main" id="{732FBB98-EF87-4ABD-90E5-3FA3C591AFE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5" name="Text Box 18">
          <a:extLst>
            <a:ext uri="{FF2B5EF4-FFF2-40B4-BE49-F238E27FC236}">
              <a16:creationId xmlns:a16="http://schemas.microsoft.com/office/drawing/2014/main" id="{843FA61D-205E-46C8-966F-E6E23EE3277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6" name="Text Box 19">
          <a:extLst>
            <a:ext uri="{FF2B5EF4-FFF2-40B4-BE49-F238E27FC236}">
              <a16:creationId xmlns:a16="http://schemas.microsoft.com/office/drawing/2014/main" id="{81E4D386-F34C-48C8-85B0-63E3DB72D09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7" name="Text Box 16">
          <a:extLst>
            <a:ext uri="{FF2B5EF4-FFF2-40B4-BE49-F238E27FC236}">
              <a16:creationId xmlns:a16="http://schemas.microsoft.com/office/drawing/2014/main" id="{56DB96B2-57B1-430F-A388-859CEB437A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30</xdr:row>
      <xdr:rowOff>170392</xdr:rowOff>
    </xdr:from>
    <xdr:ext cx="95250" cy="213632"/>
    <xdr:sp macro="" textlink="">
      <xdr:nvSpPr>
        <xdr:cNvPr id="2488" name="Text Box 15">
          <a:extLst>
            <a:ext uri="{FF2B5EF4-FFF2-40B4-BE49-F238E27FC236}">
              <a16:creationId xmlns:a16="http://schemas.microsoft.com/office/drawing/2014/main" id="{A5C43B50-57BF-40E5-BEA6-0DF84F19BD9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48496"/>
    <xdr:sp macro="" textlink="">
      <xdr:nvSpPr>
        <xdr:cNvPr id="2489" name="Text Box 15">
          <a:extLst>
            <a:ext uri="{FF2B5EF4-FFF2-40B4-BE49-F238E27FC236}">
              <a16:creationId xmlns:a16="http://schemas.microsoft.com/office/drawing/2014/main" id="{C5870714-8AFF-4DF1-AE2D-1CDADB41877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504825</xdr:rowOff>
    </xdr:from>
    <xdr:ext cx="95250" cy="442269"/>
    <xdr:sp macro="" textlink="">
      <xdr:nvSpPr>
        <xdr:cNvPr id="2490" name="Text Box 15">
          <a:extLst>
            <a:ext uri="{FF2B5EF4-FFF2-40B4-BE49-F238E27FC236}">
              <a16:creationId xmlns:a16="http://schemas.microsoft.com/office/drawing/2014/main" id="{DA7D4984-EC2F-4E02-A013-E8D824D8204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504825</xdr:rowOff>
    </xdr:from>
    <xdr:ext cx="95250" cy="442269"/>
    <xdr:sp macro="" textlink="">
      <xdr:nvSpPr>
        <xdr:cNvPr id="2491" name="Text Box 15">
          <a:extLst>
            <a:ext uri="{FF2B5EF4-FFF2-40B4-BE49-F238E27FC236}">
              <a16:creationId xmlns:a16="http://schemas.microsoft.com/office/drawing/2014/main" id="{AE166C7F-ECFE-436F-8F60-8252A778EAE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213632"/>
    <xdr:sp macro="" textlink="">
      <xdr:nvSpPr>
        <xdr:cNvPr id="2492" name="Text Box 15">
          <a:extLst>
            <a:ext uri="{FF2B5EF4-FFF2-40B4-BE49-F238E27FC236}">
              <a16:creationId xmlns:a16="http://schemas.microsoft.com/office/drawing/2014/main" id="{1B8CE965-CC9C-41E1-98BD-5634D658B6A7}"/>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44331"/>
    <xdr:sp macro="" textlink="">
      <xdr:nvSpPr>
        <xdr:cNvPr id="2493" name="Text Box 15">
          <a:extLst>
            <a:ext uri="{FF2B5EF4-FFF2-40B4-BE49-F238E27FC236}">
              <a16:creationId xmlns:a16="http://schemas.microsoft.com/office/drawing/2014/main" id="{07E77F61-B75B-4FF6-82F7-92A5F44009F9}"/>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30</xdr:row>
      <xdr:rowOff>170392</xdr:rowOff>
    </xdr:from>
    <xdr:ext cx="95250" cy="213632"/>
    <xdr:sp macro="" textlink="">
      <xdr:nvSpPr>
        <xdr:cNvPr id="2494" name="Text Box 15">
          <a:extLst>
            <a:ext uri="{FF2B5EF4-FFF2-40B4-BE49-F238E27FC236}">
              <a16:creationId xmlns:a16="http://schemas.microsoft.com/office/drawing/2014/main" id="{E39FE762-1C94-4C85-93F9-7FCE952D3C05}"/>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5" name="Text Box 16">
          <a:extLst>
            <a:ext uri="{FF2B5EF4-FFF2-40B4-BE49-F238E27FC236}">
              <a16:creationId xmlns:a16="http://schemas.microsoft.com/office/drawing/2014/main" id="{CB32388B-AB4F-4FE9-80D7-EBE16F8FE25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6" name="Text Box 17">
          <a:extLst>
            <a:ext uri="{FF2B5EF4-FFF2-40B4-BE49-F238E27FC236}">
              <a16:creationId xmlns:a16="http://schemas.microsoft.com/office/drawing/2014/main" id="{C844F8E4-7FDA-4A97-8012-1712067AC9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7" name="Text Box 18">
          <a:extLst>
            <a:ext uri="{FF2B5EF4-FFF2-40B4-BE49-F238E27FC236}">
              <a16:creationId xmlns:a16="http://schemas.microsoft.com/office/drawing/2014/main" id="{0A5CACF8-D678-44EF-8C8F-CCEC90F119C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8" name="Text Box 19">
          <a:extLst>
            <a:ext uri="{FF2B5EF4-FFF2-40B4-BE49-F238E27FC236}">
              <a16:creationId xmlns:a16="http://schemas.microsoft.com/office/drawing/2014/main" id="{5EC4C3B8-1184-4218-9700-E10D2D30566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499" name="Text Box 16">
          <a:extLst>
            <a:ext uri="{FF2B5EF4-FFF2-40B4-BE49-F238E27FC236}">
              <a16:creationId xmlns:a16="http://schemas.microsoft.com/office/drawing/2014/main" id="{C52E215B-01DB-498F-8CE1-318A66FD629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00" name="Text Box 17">
          <a:extLst>
            <a:ext uri="{FF2B5EF4-FFF2-40B4-BE49-F238E27FC236}">
              <a16:creationId xmlns:a16="http://schemas.microsoft.com/office/drawing/2014/main" id="{DD98C94F-4C60-42F5-A7CA-50C64107C07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01" name="Text Box 18">
          <a:extLst>
            <a:ext uri="{FF2B5EF4-FFF2-40B4-BE49-F238E27FC236}">
              <a16:creationId xmlns:a16="http://schemas.microsoft.com/office/drawing/2014/main" id="{DD2CE829-5C64-4B98-B64E-ADD6A8CBFAF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02" name="Text Box 19">
          <a:extLst>
            <a:ext uri="{FF2B5EF4-FFF2-40B4-BE49-F238E27FC236}">
              <a16:creationId xmlns:a16="http://schemas.microsoft.com/office/drawing/2014/main" id="{A0C5FC52-BA64-4252-82A4-BD3065AECFE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3" name="Text Box 16">
          <a:extLst>
            <a:ext uri="{FF2B5EF4-FFF2-40B4-BE49-F238E27FC236}">
              <a16:creationId xmlns:a16="http://schemas.microsoft.com/office/drawing/2014/main" id="{603FCF3A-C87B-49BE-B356-DBDD72D100A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4" name="Text Box 17">
          <a:extLst>
            <a:ext uri="{FF2B5EF4-FFF2-40B4-BE49-F238E27FC236}">
              <a16:creationId xmlns:a16="http://schemas.microsoft.com/office/drawing/2014/main" id="{BFD1A47A-C9CB-4A52-BA89-F50B51B1A8D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5" name="Text Box 18">
          <a:extLst>
            <a:ext uri="{FF2B5EF4-FFF2-40B4-BE49-F238E27FC236}">
              <a16:creationId xmlns:a16="http://schemas.microsoft.com/office/drawing/2014/main" id="{BAB159F1-F2D4-481E-BD44-51FE395285B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6" name="Text Box 19">
          <a:extLst>
            <a:ext uri="{FF2B5EF4-FFF2-40B4-BE49-F238E27FC236}">
              <a16:creationId xmlns:a16="http://schemas.microsoft.com/office/drawing/2014/main" id="{49F9227A-E613-45ED-9397-8B7E543C48C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32</xdr:row>
      <xdr:rowOff>504825</xdr:rowOff>
    </xdr:from>
    <xdr:ext cx="95250" cy="444014"/>
    <xdr:sp macro="" textlink="">
      <xdr:nvSpPr>
        <xdr:cNvPr id="2507" name="Text Box 15">
          <a:extLst>
            <a:ext uri="{FF2B5EF4-FFF2-40B4-BE49-F238E27FC236}">
              <a16:creationId xmlns:a16="http://schemas.microsoft.com/office/drawing/2014/main" id="{B4FA79C5-DFAE-4161-B392-116B5636769B}"/>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08" name="Text Box 16">
          <a:extLst>
            <a:ext uri="{FF2B5EF4-FFF2-40B4-BE49-F238E27FC236}">
              <a16:creationId xmlns:a16="http://schemas.microsoft.com/office/drawing/2014/main" id="{F1A8DC32-E9C8-4C74-A563-C5CE3CE2AA6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09" name="Text Box 17">
          <a:extLst>
            <a:ext uri="{FF2B5EF4-FFF2-40B4-BE49-F238E27FC236}">
              <a16:creationId xmlns:a16="http://schemas.microsoft.com/office/drawing/2014/main" id="{5B15CD9C-888D-44D2-AAE7-D73F1CBBD71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10" name="Text Box 18">
          <a:extLst>
            <a:ext uri="{FF2B5EF4-FFF2-40B4-BE49-F238E27FC236}">
              <a16:creationId xmlns:a16="http://schemas.microsoft.com/office/drawing/2014/main" id="{EA7F89A5-18B5-4D41-9C77-036528D211D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11" name="Text Box 19">
          <a:extLst>
            <a:ext uri="{FF2B5EF4-FFF2-40B4-BE49-F238E27FC236}">
              <a16:creationId xmlns:a16="http://schemas.microsoft.com/office/drawing/2014/main" id="{6AEEFD6D-4B4C-45B7-9CCB-ED53F8C5592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12" name="Text Box 16">
          <a:extLst>
            <a:ext uri="{FF2B5EF4-FFF2-40B4-BE49-F238E27FC236}">
              <a16:creationId xmlns:a16="http://schemas.microsoft.com/office/drawing/2014/main" id="{7245D792-B351-4400-B479-06AD630B217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13" name="Text Box 17">
          <a:extLst>
            <a:ext uri="{FF2B5EF4-FFF2-40B4-BE49-F238E27FC236}">
              <a16:creationId xmlns:a16="http://schemas.microsoft.com/office/drawing/2014/main" id="{43787AAB-3CB6-4A01-A2E2-B3E84DA69E9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14" name="Text Box 18">
          <a:extLst>
            <a:ext uri="{FF2B5EF4-FFF2-40B4-BE49-F238E27FC236}">
              <a16:creationId xmlns:a16="http://schemas.microsoft.com/office/drawing/2014/main" id="{2CED88C3-B5E4-42E7-B900-4C0AF40F891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5" name="Text Box 16">
          <a:extLst>
            <a:ext uri="{FF2B5EF4-FFF2-40B4-BE49-F238E27FC236}">
              <a16:creationId xmlns:a16="http://schemas.microsoft.com/office/drawing/2014/main" id="{FB8CA26B-18E7-4FE9-B62C-120CB5D0A8E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6" name="Text Box 17">
          <a:extLst>
            <a:ext uri="{FF2B5EF4-FFF2-40B4-BE49-F238E27FC236}">
              <a16:creationId xmlns:a16="http://schemas.microsoft.com/office/drawing/2014/main" id="{38E0F28D-D819-4012-BD62-CB65F07EEF2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7" name="Text Box 18">
          <a:extLst>
            <a:ext uri="{FF2B5EF4-FFF2-40B4-BE49-F238E27FC236}">
              <a16:creationId xmlns:a16="http://schemas.microsoft.com/office/drawing/2014/main" id="{1224D6B9-D7DF-4FBC-972D-0678A36CECA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8" name="Text Box 19">
          <a:extLst>
            <a:ext uri="{FF2B5EF4-FFF2-40B4-BE49-F238E27FC236}">
              <a16:creationId xmlns:a16="http://schemas.microsoft.com/office/drawing/2014/main" id="{CE396AD1-8B3E-4FBE-A1FD-C9EC6996F59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9" name="Text Box 16">
          <a:extLst>
            <a:ext uri="{FF2B5EF4-FFF2-40B4-BE49-F238E27FC236}">
              <a16:creationId xmlns:a16="http://schemas.microsoft.com/office/drawing/2014/main" id="{29A0F4D9-4BDE-4861-8319-2A3EF920531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20" name="Text Box 17">
          <a:extLst>
            <a:ext uri="{FF2B5EF4-FFF2-40B4-BE49-F238E27FC236}">
              <a16:creationId xmlns:a16="http://schemas.microsoft.com/office/drawing/2014/main" id="{F2CD0E18-21A7-4A9E-B690-C383987C5EB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21" name="Text Box 18">
          <a:extLst>
            <a:ext uri="{FF2B5EF4-FFF2-40B4-BE49-F238E27FC236}">
              <a16:creationId xmlns:a16="http://schemas.microsoft.com/office/drawing/2014/main" id="{01D2512B-DEF4-4601-8543-E5497181377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22" name="Text Box 19">
          <a:extLst>
            <a:ext uri="{FF2B5EF4-FFF2-40B4-BE49-F238E27FC236}">
              <a16:creationId xmlns:a16="http://schemas.microsoft.com/office/drawing/2014/main" id="{1D6D1AAD-A13B-484B-9A29-7A132F016FB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56743"/>
    <xdr:sp macro="" textlink="">
      <xdr:nvSpPr>
        <xdr:cNvPr id="2523" name="Text Box 15">
          <a:extLst>
            <a:ext uri="{FF2B5EF4-FFF2-40B4-BE49-F238E27FC236}">
              <a16:creationId xmlns:a16="http://schemas.microsoft.com/office/drawing/2014/main" id="{C7E72653-E706-4B3A-816E-425D4F521BE5}"/>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504825</xdr:rowOff>
    </xdr:from>
    <xdr:ext cx="95250" cy="442269"/>
    <xdr:sp macro="" textlink="">
      <xdr:nvSpPr>
        <xdr:cNvPr id="2524" name="Text Box 15">
          <a:extLst>
            <a:ext uri="{FF2B5EF4-FFF2-40B4-BE49-F238E27FC236}">
              <a16:creationId xmlns:a16="http://schemas.microsoft.com/office/drawing/2014/main" id="{C96B1422-6B03-41E7-8A7E-948C1B4DE1A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504825</xdr:rowOff>
    </xdr:from>
    <xdr:ext cx="95250" cy="442269"/>
    <xdr:sp macro="" textlink="">
      <xdr:nvSpPr>
        <xdr:cNvPr id="2525" name="Text Box 15">
          <a:extLst>
            <a:ext uri="{FF2B5EF4-FFF2-40B4-BE49-F238E27FC236}">
              <a16:creationId xmlns:a16="http://schemas.microsoft.com/office/drawing/2014/main" id="{251620E6-C47B-4387-AA2F-F2130F59C16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213632"/>
    <xdr:sp macro="" textlink="">
      <xdr:nvSpPr>
        <xdr:cNvPr id="2526" name="Text Box 15">
          <a:extLst>
            <a:ext uri="{FF2B5EF4-FFF2-40B4-BE49-F238E27FC236}">
              <a16:creationId xmlns:a16="http://schemas.microsoft.com/office/drawing/2014/main" id="{7B9E8176-FCC7-402F-A986-B01FAFCD045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44331"/>
    <xdr:sp macro="" textlink="">
      <xdr:nvSpPr>
        <xdr:cNvPr id="2527" name="Text Box 15">
          <a:extLst>
            <a:ext uri="{FF2B5EF4-FFF2-40B4-BE49-F238E27FC236}">
              <a16:creationId xmlns:a16="http://schemas.microsoft.com/office/drawing/2014/main" id="{FB590EE7-0B97-4873-A798-9B879E8ED0F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504825</xdr:rowOff>
    </xdr:from>
    <xdr:ext cx="95250" cy="213632"/>
    <xdr:sp macro="" textlink="">
      <xdr:nvSpPr>
        <xdr:cNvPr id="2528" name="Text Box 15">
          <a:extLst>
            <a:ext uri="{FF2B5EF4-FFF2-40B4-BE49-F238E27FC236}">
              <a16:creationId xmlns:a16="http://schemas.microsoft.com/office/drawing/2014/main" id="{E3921091-0CC2-4934-9D61-216F4467A646}"/>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29" name="Text Box 16">
          <a:extLst>
            <a:ext uri="{FF2B5EF4-FFF2-40B4-BE49-F238E27FC236}">
              <a16:creationId xmlns:a16="http://schemas.microsoft.com/office/drawing/2014/main" id="{0BA0BDA2-1538-4D9E-8D86-0E5E92C71EC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30" name="Text Box 17">
          <a:extLst>
            <a:ext uri="{FF2B5EF4-FFF2-40B4-BE49-F238E27FC236}">
              <a16:creationId xmlns:a16="http://schemas.microsoft.com/office/drawing/2014/main" id="{7B630F03-DE23-4B4B-ACE9-90111C4C0B8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31" name="Text Box 18">
          <a:extLst>
            <a:ext uri="{FF2B5EF4-FFF2-40B4-BE49-F238E27FC236}">
              <a16:creationId xmlns:a16="http://schemas.microsoft.com/office/drawing/2014/main" id="{4BC4F2CD-6F6A-4F4B-9048-04D842402D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32" name="Text Box 19">
          <a:extLst>
            <a:ext uri="{FF2B5EF4-FFF2-40B4-BE49-F238E27FC236}">
              <a16:creationId xmlns:a16="http://schemas.microsoft.com/office/drawing/2014/main" id="{6CC6EA94-AC01-4637-8EBB-036F107B00B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3" name="Text Box 16">
          <a:extLst>
            <a:ext uri="{FF2B5EF4-FFF2-40B4-BE49-F238E27FC236}">
              <a16:creationId xmlns:a16="http://schemas.microsoft.com/office/drawing/2014/main" id="{C21841FA-4445-4EF7-BF78-D398D9EF21D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4" name="Text Box 17">
          <a:extLst>
            <a:ext uri="{FF2B5EF4-FFF2-40B4-BE49-F238E27FC236}">
              <a16:creationId xmlns:a16="http://schemas.microsoft.com/office/drawing/2014/main" id="{0B6C5F2A-9726-47B2-A1AB-0A235806554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5" name="Text Box 18">
          <a:extLst>
            <a:ext uri="{FF2B5EF4-FFF2-40B4-BE49-F238E27FC236}">
              <a16:creationId xmlns:a16="http://schemas.microsoft.com/office/drawing/2014/main" id="{B1D49112-2955-4166-ABA1-87F7193A1D4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6" name="Text Box 19">
          <a:extLst>
            <a:ext uri="{FF2B5EF4-FFF2-40B4-BE49-F238E27FC236}">
              <a16:creationId xmlns:a16="http://schemas.microsoft.com/office/drawing/2014/main" id="{7226DC22-69EE-4210-9CB6-9662499922E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37" name="Text Box 16">
          <a:extLst>
            <a:ext uri="{FF2B5EF4-FFF2-40B4-BE49-F238E27FC236}">
              <a16:creationId xmlns:a16="http://schemas.microsoft.com/office/drawing/2014/main" id="{F3525FFE-9F32-458B-94DC-68D2D64D901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38" name="Text Box 17">
          <a:extLst>
            <a:ext uri="{FF2B5EF4-FFF2-40B4-BE49-F238E27FC236}">
              <a16:creationId xmlns:a16="http://schemas.microsoft.com/office/drawing/2014/main" id="{31F4F03E-ECC0-4EFA-A74B-C70F56E5E39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39" name="Text Box 18">
          <a:extLst>
            <a:ext uri="{FF2B5EF4-FFF2-40B4-BE49-F238E27FC236}">
              <a16:creationId xmlns:a16="http://schemas.microsoft.com/office/drawing/2014/main" id="{EAE5CD6D-B043-48C8-8F1D-BC908CB18A0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40" name="Text Box 19">
          <a:extLst>
            <a:ext uri="{FF2B5EF4-FFF2-40B4-BE49-F238E27FC236}">
              <a16:creationId xmlns:a16="http://schemas.microsoft.com/office/drawing/2014/main" id="{0263D295-BD52-4F1E-970D-817D6B41816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32</xdr:row>
      <xdr:rowOff>504825</xdr:rowOff>
    </xdr:from>
    <xdr:ext cx="95250" cy="444014"/>
    <xdr:sp macro="" textlink="">
      <xdr:nvSpPr>
        <xdr:cNvPr id="2541" name="Text Box 15">
          <a:extLst>
            <a:ext uri="{FF2B5EF4-FFF2-40B4-BE49-F238E27FC236}">
              <a16:creationId xmlns:a16="http://schemas.microsoft.com/office/drawing/2014/main" id="{203005CB-6056-41EA-8D69-A603C33C3D29}"/>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2" name="Text Box 16">
          <a:extLst>
            <a:ext uri="{FF2B5EF4-FFF2-40B4-BE49-F238E27FC236}">
              <a16:creationId xmlns:a16="http://schemas.microsoft.com/office/drawing/2014/main" id="{717725CC-348F-4EF3-A8CC-6F33B0CAD3F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3" name="Text Box 17">
          <a:extLst>
            <a:ext uri="{FF2B5EF4-FFF2-40B4-BE49-F238E27FC236}">
              <a16:creationId xmlns:a16="http://schemas.microsoft.com/office/drawing/2014/main" id="{6F877150-0E5A-4365-930E-DD2B5754D51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4" name="Text Box 18">
          <a:extLst>
            <a:ext uri="{FF2B5EF4-FFF2-40B4-BE49-F238E27FC236}">
              <a16:creationId xmlns:a16="http://schemas.microsoft.com/office/drawing/2014/main" id="{37793312-DD72-4362-ABBB-5CC29AC76B7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5" name="Text Box 19">
          <a:extLst>
            <a:ext uri="{FF2B5EF4-FFF2-40B4-BE49-F238E27FC236}">
              <a16:creationId xmlns:a16="http://schemas.microsoft.com/office/drawing/2014/main" id="{7ED67DF0-9071-4B4F-AC0C-0BF2C39741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32</xdr:row>
      <xdr:rowOff>504825</xdr:rowOff>
    </xdr:from>
    <xdr:ext cx="95250" cy="442269"/>
    <xdr:sp macro="" textlink="">
      <xdr:nvSpPr>
        <xdr:cNvPr id="2546" name="Text Box 15">
          <a:extLst>
            <a:ext uri="{FF2B5EF4-FFF2-40B4-BE49-F238E27FC236}">
              <a16:creationId xmlns:a16="http://schemas.microsoft.com/office/drawing/2014/main" id="{5EAF6086-2D43-4DA6-BCB5-5126A57265B1}"/>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47" name="Text Box 16">
          <a:extLst>
            <a:ext uri="{FF2B5EF4-FFF2-40B4-BE49-F238E27FC236}">
              <a16:creationId xmlns:a16="http://schemas.microsoft.com/office/drawing/2014/main" id="{3056E5BD-6FF1-465A-8D5D-5F5EA0F4C46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48" name="Text Box 17">
          <a:extLst>
            <a:ext uri="{FF2B5EF4-FFF2-40B4-BE49-F238E27FC236}">
              <a16:creationId xmlns:a16="http://schemas.microsoft.com/office/drawing/2014/main" id="{1596BAF1-0D95-4573-9C49-E620B6EC0F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49" name="Text Box 18">
          <a:extLst>
            <a:ext uri="{FF2B5EF4-FFF2-40B4-BE49-F238E27FC236}">
              <a16:creationId xmlns:a16="http://schemas.microsoft.com/office/drawing/2014/main" id="{DCE28907-C58F-4101-A729-2E46EA785EB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0" name="Text Box 16">
          <a:extLst>
            <a:ext uri="{FF2B5EF4-FFF2-40B4-BE49-F238E27FC236}">
              <a16:creationId xmlns:a16="http://schemas.microsoft.com/office/drawing/2014/main" id="{DCADF11F-E12C-4FDF-8BC6-F505FDE6456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1" name="Text Box 17">
          <a:extLst>
            <a:ext uri="{FF2B5EF4-FFF2-40B4-BE49-F238E27FC236}">
              <a16:creationId xmlns:a16="http://schemas.microsoft.com/office/drawing/2014/main" id="{A8018998-9FB3-46E5-9798-72048ED5271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2" name="Text Box 18">
          <a:extLst>
            <a:ext uri="{FF2B5EF4-FFF2-40B4-BE49-F238E27FC236}">
              <a16:creationId xmlns:a16="http://schemas.microsoft.com/office/drawing/2014/main" id="{F3A276F6-9855-48EC-B764-26C22E54AA6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3" name="Text Box 19">
          <a:extLst>
            <a:ext uri="{FF2B5EF4-FFF2-40B4-BE49-F238E27FC236}">
              <a16:creationId xmlns:a16="http://schemas.microsoft.com/office/drawing/2014/main" id="{4113B32F-1780-455E-9ED1-42236328B37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4" name="Text Box 16">
          <a:extLst>
            <a:ext uri="{FF2B5EF4-FFF2-40B4-BE49-F238E27FC236}">
              <a16:creationId xmlns:a16="http://schemas.microsoft.com/office/drawing/2014/main" id="{4CE6E1C8-C7FC-497D-AEB7-0CFAF4A0369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5" name="Text Box 17">
          <a:extLst>
            <a:ext uri="{FF2B5EF4-FFF2-40B4-BE49-F238E27FC236}">
              <a16:creationId xmlns:a16="http://schemas.microsoft.com/office/drawing/2014/main" id="{A3F00E51-BB4C-453D-8756-5EDBD5EC396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6" name="Text Box 18">
          <a:extLst>
            <a:ext uri="{FF2B5EF4-FFF2-40B4-BE49-F238E27FC236}">
              <a16:creationId xmlns:a16="http://schemas.microsoft.com/office/drawing/2014/main" id="{0E3251EC-7C22-4B50-867B-91FA1FA3E6E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34</xdr:row>
      <xdr:rowOff>170392</xdr:rowOff>
    </xdr:from>
    <xdr:ext cx="95250" cy="213632"/>
    <xdr:sp macro="" textlink="">
      <xdr:nvSpPr>
        <xdr:cNvPr id="2557" name="Text Box 15">
          <a:extLst>
            <a:ext uri="{FF2B5EF4-FFF2-40B4-BE49-F238E27FC236}">
              <a16:creationId xmlns:a16="http://schemas.microsoft.com/office/drawing/2014/main" id="{54807338-1CBD-46D0-8EE1-A06FD193CA0E}"/>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58" name="Text Box 16">
          <a:extLst>
            <a:ext uri="{FF2B5EF4-FFF2-40B4-BE49-F238E27FC236}">
              <a16:creationId xmlns:a16="http://schemas.microsoft.com/office/drawing/2014/main" id="{F1BC5F28-78F5-454F-937D-5C0EB3D9463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59" name="Text Box 17">
          <a:extLst>
            <a:ext uri="{FF2B5EF4-FFF2-40B4-BE49-F238E27FC236}">
              <a16:creationId xmlns:a16="http://schemas.microsoft.com/office/drawing/2014/main" id="{06ABDF4A-83C2-4FA5-950F-0BC670F584A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60" name="Text Box 18">
          <a:extLst>
            <a:ext uri="{FF2B5EF4-FFF2-40B4-BE49-F238E27FC236}">
              <a16:creationId xmlns:a16="http://schemas.microsoft.com/office/drawing/2014/main" id="{FB0F9477-890F-416B-9E8C-D0B3ACCDB1B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61" name="Text Box 19">
          <a:extLst>
            <a:ext uri="{FF2B5EF4-FFF2-40B4-BE49-F238E27FC236}">
              <a16:creationId xmlns:a16="http://schemas.microsoft.com/office/drawing/2014/main" id="{9821E9F6-1EC4-48B1-A97C-4EFCE610F3A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2" name="Text Box 16">
          <a:extLst>
            <a:ext uri="{FF2B5EF4-FFF2-40B4-BE49-F238E27FC236}">
              <a16:creationId xmlns:a16="http://schemas.microsoft.com/office/drawing/2014/main" id="{88CD1AC6-6F10-4A34-8740-1B2771C1041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3" name="Text Box 17">
          <a:extLst>
            <a:ext uri="{FF2B5EF4-FFF2-40B4-BE49-F238E27FC236}">
              <a16:creationId xmlns:a16="http://schemas.microsoft.com/office/drawing/2014/main" id="{37EDD550-426B-4378-B098-4A47B7D46CA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4" name="Text Box 18">
          <a:extLst>
            <a:ext uri="{FF2B5EF4-FFF2-40B4-BE49-F238E27FC236}">
              <a16:creationId xmlns:a16="http://schemas.microsoft.com/office/drawing/2014/main" id="{E0966647-F5C5-4F7A-944F-72EF4DBA61B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5" name="Text Box 19">
          <a:extLst>
            <a:ext uri="{FF2B5EF4-FFF2-40B4-BE49-F238E27FC236}">
              <a16:creationId xmlns:a16="http://schemas.microsoft.com/office/drawing/2014/main" id="{5B5CF1B8-9773-479D-975C-A5E1F40FFF0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6" name="Text Box 16">
          <a:extLst>
            <a:ext uri="{FF2B5EF4-FFF2-40B4-BE49-F238E27FC236}">
              <a16:creationId xmlns:a16="http://schemas.microsoft.com/office/drawing/2014/main" id="{5E815E23-EF8D-49FF-AB4F-2A0F5A63A96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7" name="Text Box 17">
          <a:extLst>
            <a:ext uri="{FF2B5EF4-FFF2-40B4-BE49-F238E27FC236}">
              <a16:creationId xmlns:a16="http://schemas.microsoft.com/office/drawing/2014/main" id="{FC041369-F051-4989-853E-408F3DE4DFD6}"/>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8" name="Text Box 18">
          <a:extLst>
            <a:ext uri="{FF2B5EF4-FFF2-40B4-BE49-F238E27FC236}">
              <a16:creationId xmlns:a16="http://schemas.microsoft.com/office/drawing/2014/main" id="{1A73A1F7-DE67-402C-ABBD-36E96600227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9" name="Text Box 19">
          <a:extLst>
            <a:ext uri="{FF2B5EF4-FFF2-40B4-BE49-F238E27FC236}">
              <a16:creationId xmlns:a16="http://schemas.microsoft.com/office/drawing/2014/main" id="{8B53DC2C-BC1C-4D0F-AB98-D8F96AE7AF4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32</xdr:row>
      <xdr:rowOff>504825</xdr:rowOff>
    </xdr:from>
    <xdr:ext cx="95250" cy="444014"/>
    <xdr:sp macro="" textlink="">
      <xdr:nvSpPr>
        <xdr:cNvPr id="2570" name="Text Box 15">
          <a:extLst>
            <a:ext uri="{FF2B5EF4-FFF2-40B4-BE49-F238E27FC236}">
              <a16:creationId xmlns:a16="http://schemas.microsoft.com/office/drawing/2014/main" id="{6741ED9B-5D25-4971-A054-DA02BEC442D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1" name="Text Box 16">
          <a:extLst>
            <a:ext uri="{FF2B5EF4-FFF2-40B4-BE49-F238E27FC236}">
              <a16:creationId xmlns:a16="http://schemas.microsoft.com/office/drawing/2014/main" id="{1E891369-11C2-4FAD-9866-ACDCE45A25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2" name="Text Box 17">
          <a:extLst>
            <a:ext uri="{FF2B5EF4-FFF2-40B4-BE49-F238E27FC236}">
              <a16:creationId xmlns:a16="http://schemas.microsoft.com/office/drawing/2014/main" id="{F35D75C6-48CF-4534-B58B-89323EE604C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3" name="Text Box 18">
          <a:extLst>
            <a:ext uri="{FF2B5EF4-FFF2-40B4-BE49-F238E27FC236}">
              <a16:creationId xmlns:a16="http://schemas.microsoft.com/office/drawing/2014/main" id="{E423429A-0CDD-40FC-A820-DEE61352B47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4" name="Text Box 19">
          <a:extLst>
            <a:ext uri="{FF2B5EF4-FFF2-40B4-BE49-F238E27FC236}">
              <a16:creationId xmlns:a16="http://schemas.microsoft.com/office/drawing/2014/main" id="{60F18563-1568-494A-950D-807082D48F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75" name="Text Box 16">
          <a:extLst>
            <a:ext uri="{FF2B5EF4-FFF2-40B4-BE49-F238E27FC236}">
              <a16:creationId xmlns:a16="http://schemas.microsoft.com/office/drawing/2014/main" id="{42BC96EE-DF7D-4BF1-B701-BBC970896BE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76" name="Text Box 17">
          <a:extLst>
            <a:ext uri="{FF2B5EF4-FFF2-40B4-BE49-F238E27FC236}">
              <a16:creationId xmlns:a16="http://schemas.microsoft.com/office/drawing/2014/main" id="{ED46B314-B1BB-43B8-9A58-E391E51590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34</xdr:row>
      <xdr:rowOff>15875</xdr:rowOff>
    </xdr:from>
    <xdr:ext cx="95250" cy="171450"/>
    <xdr:sp macro="" textlink="">
      <xdr:nvSpPr>
        <xdr:cNvPr id="2577" name="Text Box 18">
          <a:extLst>
            <a:ext uri="{FF2B5EF4-FFF2-40B4-BE49-F238E27FC236}">
              <a16:creationId xmlns:a16="http://schemas.microsoft.com/office/drawing/2014/main" id="{32AA57FB-C435-4177-A678-153557CC7DB2}"/>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78" name="Text Box 16">
          <a:extLst>
            <a:ext uri="{FF2B5EF4-FFF2-40B4-BE49-F238E27FC236}">
              <a16:creationId xmlns:a16="http://schemas.microsoft.com/office/drawing/2014/main" id="{AB25890E-A212-41FD-AAF7-6FEBF35B034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79" name="Text Box 17">
          <a:extLst>
            <a:ext uri="{FF2B5EF4-FFF2-40B4-BE49-F238E27FC236}">
              <a16:creationId xmlns:a16="http://schemas.microsoft.com/office/drawing/2014/main" id="{DC13ECFD-046F-4E2F-8F7E-6C01D64E28F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80" name="Text Box 18">
          <a:extLst>
            <a:ext uri="{FF2B5EF4-FFF2-40B4-BE49-F238E27FC236}">
              <a16:creationId xmlns:a16="http://schemas.microsoft.com/office/drawing/2014/main" id="{54F3B35F-87EC-4C25-B440-4E4C3E42E45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81" name="Text Box 19">
          <a:extLst>
            <a:ext uri="{FF2B5EF4-FFF2-40B4-BE49-F238E27FC236}">
              <a16:creationId xmlns:a16="http://schemas.microsoft.com/office/drawing/2014/main" id="{948B0B9E-4FA0-4901-91A3-CB2ABE097C7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82" name="Text Box 16">
          <a:extLst>
            <a:ext uri="{FF2B5EF4-FFF2-40B4-BE49-F238E27FC236}">
              <a16:creationId xmlns:a16="http://schemas.microsoft.com/office/drawing/2014/main" id="{030F1200-DC30-4781-ABE0-424EE49582D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34</xdr:row>
      <xdr:rowOff>170392</xdr:rowOff>
    </xdr:from>
    <xdr:ext cx="95250" cy="213632"/>
    <xdr:sp macro="" textlink="">
      <xdr:nvSpPr>
        <xdr:cNvPr id="2583" name="Text Box 15">
          <a:extLst>
            <a:ext uri="{FF2B5EF4-FFF2-40B4-BE49-F238E27FC236}">
              <a16:creationId xmlns:a16="http://schemas.microsoft.com/office/drawing/2014/main" id="{91078C4B-ADA1-4BE4-A7CE-61FCADF86537}"/>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8496"/>
    <xdr:sp macro="" textlink="">
      <xdr:nvSpPr>
        <xdr:cNvPr id="2584" name="Text Box 15">
          <a:extLst>
            <a:ext uri="{FF2B5EF4-FFF2-40B4-BE49-F238E27FC236}">
              <a16:creationId xmlns:a16="http://schemas.microsoft.com/office/drawing/2014/main" id="{36B681BF-51A7-46F8-BCFF-A8AD75421429}"/>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442269"/>
    <xdr:sp macro="" textlink="">
      <xdr:nvSpPr>
        <xdr:cNvPr id="2585" name="Text Box 15">
          <a:extLst>
            <a:ext uri="{FF2B5EF4-FFF2-40B4-BE49-F238E27FC236}">
              <a16:creationId xmlns:a16="http://schemas.microsoft.com/office/drawing/2014/main" id="{A4AC8EA8-ECEC-48F3-9926-7DD8ED61BEB2}"/>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504825</xdr:rowOff>
    </xdr:from>
    <xdr:ext cx="95250" cy="442269"/>
    <xdr:sp macro="" textlink="">
      <xdr:nvSpPr>
        <xdr:cNvPr id="2586" name="Text Box 15">
          <a:extLst>
            <a:ext uri="{FF2B5EF4-FFF2-40B4-BE49-F238E27FC236}">
              <a16:creationId xmlns:a16="http://schemas.microsoft.com/office/drawing/2014/main" id="{D39E45EB-7C21-44DE-B6D0-05B36CF974FE}"/>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213632"/>
    <xdr:sp macro="" textlink="">
      <xdr:nvSpPr>
        <xdr:cNvPr id="2587" name="Text Box 15">
          <a:extLst>
            <a:ext uri="{FF2B5EF4-FFF2-40B4-BE49-F238E27FC236}">
              <a16:creationId xmlns:a16="http://schemas.microsoft.com/office/drawing/2014/main" id="{D4676525-7C55-41A8-AC66-EAB82E4FCFDC}"/>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4331"/>
    <xdr:sp macro="" textlink="">
      <xdr:nvSpPr>
        <xdr:cNvPr id="2588" name="Text Box 15">
          <a:extLst>
            <a:ext uri="{FF2B5EF4-FFF2-40B4-BE49-F238E27FC236}">
              <a16:creationId xmlns:a16="http://schemas.microsoft.com/office/drawing/2014/main" id="{1C931037-F664-4247-B49F-7F1B8A9BE66F}"/>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34</xdr:row>
      <xdr:rowOff>170392</xdr:rowOff>
    </xdr:from>
    <xdr:ext cx="95250" cy="213632"/>
    <xdr:sp macro="" textlink="">
      <xdr:nvSpPr>
        <xdr:cNvPr id="2589" name="Text Box 15">
          <a:extLst>
            <a:ext uri="{FF2B5EF4-FFF2-40B4-BE49-F238E27FC236}">
              <a16:creationId xmlns:a16="http://schemas.microsoft.com/office/drawing/2014/main" id="{0DE3CF75-FF18-4A27-AFDE-60437A32840E}"/>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0" name="Text Box 16">
          <a:extLst>
            <a:ext uri="{FF2B5EF4-FFF2-40B4-BE49-F238E27FC236}">
              <a16:creationId xmlns:a16="http://schemas.microsoft.com/office/drawing/2014/main" id="{380C496B-1C02-4BE5-A9E0-B53155068F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1" name="Text Box 17">
          <a:extLst>
            <a:ext uri="{FF2B5EF4-FFF2-40B4-BE49-F238E27FC236}">
              <a16:creationId xmlns:a16="http://schemas.microsoft.com/office/drawing/2014/main" id="{62B8386C-4EC5-4673-A9FD-BE0AE2B4CBF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2" name="Text Box 18">
          <a:extLst>
            <a:ext uri="{FF2B5EF4-FFF2-40B4-BE49-F238E27FC236}">
              <a16:creationId xmlns:a16="http://schemas.microsoft.com/office/drawing/2014/main" id="{C16A8FBD-7C97-4F0C-954C-EB5F9378DF0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3" name="Text Box 19">
          <a:extLst>
            <a:ext uri="{FF2B5EF4-FFF2-40B4-BE49-F238E27FC236}">
              <a16:creationId xmlns:a16="http://schemas.microsoft.com/office/drawing/2014/main" id="{DFDBEA3D-9A8B-4819-8A80-27513942429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4" name="Text Box 16">
          <a:extLst>
            <a:ext uri="{FF2B5EF4-FFF2-40B4-BE49-F238E27FC236}">
              <a16:creationId xmlns:a16="http://schemas.microsoft.com/office/drawing/2014/main" id="{F4A4CA38-E01F-45A3-88AB-229BCD788EA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5" name="Text Box 17">
          <a:extLst>
            <a:ext uri="{FF2B5EF4-FFF2-40B4-BE49-F238E27FC236}">
              <a16:creationId xmlns:a16="http://schemas.microsoft.com/office/drawing/2014/main" id="{09D734CD-A1A3-4120-B80F-11F23918FB4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6" name="Text Box 18">
          <a:extLst>
            <a:ext uri="{FF2B5EF4-FFF2-40B4-BE49-F238E27FC236}">
              <a16:creationId xmlns:a16="http://schemas.microsoft.com/office/drawing/2014/main" id="{42E13009-C004-4F5B-A9F2-4971F9A6412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7" name="Text Box 19">
          <a:extLst>
            <a:ext uri="{FF2B5EF4-FFF2-40B4-BE49-F238E27FC236}">
              <a16:creationId xmlns:a16="http://schemas.microsoft.com/office/drawing/2014/main" id="{59CB5CEF-57DF-46A8-AFD7-B4B171C91DA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598" name="Text Box 16">
          <a:extLst>
            <a:ext uri="{FF2B5EF4-FFF2-40B4-BE49-F238E27FC236}">
              <a16:creationId xmlns:a16="http://schemas.microsoft.com/office/drawing/2014/main" id="{C4680E58-42C9-4811-BC24-BE22295E6E5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599" name="Text Box 17">
          <a:extLst>
            <a:ext uri="{FF2B5EF4-FFF2-40B4-BE49-F238E27FC236}">
              <a16:creationId xmlns:a16="http://schemas.microsoft.com/office/drawing/2014/main" id="{CB15D5CB-D03D-4E8A-ADF8-AD240630592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00" name="Text Box 18">
          <a:extLst>
            <a:ext uri="{FF2B5EF4-FFF2-40B4-BE49-F238E27FC236}">
              <a16:creationId xmlns:a16="http://schemas.microsoft.com/office/drawing/2014/main" id="{DB7BBFBA-7DFA-429D-9FF8-79DFBEC7028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01" name="Text Box 19">
          <a:extLst>
            <a:ext uri="{FF2B5EF4-FFF2-40B4-BE49-F238E27FC236}">
              <a16:creationId xmlns:a16="http://schemas.microsoft.com/office/drawing/2014/main" id="{4B0059FC-4475-4E38-AACA-255456D6147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504825</xdr:rowOff>
    </xdr:from>
    <xdr:ext cx="95250" cy="444014"/>
    <xdr:sp macro="" textlink="">
      <xdr:nvSpPr>
        <xdr:cNvPr id="2602" name="Text Box 15">
          <a:extLst>
            <a:ext uri="{FF2B5EF4-FFF2-40B4-BE49-F238E27FC236}">
              <a16:creationId xmlns:a16="http://schemas.microsoft.com/office/drawing/2014/main" id="{30097EE6-F33E-47D2-881A-282A0235786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3" name="Text Box 16">
          <a:extLst>
            <a:ext uri="{FF2B5EF4-FFF2-40B4-BE49-F238E27FC236}">
              <a16:creationId xmlns:a16="http://schemas.microsoft.com/office/drawing/2014/main" id="{6BF3B705-1BFB-48C3-90C9-5E9D3C0B3C7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4" name="Text Box 17">
          <a:extLst>
            <a:ext uri="{FF2B5EF4-FFF2-40B4-BE49-F238E27FC236}">
              <a16:creationId xmlns:a16="http://schemas.microsoft.com/office/drawing/2014/main" id="{E7A39C8A-E00C-4C13-979E-9A5BA46E80E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5" name="Text Box 18">
          <a:extLst>
            <a:ext uri="{FF2B5EF4-FFF2-40B4-BE49-F238E27FC236}">
              <a16:creationId xmlns:a16="http://schemas.microsoft.com/office/drawing/2014/main" id="{BEDA146E-0298-4AC7-88D9-1B0813B88FA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6" name="Text Box 19">
          <a:extLst>
            <a:ext uri="{FF2B5EF4-FFF2-40B4-BE49-F238E27FC236}">
              <a16:creationId xmlns:a16="http://schemas.microsoft.com/office/drawing/2014/main" id="{8213E026-2F1A-4962-9CCD-92EACDB067C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07" name="Text Box 16">
          <a:extLst>
            <a:ext uri="{FF2B5EF4-FFF2-40B4-BE49-F238E27FC236}">
              <a16:creationId xmlns:a16="http://schemas.microsoft.com/office/drawing/2014/main" id="{A58B29D9-CEFB-4049-A135-A18B0A5E80A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08" name="Text Box 17">
          <a:extLst>
            <a:ext uri="{FF2B5EF4-FFF2-40B4-BE49-F238E27FC236}">
              <a16:creationId xmlns:a16="http://schemas.microsoft.com/office/drawing/2014/main" id="{AD8AE094-DDF1-445C-B778-6B0C16934F6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09" name="Text Box 18">
          <a:extLst>
            <a:ext uri="{FF2B5EF4-FFF2-40B4-BE49-F238E27FC236}">
              <a16:creationId xmlns:a16="http://schemas.microsoft.com/office/drawing/2014/main" id="{145620FB-B4E9-4A6E-A459-3E198D2B81D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0" name="Text Box 16">
          <a:extLst>
            <a:ext uri="{FF2B5EF4-FFF2-40B4-BE49-F238E27FC236}">
              <a16:creationId xmlns:a16="http://schemas.microsoft.com/office/drawing/2014/main" id="{DA72BD8B-F494-4917-A8A6-99FA2F567F2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1" name="Text Box 17">
          <a:extLst>
            <a:ext uri="{FF2B5EF4-FFF2-40B4-BE49-F238E27FC236}">
              <a16:creationId xmlns:a16="http://schemas.microsoft.com/office/drawing/2014/main" id="{FB400F92-DBC7-4543-AF01-B633825BC39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2" name="Text Box 18">
          <a:extLst>
            <a:ext uri="{FF2B5EF4-FFF2-40B4-BE49-F238E27FC236}">
              <a16:creationId xmlns:a16="http://schemas.microsoft.com/office/drawing/2014/main" id="{D5FE6735-67D1-47D0-825A-05589B74A1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3" name="Text Box 19">
          <a:extLst>
            <a:ext uri="{FF2B5EF4-FFF2-40B4-BE49-F238E27FC236}">
              <a16:creationId xmlns:a16="http://schemas.microsoft.com/office/drawing/2014/main" id="{767F8C43-3B5D-4322-835B-9117E86A24C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4" name="Text Box 16">
          <a:extLst>
            <a:ext uri="{FF2B5EF4-FFF2-40B4-BE49-F238E27FC236}">
              <a16:creationId xmlns:a16="http://schemas.microsoft.com/office/drawing/2014/main" id="{A14AADDB-62E7-43A0-91C5-CF139D6A5A3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5" name="Text Box 17">
          <a:extLst>
            <a:ext uri="{FF2B5EF4-FFF2-40B4-BE49-F238E27FC236}">
              <a16:creationId xmlns:a16="http://schemas.microsoft.com/office/drawing/2014/main" id="{A9F6C0E3-0FC8-45B2-801D-FD125654F67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6" name="Text Box 18">
          <a:extLst>
            <a:ext uri="{FF2B5EF4-FFF2-40B4-BE49-F238E27FC236}">
              <a16:creationId xmlns:a16="http://schemas.microsoft.com/office/drawing/2014/main" id="{9C7CCAC2-5DB5-4462-969F-515466EBA67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7" name="Text Box 19">
          <a:extLst>
            <a:ext uri="{FF2B5EF4-FFF2-40B4-BE49-F238E27FC236}">
              <a16:creationId xmlns:a16="http://schemas.microsoft.com/office/drawing/2014/main" id="{745DAE4C-BE10-4E30-8CF7-642B90187FB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56743"/>
    <xdr:sp macro="" textlink="">
      <xdr:nvSpPr>
        <xdr:cNvPr id="2618" name="Text Box 15">
          <a:extLst>
            <a:ext uri="{FF2B5EF4-FFF2-40B4-BE49-F238E27FC236}">
              <a16:creationId xmlns:a16="http://schemas.microsoft.com/office/drawing/2014/main" id="{97D475FB-73FF-4ABF-AA01-9DF8A5329937}"/>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442269"/>
    <xdr:sp macro="" textlink="">
      <xdr:nvSpPr>
        <xdr:cNvPr id="2619" name="Text Box 15">
          <a:extLst>
            <a:ext uri="{FF2B5EF4-FFF2-40B4-BE49-F238E27FC236}">
              <a16:creationId xmlns:a16="http://schemas.microsoft.com/office/drawing/2014/main" id="{18234D30-A47E-4C65-ACA5-BECE23F168E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504825</xdr:rowOff>
    </xdr:from>
    <xdr:ext cx="95250" cy="442269"/>
    <xdr:sp macro="" textlink="">
      <xdr:nvSpPr>
        <xdr:cNvPr id="2620" name="Text Box 15">
          <a:extLst>
            <a:ext uri="{FF2B5EF4-FFF2-40B4-BE49-F238E27FC236}">
              <a16:creationId xmlns:a16="http://schemas.microsoft.com/office/drawing/2014/main" id="{7D281450-CA39-4FF3-81C3-8256BC7AF0C8}"/>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213632"/>
    <xdr:sp macro="" textlink="">
      <xdr:nvSpPr>
        <xdr:cNvPr id="2621" name="Text Box 15">
          <a:extLst>
            <a:ext uri="{FF2B5EF4-FFF2-40B4-BE49-F238E27FC236}">
              <a16:creationId xmlns:a16="http://schemas.microsoft.com/office/drawing/2014/main" id="{78B166BF-1F24-481E-9FBC-D9E8F21D8955}"/>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4331"/>
    <xdr:sp macro="" textlink="">
      <xdr:nvSpPr>
        <xdr:cNvPr id="2622" name="Text Box 15">
          <a:extLst>
            <a:ext uri="{FF2B5EF4-FFF2-40B4-BE49-F238E27FC236}">
              <a16:creationId xmlns:a16="http://schemas.microsoft.com/office/drawing/2014/main" id="{9E444D67-D966-4DCD-9716-59EF6394E99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213632"/>
    <xdr:sp macro="" textlink="">
      <xdr:nvSpPr>
        <xdr:cNvPr id="2623" name="Text Box 15">
          <a:extLst>
            <a:ext uri="{FF2B5EF4-FFF2-40B4-BE49-F238E27FC236}">
              <a16:creationId xmlns:a16="http://schemas.microsoft.com/office/drawing/2014/main" id="{0568D20B-8046-4943-801F-E16ACB5B9A14}"/>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4" name="Text Box 16">
          <a:extLst>
            <a:ext uri="{FF2B5EF4-FFF2-40B4-BE49-F238E27FC236}">
              <a16:creationId xmlns:a16="http://schemas.microsoft.com/office/drawing/2014/main" id="{729D03FA-A19A-473C-A1C5-4CEA29CC7C4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5" name="Text Box 17">
          <a:extLst>
            <a:ext uri="{FF2B5EF4-FFF2-40B4-BE49-F238E27FC236}">
              <a16:creationId xmlns:a16="http://schemas.microsoft.com/office/drawing/2014/main" id="{1F90CB33-C941-4162-A358-95E4A613093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6" name="Text Box 18">
          <a:extLst>
            <a:ext uri="{FF2B5EF4-FFF2-40B4-BE49-F238E27FC236}">
              <a16:creationId xmlns:a16="http://schemas.microsoft.com/office/drawing/2014/main" id="{AED43804-2821-48C5-8C3D-818D602588B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7" name="Text Box 19">
          <a:extLst>
            <a:ext uri="{FF2B5EF4-FFF2-40B4-BE49-F238E27FC236}">
              <a16:creationId xmlns:a16="http://schemas.microsoft.com/office/drawing/2014/main" id="{7293F6F9-2373-461E-B84D-818D086713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28" name="Text Box 16">
          <a:extLst>
            <a:ext uri="{FF2B5EF4-FFF2-40B4-BE49-F238E27FC236}">
              <a16:creationId xmlns:a16="http://schemas.microsoft.com/office/drawing/2014/main" id="{73E0C653-8F66-49D9-A6FE-D41FF00356C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29" name="Text Box 17">
          <a:extLst>
            <a:ext uri="{FF2B5EF4-FFF2-40B4-BE49-F238E27FC236}">
              <a16:creationId xmlns:a16="http://schemas.microsoft.com/office/drawing/2014/main" id="{9B354AC8-92C6-4788-A9C3-BB1CA4DD854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30" name="Text Box 18">
          <a:extLst>
            <a:ext uri="{FF2B5EF4-FFF2-40B4-BE49-F238E27FC236}">
              <a16:creationId xmlns:a16="http://schemas.microsoft.com/office/drawing/2014/main" id="{3EE182D8-91DD-4060-8E85-BC1520368B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31" name="Text Box 19">
          <a:extLst>
            <a:ext uri="{FF2B5EF4-FFF2-40B4-BE49-F238E27FC236}">
              <a16:creationId xmlns:a16="http://schemas.microsoft.com/office/drawing/2014/main" id="{8A86D8F8-2FF0-409D-A733-122F81059D3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2" name="Text Box 16">
          <a:extLst>
            <a:ext uri="{FF2B5EF4-FFF2-40B4-BE49-F238E27FC236}">
              <a16:creationId xmlns:a16="http://schemas.microsoft.com/office/drawing/2014/main" id="{BBC3B9A7-6C7B-4CE4-BD71-2CF119B8F68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3" name="Text Box 17">
          <a:extLst>
            <a:ext uri="{FF2B5EF4-FFF2-40B4-BE49-F238E27FC236}">
              <a16:creationId xmlns:a16="http://schemas.microsoft.com/office/drawing/2014/main" id="{F921DFB6-D014-4CCF-A1C7-8161475B8B3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4" name="Text Box 18">
          <a:extLst>
            <a:ext uri="{FF2B5EF4-FFF2-40B4-BE49-F238E27FC236}">
              <a16:creationId xmlns:a16="http://schemas.microsoft.com/office/drawing/2014/main" id="{4ABCA292-B6B7-4FB4-8A6B-DD75273CCF2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5" name="Text Box 19">
          <a:extLst>
            <a:ext uri="{FF2B5EF4-FFF2-40B4-BE49-F238E27FC236}">
              <a16:creationId xmlns:a16="http://schemas.microsoft.com/office/drawing/2014/main" id="{3638AB30-955B-4300-8F71-B4159950F97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504825</xdr:rowOff>
    </xdr:from>
    <xdr:ext cx="95250" cy="444014"/>
    <xdr:sp macro="" textlink="">
      <xdr:nvSpPr>
        <xdr:cNvPr id="2636" name="Text Box 15">
          <a:extLst>
            <a:ext uri="{FF2B5EF4-FFF2-40B4-BE49-F238E27FC236}">
              <a16:creationId xmlns:a16="http://schemas.microsoft.com/office/drawing/2014/main" id="{6AEC20F3-9615-437B-8988-D08968DB9B28}"/>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37" name="Text Box 16">
          <a:extLst>
            <a:ext uri="{FF2B5EF4-FFF2-40B4-BE49-F238E27FC236}">
              <a16:creationId xmlns:a16="http://schemas.microsoft.com/office/drawing/2014/main" id="{B5A18003-B809-4F75-A825-B7BEF2146AC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38" name="Text Box 17">
          <a:extLst>
            <a:ext uri="{FF2B5EF4-FFF2-40B4-BE49-F238E27FC236}">
              <a16:creationId xmlns:a16="http://schemas.microsoft.com/office/drawing/2014/main" id="{4C392BFD-A43B-4D5F-80CC-1F0DE91006C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39" name="Text Box 18">
          <a:extLst>
            <a:ext uri="{FF2B5EF4-FFF2-40B4-BE49-F238E27FC236}">
              <a16:creationId xmlns:a16="http://schemas.microsoft.com/office/drawing/2014/main" id="{C4BCB883-FEB5-4D70-9B94-A00EC59E2BD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40" name="Text Box 19">
          <a:extLst>
            <a:ext uri="{FF2B5EF4-FFF2-40B4-BE49-F238E27FC236}">
              <a16:creationId xmlns:a16="http://schemas.microsoft.com/office/drawing/2014/main" id="{8DFE8D78-9BB6-4CC4-A5B7-420585599EF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36</xdr:row>
      <xdr:rowOff>504825</xdr:rowOff>
    </xdr:from>
    <xdr:ext cx="95250" cy="442269"/>
    <xdr:sp macro="" textlink="">
      <xdr:nvSpPr>
        <xdr:cNvPr id="2641" name="Text Box 15">
          <a:extLst>
            <a:ext uri="{FF2B5EF4-FFF2-40B4-BE49-F238E27FC236}">
              <a16:creationId xmlns:a16="http://schemas.microsoft.com/office/drawing/2014/main" id="{963B4BFD-7280-4B87-9C37-AD3CC945F8B4}"/>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42" name="Text Box 16">
          <a:extLst>
            <a:ext uri="{FF2B5EF4-FFF2-40B4-BE49-F238E27FC236}">
              <a16:creationId xmlns:a16="http://schemas.microsoft.com/office/drawing/2014/main" id="{1027AC25-1BE0-48E9-A0A9-A2DA4993FBC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43" name="Text Box 17">
          <a:extLst>
            <a:ext uri="{FF2B5EF4-FFF2-40B4-BE49-F238E27FC236}">
              <a16:creationId xmlns:a16="http://schemas.microsoft.com/office/drawing/2014/main" id="{5C7429F7-A945-40E5-BB05-478D240A494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44" name="Text Box 18">
          <a:extLst>
            <a:ext uri="{FF2B5EF4-FFF2-40B4-BE49-F238E27FC236}">
              <a16:creationId xmlns:a16="http://schemas.microsoft.com/office/drawing/2014/main" id="{C6E2AC5A-E62F-434F-A01D-2AC4E4F03BC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5" name="Text Box 16">
          <a:extLst>
            <a:ext uri="{FF2B5EF4-FFF2-40B4-BE49-F238E27FC236}">
              <a16:creationId xmlns:a16="http://schemas.microsoft.com/office/drawing/2014/main" id="{F70BD09B-BE5A-4A58-BE8A-0E8BDCAD40D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6" name="Text Box 17">
          <a:extLst>
            <a:ext uri="{FF2B5EF4-FFF2-40B4-BE49-F238E27FC236}">
              <a16:creationId xmlns:a16="http://schemas.microsoft.com/office/drawing/2014/main" id="{8F7FD432-E211-4167-9E65-07035764007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7" name="Text Box 18">
          <a:extLst>
            <a:ext uri="{FF2B5EF4-FFF2-40B4-BE49-F238E27FC236}">
              <a16:creationId xmlns:a16="http://schemas.microsoft.com/office/drawing/2014/main" id="{0FFC003C-25B5-4FB2-8CBF-21D04A7B940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8" name="Text Box 19">
          <a:extLst>
            <a:ext uri="{FF2B5EF4-FFF2-40B4-BE49-F238E27FC236}">
              <a16:creationId xmlns:a16="http://schemas.microsoft.com/office/drawing/2014/main" id="{055D50F0-A9B5-4DB5-8262-FA3733DE951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9" name="Text Box 16">
          <a:extLst>
            <a:ext uri="{FF2B5EF4-FFF2-40B4-BE49-F238E27FC236}">
              <a16:creationId xmlns:a16="http://schemas.microsoft.com/office/drawing/2014/main" id="{C8E7BC7F-A86F-4A74-B912-11C60AC257D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50" name="Text Box 17">
          <a:extLst>
            <a:ext uri="{FF2B5EF4-FFF2-40B4-BE49-F238E27FC236}">
              <a16:creationId xmlns:a16="http://schemas.microsoft.com/office/drawing/2014/main" id="{CF42D97F-3136-4E60-9408-9D3406BFB77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51" name="Text Box 18">
          <a:extLst>
            <a:ext uri="{FF2B5EF4-FFF2-40B4-BE49-F238E27FC236}">
              <a16:creationId xmlns:a16="http://schemas.microsoft.com/office/drawing/2014/main" id="{90C595C0-31E0-4D22-AEB3-65518CD886C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38</xdr:row>
      <xdr:rowOff>170392</xdr:rowOff>
    </xdr:from>
    <xdr:ext cx="95250" cy="213632"/>
    <xdr:sp macro="" textlink="">
      <xdr:nvSpPr>
        <xdr:cNvPr id="2652" name="Text Box 15">
          <a:extLst>
            <a:ext uri="{FF2B5EF4-FFF2-40B4-BE49-F238E27FC236}">
              <a16:creationId xmlns:a16="http://schemas.microsoft.com/office/drawing/2014/main" id="{C91BE9F3-E80D-4192-A787-2E8CC0CF82B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3" name="Text Box 16">
          <a:extLst>
            <a:ext uri="{FF2B5EF4-FFF2-40B4-BE49-F238E27FC236}">
              <a16:creationId xmlns:a16="http://schemas.microsoft.com/office/drawing/2014/main" id="{FF076C2A-1EA4-4AEA-9734-AE3E6581B98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4" name="Text Box 17">
          <a:extLst>
            <a:ext uri="{FF2B5EF4-FFF2-40B4-BE49-F238E27FC236}">
              <a16:creationId xmlns:a16="http://schemas.microsoft.com/office/drawing/2014/main" id="{79BA1849-C040-4004-9E8D-CAA86443E43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5" name="Text Box 18">
          <a:extLst>
            <a:ext uri="{FF2B5EF4-FFF2-40B4-BE49-F238E27FC236}">
              <a16:creationId xmlns:a16="http://schemas.microsoft.com/office/drawing/2014/main" id="{F6E5E48D-ED68-41EA-BC91-9A3FF3B7287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6" name="Text Box 19">
          <a:extLst>
            <a:ext uri="{FF2B5EF4-FFF2-40B4-BE49-F238E27FC236}">
              <a16:creationId xmlns:a16="http://schemas.microsoft.com/office/drawing/2014/main" id="{2DDB3E8A-FA2A-4688-82A9-13364550B3F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57" name="Text Box 16">
          <a:extLst>
            <a:ext uri="{FF2B5EF4-FFF2-40B4-BE49-F238E27FC236}">
              <a16:creationId xmlns:a16="http://schemas.microsoft.com/office/drawing/2014/main" id="{F78F7BE2-CAA4-4F72-BD77-3D22006AB3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58" name="Text Box 17">
          <a:extLst>
            <a:ext uri="{FF2B5EF4-FFF2-40B4-BE49-F238E27FC236}">
              <a16:creationId xmlns:a16="http://schemas.microsoft.com/office/drawing/2014/main" id="{00568E68-BA3B-43F2-98F9-E5CD98D7CB6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59" name="Text Box 18">
          <a:extLst>
            <a:ext uri="{FF2B5EF4-FFF2-40B4-BE49-F238E27FC236}">
              <a16:creationId xmlns:a16="http://schemas.microsoft.com/office/drawing/2014/main" id="{9EE0829D-316C-45AE-B832-8EBCBF5BADD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60" name="Text Box 19">
          <a:extLst>
            <a:ext uri="{FF2B5EF4-FFF2-40B4-BE49-F238E27FC236}">
              <a16:creationId xmlns:a16="http://schemas.microsoft.com/office/drawing/2014/main" id="{5E9C82A6-7B59-4475-8268-25E513D2FE6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1" name="Text Box 16">
          <a:extLst>
            <a:ext uri="{FF2B5EF4-FFF2-40B4-BE49-F238E27FC236}">
              <a16:creationId xmlns:a16="http://schemas.microsoft.com/office/drawing/2014/main" id="{7C4281AE-2B93-47EB-B788-2D122B716F0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2" name="Text Box 17">
          <a:extLst>
            <a:ext uri="{FF2B5EF4-FFF2-40B4-BE49-F238E27FC236}">
              <a16:creationId xmlns:a16="http://schemas.microsoft.com/office/drawing/2014/main" id="{84AF8213-D524-4CFB-8136-CA202C82662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3" name="Text Box 18">
          <a:extLst>
            <a:ext uri="{FF2B5EF4-FFF2-40B4-BE49-F238E27FC236}">
              <a16:creationId xmlns:a16="http://schemas.microsoft.com/office/drawing/2014/main" id="{09885D82-B59A-4724-8D77-A519E16B9EE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4" name="Text Box 19">
          <a:extLst>
            <a:ext uri="{FF2B5EF4-FFF2-40B4-BE49-F238E27FC236}">
              <a16:creationId xmlns:a16="http://schemas.microsoft.com/office/drawing/2014/main" id="{C1269595-A4F0-456C-A7CD-28379C6E83B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504825</xdr:rowOff>
    </xdr:from>
    <xdr:ext cx="95250" cy="444014"/>
    <xdr:sp macro="" textlink="">
      <xdr:nvSpPr>
        <xdr:cNvPr id="2665" name="Text Box 15">
          <a:extLst>
            <a:ext uri="{FF2B5EF4-FFF2-40B4-BE49-F238E27FC236}">
              <a16:creationId xmlns:a16="http://schemas.microsoft.com/office/drawing/2014/main" id="{4E22EAD1-4A4F-469B-B8EC-7058063BE05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6" name="Text Box 16">
          <a:extLst>
            <a:ext uri="{FF2B5EF4-FFF2-40B4-BE49-F238E27FC236}">
              <a16:creationId xmlns:a16="http://schemas.microsoft.com/office/drawing/2014/main" id="{8E8C3CE8-1BEB-4BBD-9BC3-55BD29E33C7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7" name="Text Box 17">
          <a:extLst>
            <a:ext uri="{FF2B5EF4-FFF2-40B4-BE49-F238E27FC236}">
              <a16:creationId xmlns:a16="http://schemas.microsoft.com/office/drawing/2014/main" id="{B4E7DF71-F979-4C98-AC10-7CE8E1FC73E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8" name="Text Box 18">
          <a:extLst>
            <a:ext uri="{FF2B5EF4-FFF2-40B4-BE49-F238E27FC236}">
              <a16:creationId xmlns:a16="http://schemas.microsoft.com/office/drawing/2014/main" id="{5DA9130E-A1D6-4F97-A680-F8A0AA67EE3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9" name="Text Box 19">
          <a:extLst>
            <a:ext uri="{FF2B5EF4-FFF2-40B4-BE49-F238E27FC236}">
              <a16:creationId xmlns:a16="http://schemas.microsoft.com/office/drawing/2014/main" id="{3D8B161F-D7A4-406B-AD30-570ABBFA84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70" name="Text Box 16">
          <a:extLst>
            <a:ext uri="{FF2B5EF4-FFF2-40B4-BE49-F238E27FC236}">
              <a16:creationId xmlns:a16="http://schemas.microsoft.com/office/drawing/2014/main" id="{6E73EC7F-D365-4E89-B99D-B68A6DF9AAD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71" name="Text Box 17">
          <a:extLst>
            <a:ext uri="{FF2B5EF4-FFF2-40B4-BE49-F238E27FC236}">
              <a16:creationId xmlns:a16="http://schemas.microsoft.com/office/drawing/2014/main" id="{134FFAF2-7A72-4750-84D1-D022A23175A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38</xdr:row>
      <xdr:rowOff>15875</xdr:rowOff>
    </xdr:from>
    <xdr:ext cx="95250" cy="171450"/>
    <xdr:sp macro="" textlink="">
      <xdr:nvSpPr>
        <xdr:cNvPr id="2672" name="Text Box 18">
          <a:extLst>
            <a:ext uri="{FF2B5EF4-FFF2-40B4-BE49-F238E27FC236}">
              <a16:creationId xmlns:a16="http://schemas.microsoft.com/office/drawing/2014/main" id="{612F5939-24B4-4DDC-95D6-9BD26CA2177A}"/>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3" name="Text Box 16">
          <a:extLst>
            <a:ext uri="{FF2B5EF4-FFF2-40B4-BE49-F238E27FC236}">
              <a16:creationId xmlns:a16="http://schemas.microsoft.com/office/drawing/2014/main" id="{FB0A910F-3352-41A6-8F57-4421A5B4D6B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4" name="Text Box 17">
          <a:extLst>
            <a:ext uri="{FF2B5EF4-FFF2-40B4-BE49-F238E27FC236}">
              <a16:creationId xmlns:a16="http://schemas.microsoft.com/office/drawing/2014/main" id="{7F4A7FBD-F71D-4C37-A616-946D6B96BFE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5" name="Text Box 18">
          <a:extLst>
            <a:ext uri="{FF2B5EF4-FFF2-40B4-BE49-F238E27FC236}">
              <a16:creationId xmlns:a16="http://schemas.microsoft.com/office/drawing/2014/main" id="{E5BD7DD5-711D-4890-9D92-AF9107C0CCF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6" name="Text Box 19">
          <a:extLst>
            <a:ext uri="{FF2B5EF4-FFF2-40B4-BE49-F238E27FC236}">
              <a16:creationId xmlns:a16="http://schemas.microsoft.com/office/drawing/2014/main" id="{4EF3D72A-224D-4087-8E1A-F5E721106D7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7" name="Text Box 16">
          <a:extLst>
            <a:ext uri="{FF2B5EF4-FFF2-40B4-BE49-F238E27FC236}">
              <a16:creationId xmlns:a16="http://schemas.microsoft.com/office/drawing/2014/main" id="{C915B8EC-1BAF-4636-A63D-DBF109948AA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38</xdr:row>
      <xdr:rowOff>170392</xdr:rowOff>
    </xdr:from>
    <xdr:ext cx="95250" cy="213632"/>
    <xdr:sp macro="" textlink="">
      <xdr:nvSpPr>
        <xdr:cNvPr id="2678" name="Text Box 15">
          <a:extLst>
            <a:ext uri="{FF2B5EF4-FFF2-40B4-BE49-F238E27FC236}">
              <a16:creationId xmlns:a16="http://schemas.microsoft.com/office/drawing/2014/main" id="{4E5D9C65-1005-4003-9A62-F591F1ED5B73}"/>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8496"/>
    <xdr:sp macro="" textlink="">
      <xdr:nvSpPr>
        <xdr:cNvPr id="2679" name="Text Box 15">
          <a:extLst>
            <a:ext uri="{FF2B5EF4-FFF2-40B4-BE49-F238E27FC236}">
              <a16:creationId xmlns:a16="http://schemas.microsoft.com/office/drawing/2014/main" id="{8511F78D-F366-4419-AFA4-824B9B2E0671}"/>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442269"/>
    <xdr:sp macro="" textlink="">
      <xdr:nvSpPr>
        <xdr:cNvPr id="2680" name="Text Box 15">
          <a:extLst>
            <a:ext uri="{FF2B5EF4-FFF2-40B4-BE49-F238E27FC236}">
              <a16:creationId xmlns:a16="http://schemas.microsoft.com/office/drawing/2014/main" id="{CE87F8C3-207B-4205-BB80-266F76A28C7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504825</xdr:rowOff>
    </xdr:from>
    <xdr:ext cx="95250" cy="442269"/>
    <xdr:sp macro="" textlink="">
      <xdr:nvSpPr>
        <xdr:cNvPr id="2681" name="Text Box 15">
          <a:extLst>
            <a:ext uri="{FF2B5EF4-FFF2-40B4-BE49-F238E27FC236}">
              <a16:creationId xmlns:a16="http://schemas.microsoft.com/office/drawing/2014/main" id="{4BAC2287-EA25-4C38-BA8E-162B728F8CF9}"/>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213632"/>
    <xdr:sp macro="" textlink="">
      <xdr:nvSpPr>
        <xdr:cNvPr id="2682" name="Text Box 15">
          <a:extLst>
            <a:ext uri="{FF2B5EF4-FFF2-40B4-BE49-F238E27FC236}">
              <a16:creationId xmlns:a16="http://schemas.microsoft.com/office/drawing/2014/main" id="{4F8F6CF0-F228-46DF-9F93-7E21A67C217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4331"/>
    <xdr:sp macro="" textlink="">
      <xdr:nvSpPr>
        <xdr:cNvPr id="2683" name="Text Box 15">
          <a:extLst>
            <a:ext uri="{FF2B5EF4-FFF2-40B4-BE49-F238E27FC236}">
              <a16:creationId xmlns:a16="http://schemas.microsoft.com/office/drawing/2014/main" id="{D123ED7F-089C-4F1A-A3F4-D87D0D865BC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38</xdr:row>
      <xdr:rowOff>170392</xdr:rowOff>
    </xdr:from>
    <xdr:ext cx="95250" cy="213632"/>
    <xdr:sp macro="" textlink="">
      <xdr:nvSpPr>
        <xdr:cNvPr id="2684" name="Text Box 15">
          <a:extLst>
            <a:ext uri="{FF2B5EF4-FFF2-40B4-BE49-F238E27FC236}">
              <a16:creationId xmlns:a16="http://schemas.microsoft.com/office/drawing/2014/main" id="{C17CA207-69FD-4F42-9757-4FE952AB42D9}"/>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5" name="Text Box 16">
          <a:extLst>
            <a:ext uri="{FF2B5EF4-FFF2-40B4-BE49-F238E27FC236}">
              <a16:creationId xmlns:a16="http://schemas.microsoft.com/office/drawing/2014/main" id="{546D87F2-88D0-427D-9B9C-3B7F4806D28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6" name="Text Box 17">
          <a:extLst>
            <a:ext uri="{FF2B5EF4-FFF2-40B4-BE49-F238E27FC236}">
              <a16:creationId xmlns:a16="http://schemas.microsoft.com/office/drawing/2014/main" id="{44EDB9DD-C6BB-4BDF-9DA8-F1259E5FE2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7" name="Text Box 18">
          <a:extLst>
            <a:ext uri="{FF2B5EF4-FFF2-40B4-BE49-F238E27FC236}">
              <a16:creationId xmlns:a16="http://schemas.microsoft.com/office/drawing/2014/main" id="{F0E38515-820C-407A-810F-F56B14A919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8" name="Text Box 19">
          <a:extLst>
            <a:ext uri="{FF2B5EF4-FFF2-40B4-BE49-F238E27FC236}">
              <a16:creationId xmlns:a16="http://schemas.microsoft.com/office/drawing/2014/main" id="{99004E3D-414D-43E0-960C-7A480674371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89" name="Text Box 16">
          <a:extLst>
            <a:ext uri="{FF2B5EF4-FFF2-40B4-BE49-F238E27FC236}">
              <a16:creationId xmlns:a16="http://schemas.microsoft.com/office/drawing/2014/main" id="{FD2C4FBF-F963-4ACE-BA0A-0DAFA23F57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90" name="Text Box 17">
          <a:extLst>
            <a:ext uri="{FF2B5EF4-FFF2-40B4-BE49-F238E27FC236}">
              <a16:creationId xmlns:a16="http://schemas.microsoft.com/office/drawing/2014/main" id="{ECAE160A-9091-4BA7-B7BB-2D877DB7DAF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91" name="Text Box 18">
          <a:extLst>
            <a:ext uri="{FF2B5EF4-FFF2-40B4-BE49-F238E27FC236}">
              <a16:creationId xmlns:a16="http://schemas.microsoft.com/office/drawing/2014/main" id="{8FA432B4-A9AC-4989-8191-CB4DE1F5E9E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92" name="Text Box 19">
          <a:extLst>
            <a:ext uri="{FF2B5EF4-FFF2-40B4-BE49-F238E27FC236}">
              <a16:creationId xmlns:a16="http://schemas.microsoft.com/office/drawing/2014/main" id="{CFC81269-924A-4BAB-99E6-A52110A395A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3" name="Text Box 16">
          <a:extLst>
            <a:ext uri="{FF2B5EF4-FFF2-40B4-BE49-F238E27FC236}">
              <a16:creationId xmlns:a16="http://schemas.microsoft.com/office/drawing/2014/main" id="{E6BAB2EC-F6DE-4491-81CD-836E115478D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4" name="Text Box 17">
          <a:extLst>
            <a:ext uri="{FF2B5EF4-FFF2-40B4-BE49-F238E27FC236}">
              <a16:creationId xmlns:a16="http://schemas.microsoft.com/office/drawing/2014/main" id="{6DBE44F3-9FFC-49D0-BD66-08D5C526F81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5" name="Text Box 18">
          <a:extLst>
            <a:ext uri="{FF2B5EF4-FFF2-40B4-BE49-F238E27FC236}">
              <a16:creationId xmlns:a16="http://schemas.microsoft.com/office/drawing/2014/main" id="{BEC3606C-ADBE-48E9-875A-005A3B30F68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6" name="Text Box 19">
          <a:extLst>
            <a:ext uri="{FF2B5EF4-FFF2-40B4-BE49-F238E27FC236}">
              <a16:creationId xmlns:a16="http://schemas.microsoft.com/office/drawing/2014/main" id="{87F5856A-058F-4CC7-90DC-BB7365549B0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40</xdr:row>
      <xdr:rowOff>504825</xdr:rowOff>
    </xdr:from>
    <xdr:ext cx="95250" cy="444014"/>
    <xdr:sp macro="" textlink="">
      <xdr:nvSpPr>
        <xdr:cNvPr id="2697" name="Text Box 15">
          <a:extLst>
            <a:ext uri="{FF2B5EF4-FFF2-40B4-BE49-F238E27FC236}">
              <a16:creationId xmlns:a16="http://schemas.microsoft.com/office/drawing/2014/main" id="{4C3E2809-417F-4D59-A643-BA3334BB1F4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98" name="Text Box 16">
          <a:extLst>
            <a:ext uri="{FF2B5EF4-FFF2-40B4-BE49-F238E27FC236}">
              <a16:creationId xmlns:a16="http://schemas.microsoft.com/office/drawing/2014/main" id="{AB905C9C-7258-4C96-B363-5B3E82736BE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99" name="Text Box 17">
          <a:extLst>
            <a:ext uri="{FF2B5EF4-FFF2-40B4-BE49-F238E27FC236}">
              <a16:creationId xmlns:a16="http://schemas.microsoft.com/office/drawing/2014/main" id="{90825C06-DFF9-439D-8720-9724E9CAC57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00" name="Text Box 18">
          <a:extLst>
            <a:ext uri="{FF2B5EF4-FFF2-40B4-BE49-F238E27FC236}">
              <a16:creationId xmlns:a16="http://schemas.microsoft.com/office/drawing/2014/main" id="{11FF6F19-E047-4858-8EB7-2202B20D2DE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01" name="Text Box 19">
          <a:extLst>
            <a:ext uri="{FF2B5EF4-FFF2-40B4-BE49-F238E27FC236}">
              <a16:creationId xmlns:a16="http://schemas.microsoft.com/office/drawing/2014/main" id="{F71777B8-1084-476F-A712-8678016228D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02" name="Text Box 16">
          <a:extLst>
            <a:ext uri="{FF2B5EF4-FFF2-40B4-BE49-F238E27FC236}">
              <a16:creationId xmlns:a16="http://schemas.microsoft.com/office/drawing/2014/main" id="{BAA0A486-B659-4B19-8340-501E321DD79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03" name="Text Box 17">
          <a:extLst>
            <a:ext uri="{FF2B5EF4-FFF2-40B4-BE49-F238E27FC236}">
              <a16:creationId xmlns:a16="http://schemas.microsoft.com/office/drawing/2014/main" id="{E0408D2B-51FD-4C10-8CD8-AD8710E46BD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04" name="Text Box 18">
          <a:extLst>
            <a:ext uri="{FF2B5EF4-FFF2-40B4-BE49-F238E27FC236}">
              <a16:creationId xmlns:a16="http://schemas.microsoft.com/office/drawing/2014/main" id="{7A993A80-98ED-4F15-A89A-820297EA76E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5" name="Text Box 16">
          <a:extLst>
            <a:ext uri="{FF2B5EF4-FFF2-40B4-BE49-F238E27FC236}">
              <a16:creationId xmlns:a16="http://schemas.microsoft.com/office/drawing/2014/main" id="{021DBD65-298B-4544-9CD2-DE2B4154D94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6" name="Text Box 17">
          <a:extLst>
            <a:ext uri="{FF2B5EF4-FFF2-40B4-BE49-F238E27FC236}">
              <a16:creationId xmlns:a16="http://schemas.microsoft.com/office/drawing/2014/main" id="{AFA8462C-7A79-405B-807D-6EA2ACCFEA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7" name="Text Box 18">
          <a:extLst>
            <a:ext uri="{FF2B5EF4-FFF2-40B4-BE49-F238E27FC236}">
              <a16:creationId xmlns:a16="http://schemas.microsoft.com/office/drawing/2014/main" id="{B8EAB939-A63E-4FCD-9953-42588E41414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8" name="Text Box 19">
          <a:extLst>
            <a:ext uri="{FF2B5EF4-FFF2-40B4-BE49-F238E27FC236}">
              <a16:creationId xmlns:a16="http://schemas.microsoft.com/office/drawing/2014/main" id="{7B36C622-9AC1-4219-8444-CF51712DC25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9" name="Text Box 16">
          <a:extLst>
            <a:ext uri="{FF2B5EF4-FFF2-40B4-BE49-F238E27FC236}">
              <a16:creationId xmlns:a16="http://schemas.microsoft.com/office/drawing/2014/main" id="{B3727848-8991-4C58-A15B-4024DC3016A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10" name="Text Box 17">
          <a:extLst>
            <a:ext uri="{FF2B5EF4-FFF2-40B4-BE49-F238E27FC236}">
              <a16:creationId xmlns:a16="http://schemas.microsoft.com/office/drawing/2014/main" id="{AEEF6393-00A6-4226-B52F-F33DC43B2E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11" name="Text Box 18">
          <a:extLst>
            <a:ext uri="{FF2B5EF4-FFF2-40B4-BE49-F238E27FC236}">
              <a16:creationId xmlns:a16="http://schemas.microsoft.com/office/drawing/2014/main" id="{16A1E27D-C104-4D83-9E2A-BC1E269674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12" name="Text Box 19">
          <a:extLst>
            <a:ext uri="{FF2B5EF4-FFF2-40B4-BE49-F238E27FC236}">
              <a16:creationId xmlns:a16="http://schemas.microsoft.com/office/drawing/2014/main" id="{4B92C1F7-15A3-43D2-ACD4-5EA1A3B006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56743"/>
    <xdr:sp macro="" textlink="">
      <xdr:nvSpPr>
        <xdr:cNvPr id="2713" name="Text Box 15">
          <a:extLst>
            <a:ext uri="{FF2B5EF4-FFF2-40B4-BE49-F238E27FC236}">
              <a16:creationId xmlns:a16="http://schemas.microsoft.com/office/drawing/2014/main" id="{B7A50176-BCE5-4F2D-9488-EC74E89C62AA}"/>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442269"/>
    <xdr:sp macro="" textlink="">
      <xdr:nvSpPr>
        <xdr:cNvPr id="2714" name="Text Box 15">
          <a:extLst>
            <a:ext uri="{FF2B5EF4-FFF2-40B4-BE49-F238E27FC236}">
              <a16:creationId xmlns:a16="http://schemas.microsoft.com/office/drawing/2014/main" id="{58B64812-3374-4A55-BBBA-F186454E92E7}"/>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504825</xdr:rowOff>
    </xdr:from>
    <xdr:ext cx="95250" cy="442269"/>
    <xdr:sp macro="" textlink="">
      <xdr:nvSpPr>
        <xdr:cNvPr id="2715" name="Text Box 15">
          <a:extLst>
            <a:ext uri="{FF2B5EF4-FFF2-40B4-BE49-F238E27FC236}">
              <a16:creationId xmlns:a16="http://schemas.microsoft.com/office/drawing/2014/main" id="{E4CA91C3-7B89-4096-BFD5-A359D080D402}"/>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213632"/>
    <xdr:sp macro="" textlink="">
      <xdr:nvSpPr>
        <xdr:cNvPr id="2716" name="Text Box 15">
          <a:extLst>
            <a:ext uri="{FF2B5EF4-FFF2-40B4-BE49-F238E27FC236}">
              <a16:creationId xmlns:a16="http://schemas.microsoft.com/office/drawing/2014/main" id="{89726DA6-E092-428D-A0A5-FE12313F10D3}"/>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4331"/>
    <xdr:sp macro="" textlink="">
      <xdr:nvSpPr>
        <xdr:cNvPr id="2717" name="Text Box 15">
          <a:extLst>
            <a:ext uri="{FF2B5EF4-FFF2-40B4-BE49-F238E27FC236}">
              <a16:creationId xmlns:a16="http://schemas.microsoft.com/office/drawing/2014/main" id="{B0229B05-7CE4-4A3E-958F-C1422D0C6B9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213632"/>
    <xdr:sp macro="" textlink="">
      <xdr:nvSpPr>
        <xdr:cNvPr id="2718" name="Text Box 15">
          <a:extLst>
            <a:ext uri="{FF2B5EF4-FFF2-40B4-BE49-F238E27FC236}">
              <a16:creationId xmlns:a16="http://schemas.microsoft.com/office/drawing/2014/main" id="{6B163965-7868-4282-B834-57AC52D8F922}"/>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19" name="Text Box 16">
          <a:extLst>
            <a:ext uri="{FF2B5EF4-FFF2-40B4-BE49-F238E27FC236}">
              <a16:creationId xmlns:a16="http://schemas.microsoft.com/office/drawing/2014/main" id="{DCFD0E3F-9910-4457-9DC8-6D12CBE793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20" name="Text Box 17">
          <a:extLst>
            <a:ext uri="{FF2B5EF4-FFF2-40B4-BE49-F238E27FC236}">
              <a16:creationId xmlns:a16="http://schemas.microsoft.com/office/drawing/2014/main" id="{9364E9B6-B696-4FB9-9365-201824DC5C4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21" name="Text Box 18">
          <a:extLst>
            <a:ext uri="{FF2B5EF4-FFF2-40B4-BE49-F238E27FC236}">
              <a16:creationId xmlns:a16="http://schemas.microsoft.com/office/drawing/2014/main" id="{06776CD8-214D-471A-BC9D-C24D514DE76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22" name="Text Box 19">
          <a:extLst>
            <a:ext uri="{FF2B5EF4-FFF2-40B4-BE49-F238E27FC236}">
              <a16:creationId xmlns:a16="http://schemas.microsoft.com/office/drawing/2014/main" id="{779F28FE-7C99-4E5C-A379-A5490F6E45A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3" name="Text Box 16">
          <a:extLst>
            <a:ext uri="{FF2B5EF4-FFF2-40B4-BE49-F238E27FC236}">
              <a16:creationId xmlns:a16="http://schemas.microsoft.com/office/drawing/2014/main" id="{C93F5A89-7CBA-4AD1-B8BA-A8400657DC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4" name="Text Box 17">
          <a:extLst>
            <a:ext uri="{FF2B5EF4-FFF2-40B4-BE49-F238E27FC236}">
              <a16:creationId xmlns:a16="http://schemas.microsoft.com/office/drawing/2014/main" id="{7C1CE767-93F3-4351-B02B-54350E65317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5" name="Text Box 18">
          <a:extLst>
            <a:ext uri="{FF2B5EF4-FFF2-40B4-BE49-F238E27FC236}">
              <a16:creationId xmlns:a16="http://schemas.microsoft.com/office/drawing/2014/main" id="{8E97FAEF-2008-4EA6-8639-338E35E783C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6" name="Text Box 19">
          <a:extLst>
            <a:ext uri="{FF2B5EF4-FFF2-40B4-BE49-F238E27FC236}">
              <a16:creationId xmlns:a16="http://schemas.microsoft.com/office/drawing/2014/main" id="{0CABD05E-EFAB-4307-88F4-5AB8C661A97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27" name="Text Box 16">
          <a:extLst>
            <a:ext uri="{FF2B5EF4-FFF2-40B4-BE49-F238E27FC236}">
              <a16:creationId xmlns:a16="http://schemas.microsoft.com/office/drawing/2014/main" id="{179D6724-3369-447F-8F3F-D302BBFC79C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28" name="Text Box 17">
          <a:extLst>
            <a:ext uri="{FF2B5EF4-FFF2-40B4-BE49-F238E27FC236}">
              <a16:creationId xmlns:a16="http://schemas.microsoft.com/office/drawing/2014/main" id="{5A18391A-2DF2-420E-8C88-0D7C04D9CA2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29" name="Text Box 18">
          <a:extLst>
            <a:ext uri="{FF2B5EF4-FFF2-40B4-BE49-F238E27FC236}">
              <a16:creationId xmlns:a16="http://schemas.microsoft.com/office/drawing/2014/main" id="{0CB145CE-0D63-49AF-A0C1-76BD48CDD2C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30" name="Text Box 19">
          <a:extLst>
            <a:ext uri="{FF2B5EF4-FFF2-40B4-BE49-F238E27FC236}">
              <a16:creationId xmlns:a16="http://schemas.microsoft.com/office/drawing/2014/main" id="{2979A023-F7E2-4C6D-A344-F49A37A14DB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40</xdr:row>
      <xdr:rowOff>504825</xdr:rowOff>
    </xdr:from>
    <xdr:ext cx="95250" cy="444014"/>
    <xdr:sp macro="" textlink="">
      <xdr:nvSpPr>
        <xdr:cNvPr id="2731" name="Text Box 15">
          <a:extLst>
            <a:ext uri="{FF2B5EF4-FFF2-40B4-BE49-F238E27FC236}">
              <a16:creationId xmlns:a16="http://schemas.microsoft.com/office/drawing/2014/main" id="{BC4399CF-2E07-4126-805F-B6EDB3A3C61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2" name="Text Box 16">
          <a:extLst>
            <a:ext uri="{FF2B5EF4-FFF2-40B4-BE49-F238E27FC236}">
              <a16:creationId xmlns:a16="http://schemas.microsoft.com/office/drawing/2014/main" id="{E926C60A-73C0-4AE2-BE0F-D32CEC221C4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3" name="Text Box 17">
          <a:extLst>
            <a:ext uri="{FF2B5EF4-FFF2-40B4-BE49-F238E27FC236}">
              <a16:creationId xmlns:a16="http://schemas.microsoft.com/office/drawing/2014/main" id="{2DED00CB-B383-47CC-8F22-E2260258EDC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4" name="Text Box 18">
          <a:extLst>
            <a:ext uri="{FF2B5EF4-FFF2-40B4-BE49-F238E27FC236}">
              <a16:creationId xmlns:a16="http://schemas.microsoft.com/office/drawing/2014/main" id="{E7915292-14FD-43E5-81FE-4649D076195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5" name="Text Box 19">
          <a:extLst>
            <a:ext uri="{FF2B5EF4-FFF2-40B4-BE49-F238E27FC236}">
              <a16:creationId xmlns:a16="http://schemas.microsoft.com/office/drawing/2014/main" id="{EABD1965-7E71-4805-BBAD-D869C41BD02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40</xdr:row>
      <xdr:rowOff>504825</xdr:rowOff>
    </xdr:from>
    <xdr:ext cx="95250" cy="442269"/>
    <xdr:sp macro="" textlink="">
      <xdr:nvSpPr>
        <xdr:cNvPr id="2736" name="Text Box 15">
          <a:extLst>
            <a:ext uri="{FF2B5EF4-FFF2-40B4-BE49-F238E27FC236}">
              <a16:creationId xmlns:a16="http://schemas.microsoft.com/office/drawing/2014/main" id="{CFBF7122-7DAD-43FF-9441-AE9084AD6ECC}"/>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37" name="Text Box 16">
          <a:extLst>
            <a:ext uri="{FF2B5EF4-FFF2-40B4-BE49-F238E27FC236}">
              <a16:creationId xmlns:a16="http://schemas.microsoft.com/office/drawing/2014/main" id="{397F0833-83A4-473A-911E-C6811102D15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38" name="Text Box 17">
          <a:extLst>
            <a:ext uri="{FF2B5EF4-FFF2-40B4-BE49-F238E27FC236}">
              <a16:creationId xmlns:a16="http://schemas.microsoft.com/office/drawing/2014/main" id="{DE9C5E95-632A-4C17-9E1C-875FB588D1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39" name="Text Box 18">
          <a:extLst>
            <a:ext uri="{FF2B5EF4-FFF2-40B4-BE49-F238E27FC236}">
              <a16:creationId xmlns:a16="http://schemas.microsoft.com/office/drawing/2014/main" id="{8A018176-1B09-4C26-86A5-76ED844FA09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0" name="Text Box 16">
          <a:extLst>
            <a:ext uri="{FF2B5EF4-FFF2-40B4-BE49-F238E27FC236}">
              <a16:creationId xmlns:a16="http://schemas.microsoft.com/office/drawing/2014/main" id="{79F14742-2316-49A9-B010-31BCC39A15D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1" name="Text Box 17">
          <a:extLst>
            <a:ext uri="{FF2B5EF4-FFF2-40B4-BE49-F238E27FC236}">
              <a16:creationId xmlns:a16="http://schemas.microsoft.com/office/drawing/2014/main" id="{E6F9E6B8-265A-4FEC-B5CA-E8B0B704EF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2" name="Text Box 18">
          <a:extLst>
            <a:ext uri="{FF2B5EF4-FFF2-40B4-BE49-F238E27FC236}">
              <a16:creationId xmlns:a16="http://schemas.microsoft.com/office/drawing/2014/main" id="{9EF0AE0D-FC25-4079-9F49-9AB2B13799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3" name="Text Box 19">
          <a:extLst>
            <a:ext uri="{FF2B5EF4-FFF2-40B4-BE49-F238E27FC236}">
              <a16:creationId xmlns:a16="http://schemas.microsoft.com/office/drawing/2014/main" id="{DE31B77C-9941-486E-8062-9A9F7F6D86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4" name="Text Box 16">
          <a:extLst>
            <a:ext uri="{FF2B5EF4-FFF2-40B4-BE49-F238E27FC236}">
              <a16:creationId xmlns:a16="http://schemas.microsoft.com/office/drawing/2014/main" id="{11EAB210-5871-434A-BDAA-318DA57BF0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5" name="Text Box 17">
          <a:extLst>
            <a:ext uri="{FF2B5EF4-FFF2-40B4-BE49-F238E27FC236}">
              <a16:creationId xmlns:a16="http://schemas.microsoft.com/office/drawing/2014/main" id="{0572CC8D-AF7E-4CFF-ACF1-8C7AAB71032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6" name="Text Box 18">
          <a:extLst>
            <a:ext uri="{FF2B5EF4-FFF2-40B4-BE49-F238E27FC236}">
              <a16:creationId xmlns:a16="http://schemas.microsoft.com/office/drawing/2014/main" id="{558C9B18-431B-402D-AE59-29355F8876E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42</xdr:row>
      <xdr:rowOff>170392</xdr:rowOff>
    </xdr:from>
    <xdr:ext cx="95250" cy="213632"/>
    <xdr:sp macro="" textlink="">
      <xdr:nvSpPr>
        <xdr:cNvPr id="2747" name="Text Box 15">
          <a:extLst>
            <a:ext uri="{FF2B5EF4-FFF2-40B4-BE49-F238E27FC236}">
              <a16:creationId xmlns:a16="http://schemas.microsoft.com/office/drawing/2014/main" id="{3DDB0D32-ACB1-4EF8-B115-E4ADEAB5BE04}"/>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48" name="Text Box 16">
          <a:extLst>
            <a:ext uri="{FF2B5EF4-FFF2-40B4-BE49-F238E27FC236}">
              <a16:creationId xmlns:a16="http://schemas.microsoft.com/office/drawing/2014/main" id="{C1F2A08F-D154-4B97-B567-47C6254D5D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49" name="Text Box 17">
          <a:extLst>
            <a:ext uri="{FF2B5EF4-FFF2-40B4-BE49-F238E27FC236}">
              <a16:creationId xmlns:a16="http://schemas.microsoft.com/office/drawing/2014/main" id="{7CE92245-13ED-47B2-BCBE-3252AA8CBF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50" name="Text Box 18">
          <a:extLst>
            <a:ext uri="{FF2B5EF4-FFF2-40B4-BE49-F238E27FC236}">
              <a16:creationId xmlns:a16="http://schemas.microsoft.com/office/drawing/2014/main" id="{E1A29A6E-0F6B-4BEE-8782-D3866151FF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51" name="Text Box 19">
          <a:extLst>
            <a:ext uri="{FF2B5EF4-FFF2-40B4-BE49-F238E27FC236}">
              <a16:creationId xmlns:a16="http://schemas.microsoft.com/office/drawing/2014/main" id="{AA06832A-E755-4F17-81D2-811B4B4024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2" name="Text Box 16">
          <a:extLst>
            <a:ext uri="{FF2B5EF4-FFF2-40B4-BE49-F238E27FC236}">
              <a16:creationId xmlns:a16="http://schemas.microsoft.com/office/drawing/2014/main" id="{4E89A8BD-E8CE-4AC8-9D1D-EE203AFC9FC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3" name="Text Box 17">
          <a:extLst>
            <a:ext uri="{FF2B5EF4-FFF2-40B4-BE49-F238E27FC236}">
              <a16:creationId xmlns:a16="http://schemas.microsoft.com/office/drawing/2014/main" id="{BA0DF1D9-DAF7-403E-9D80-C3A1C1208BF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4" name="Text Box 18">
          <a:extLst>
            <a:ext uri="{FF2B5EF4-FFF2-40B4-BE49-F238E27FC236}">
              <a16:creationId xmlns:a16="http://schemas.microsoft.com/office/drawing/2014/main" id="{9E98B76A-14CF-4034-AEF7-7681ACAC76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5" name="Text Box 19">
          <a:extLst>
            <a:ext uri="{FF2B5EF4-FFF2-40B4-BE49-F238E27FC236}">
              <a16:creationId xmlns:a16="http://schemas.microsoft.com/office/drawing/2014/main" id="{B2FB2A2D-048B-48DC-A7A7-31CC1FAB6B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6" name="Text Box 16">
          <a:extLst>
            <a:ext uri="{FF2B5EF4-FFF2-40B4-BE49-F238E27FC236}">
              <a16:creationId xmlns:a16="http://schemas.microsoft.com/office/drawing/2014/main" id="{2087220D-22FB-4A8C-AE7E-156D655433FA}"/>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7" name="Text Box 17">
          <a:extLst>
            <a:ext uri="{FF2B5EF4-FFF2-40B4-BE49-F238E27FC236}">
              <a16:creationId xmlns:a16="http://schemas.microsoft.com/office/drawing/2014/main" id="{E86E229B-75A1-43B2-9552-6B75AC46E2D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8" name="Text Box 18">
          <a:extLst>
            <a:ext uri="{FF2B5EF4-FFF2-40B4-BE49-F238E27FC236}">
              <a16:creationId xmlns:a16="http://schemas.microsoft.com/office/drawing/2014/main" id="{8939DE92-E1BD-4666-9981-689FE60FC01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9" name="Text Box 19">
          <a:extLst>
            <a:ext uri="{FF2B5EF4-FFF2-40B4-BE49-F238E27FC236}">
              <a16:creationId xmlns:a16="http://schemas.microsoft.com/office/drawing/2014/main" id="{9692BE4A-2B4C-4565-B8B9-3AC2F8D1169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40</xdr:row>
      <xdr:rowOff>504825</xdr:rowOff>
    </xdr:from>
    <xdr:ext cx="95250" cy="444014"/>
    <xdr:sp macro="" textlink="">
      <xdr:nvSpPr>
        <xdr:cNvPr id="2760" name="Text Box 15">
          <a:extLst>
            <a:ext uri="{FF2B5EF4-FFF2-40B4-BE49-F238E27FC236}">
              <a16:creationId xmlns:a16="http://schemas.microsoft.com/office/drawing/2014/main" id="{70DD5C0B-2348-4D68-8A98-DA3471E6E072}"/>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1" name="Text Box 16">
          <a:extLst>
            <a:ext uri="{FF2B5EF4-FFF2-40B4-BE49-F238E27FC236}">
              <a16:creationId xmlns:a16="http://schemas.microsoft.com/office/drawing/2014/main" id="{B98D1299-FF38-4D70-9E7D-0054FF36F9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2" name="Text Box 17">
          <a:extLst>
            <a:ext uri="{FF2B5EF4-FFF2-40B4-BE49-F238E27FC236}">
              <a16:creationId xmlns:a16="http://schemas.microsoft.com/office/drawing/2014/main" id="{3B6C27B9-A90D-4FAB-AB9F-0047B84A809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3" name="Text Box 18">
          <a:extLst>
            <a:ext uri="{FF2B5EF4-FFF2-40B4-BE49-F238E27FC236}">
              <a16:creationId xmlns:a16="http://schemas.microsoft.com/office/drawing/2014/main" id="{D505FB3A-BE23-4130-B2AB-6A8EFBB773C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4" name="Text Box 19">
          <a:extLst>
            <a:ext uri="{FF2B5EF4-FFF2-40B4-BE49-F238E27FC236}">
              <a16:creationId xmlns:a16="http://schemas.microsoft.com/office/drawing/2014/main" id="{C762FFA1-D2EC-4C9D-A59F-6D7F74D64D7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65" name="Text Box 16">
          <a:extLst>
            <a:ext uri="{FF2B5EF4-FFF2-40B4-BE49-F238E27FC236}">
              <a16:creationId xmlns:a16="http://schemas.microsoft.com/office/drawing/2014/main" id="{0564CAE7-8F80-4AB2-92B5-2C82A5D2980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66" name="Text Box 17">
          <a:extLst>
            <a:ext uri="{FF2B5EF4-FFF2-40B4-BE49-F238E27FC236}">
              <a16:creationId xmlns:a16="http://schemas.microsoft.com/office/drawing/2014/main" id="{E42CD800-75DD-420B-AD4B-FA5D96D8DCB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42</xdr:row>
      <xdr:rowOff>15875</xdr:rowOff>
    </xdr:from>
    <xdr:ext cx="95250" cy="171450"/>
    <xdr:sp macro="" textlink="">
      <xdr:nvSpPr>
        <xdr:cNvPr id="2767" name="Text Box 18">
          <a:extLst>
            <a:ext uri="{FF2B5EF4-FFF2-40B4-BE49-F238E27FC236}">
              <a16:creationId xmlns:a16="http://schemas.microsoft.com/office/drawing/2014/main" id="{62F335A8-DE6C-4305-A16C-CE511E7F4D4E}"/>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68" name="Text Box 16">
          <a:extLst>
            <a:ext uri="{FF2B5EF4-FFF2-40B4-BE49-F238E27FC236}">
              <a16:creationId xmlns:a16="http://schemas.microsoft.com/office/drawing/2014/main" id="{7E36769B-0180-4B08-AB32-58802DD1C9D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69" name="Text Box 17">
          <a:extLst>
            <a:ext uri="{FF2B5EF4-FFF2-40B4-BE49-F238E27FC236}">
              <a16:creationId xmlns:a16="http://schemas.microsoft.com/office/drawing/2014/main" id="{D6FF7CCC-48C8-4AA7-ABD8-95D0F4E1AC5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70" name="Text Box 18">
          <a:extLst>
            <a:ext uri="{FF2B5EF4-FFF2-40B4-BE49-F238E27FC236}">
              <a16:creationId xmlns:a16="http://schemas.microsoft.com/office/drawing/2014/main" id="{6995809B-C568-44F2-B924-BDCB12DCD08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71" name="Text Box 19">
          <a:extLst>
            <a:ext uri="{FF2B5EF4-FFF2-40B4-BE49-F238E27FC236}">
              <a16:creationId xmlns:a16="http://schemas.microsoft.com/office/drawing/2014/main" id="{977B2DB1-253F-4EFD-9C27-8816B6EB85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72" name="Text Box 16">
          <a:extLst>
            <a:ext uri="{FF2B5EF4-FFF2-40B4-BE49-F238E27FC236}">
              <a16:creationId xmlns:a16="http://schemas.microsoft.com/office/drawing/2014/main" id="{744ADC8A-FD11-4418-A9A0-6F5656A7473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42</xdr:row>
      <xdr:rowOff>170392</xdr:rowOff>
    </xdr:from>
    <xdr:ext cx="95250" cy="213632"/>
    <xdr:sp macro="" textlink="">
      <xdr:nvSpPr>
        <xdr:cNvPr id="2773" name="Text Box 15">
          <a:extLst>
            <a:ext uri="{FF2B5EF4-FFF2-40B4-BE49-F238E27FC236}">
              <a16:creationId xmlns:a16="http://schemas.microsoft.com/office/drawing/2014/main" id="{DA6241DC-DB71-4714-875B-8540D4F908E1}"/>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48496"/>
    <xdr:sp macro="" textlink="">
      <xdr:nvSpPr>
        <xdr:cNvPr id="2774" name="Text Box 15">
          <a:extLst>
            <a:ext uri="{FF2B5EF4-FFF2-40B4-BE49-F238E27FC236}">
              <a16:creationId xmlns:a16="http://schemas.microsoft.com/office/drawing/2014/main" id="{B71684B8-C1A0-438E-93FB-B06BFB18272F}"/>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504825</xdr:rowOff>
    </xdr:from>
    <xdr:ext cx="95250" cy="442269"/>
    <xdr:sp macro="" textlink="">
      <xdr:nvSpPr>
        <xdr:cNvPr id="2775" name="Text Box 15">
          <a:extLst>
            <a:ext uri="{FF2B5EF4-FFF2-40B4-BE49-F238E27FC236}">
              <a16:creationId xmlns:a16="http://schemas.microsoft.com/office/drawing/2014/main" id="{1F25F833-F0E8-48ED-AA3D-5E32E2C3234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504825</xdr:rowOff>
    </xdr:from>
    <xdr:ext cx="95250" cy="442269"/>
    <xdr:sp macro="" textlink="">
      <xdr:nvSpPr>
        <xdr:cNvPr id="2776" name="Text Box 15">
          <a:extLst>
            <a:ext uri="{FF2B5EF4-FFF2-40B4-BE49-F238E27FC236}">
              <a16:creationId xmlns:a16="http://schemas.microsoft.com/office/drawing/2014/main" id="{310A7F38-DD00-4A1B-A630-CC123A2F8073}"/>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213632"/>
    <xdr:sp macro="" textlink="">
      <xdr:nvSpPr>
        <xdr:cNvPr id="2777" name="Text Box 15">
          <a:extLst>
            <a:ext uri="{FF2B5EF4-FFF2-40B4-BE49-F238E27FC236}">
              <a16:creationId xmlns:a16="http://schemas.microsoft.com/office/drawing/2014/main" id="{0FB69D71-2747-4F48-9AA7-55E0506200C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44331"/>
    <xdr:sp macro="" textlink="">
      <xdr:nvSpPr>
        <xdr:cNvPr id="2778" name="Text Box 15">
          <a:extLst>
            <a:ext uri="{FF2B5EF4-FFF2-40B4-BE49-F238E27FC236}">
              <a16:creationId xmlns:a16="http://schemas.microsoft.com/office/drawing/2014/main" id="{517C63EA-0295-4B64-9171-2C63EFC0A5E9}"/>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42</xdr:row>
      <xdr:rowOff>170392</xdr:rowOff>
    </xdr:from>
    <xdr:ext cx="95250" cy="213632"/>
    <xdr:sp macro="" textlink="">
      <xdr:nvSpPr>
        <xdr:cNvPr id="2779" name="Text Box 15">
          <a:extLst>
            <a:ext uri="{FF2B5EF4-FFF2-40B4-BE49-F238E27FC236}">
              <a16:creationId xmlns:a16="http://schemas.microsoft.com/office/drawing/2014/main" id="{5A313F17-D1FD-44C1-B18F-58D62C2D1D9D}"/>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0" name="Text Box 16">
          <a:extLst>
            <a:ext uri="{FF2B5EF4-FFF2-40B4-BE49-F238E27FC236}">
              <a16:creationId xmlns:a16="http://schemas.microsoft.com/office/drawing/2014/main" id="{4B8F285F-B70A-4E73-BED4-A04E9C3AD6B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1" name="Text Box 17">
          <a:extLst>
            <a:ext uri="{FF2B5EF4-FFF2-40B4-BE49-F238E27FC236}">
              <a16:creationId xmlns:a16="http://schemas.microsoft.com/office/drawing/2014/main" id="{AAE73DD7-D378-4157-81E1-9AF3770E4C9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2" name="Text Box 18">
          <a:extLst>
            <a:ext uri="{FF2B5EF4-FFF2-40B4-BE49-F238E27FC236}">
              <a16:creationId xmlns:a16="http://schemas.microsoft.com/office/drawing/2014/main" id="{BF29F94C-AA33-4B63-8E06-ADD40F383BF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3" name="Text Box 19">
          <a:extLst>
            <a:ext uri="{FF2B5EF4-FFF2-40B4-BE49-F238E27FC236}">
              <a16:creationId xmlns:a16="http://schemas.microsoft.com/office/drawing/2014/main" id="{24127D01-D534-44E2-83A4-0D6E591F4B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4" name="Text Box 16">
          <a:extLst>
            <a:ext uri="{FF2B5EF4-FFF2-40B4-BE49-F238E27FC236}">
              <a16:creationId xmlns:a16="http://schemas.microsoft.com/office/drawing/2014/main" id="{85732863-E4C7-41C1-BFAE-176F74D0326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5" name="Text Box 17">
          <a:extLst>
            <a:ext uri="{FF2B5EF4-FFF2-40B4-BE49-F238E27FC236}">
              <a16:creationId xmlns:a16="http://schemas.microsoft.com/office/drawing/2014/main" id="{72A546AC-3014-418E-9881-CDADD61803E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6" name="Text Box 18">
          <a:extLst>
            <a:ext uri="{FF2B5EF4-FFF2-40B4-BE49-F238E27FC236}">
              <a16:creationId xmlns:a16="http://schemas.microsoft.com/office/drawing/2014/main" id="{F083041F-DE9C-44C9-A1D5-DA9277B9C1D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7" name="Text Box 19">
          <a:extLst>
            <a:ext uri="{FF2B5EF4-FFF2-40B4-BE49-F238E27FC236}">
              <a16:creationId xmlns:a16="http://schemas.microsoft.com/office/drawing/2014/main" id="{7C53BA28-EC24-4478-89D7-93D85E49EF8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88" name="Text Box 16">
          <a:extLst>
            <a:ext uri="{FF2B5EF4-FFF2-40B4-BE49-F238E27FC236}">
              <a16:creationId xmlns:a16="http://schemas.microsoft.com/office/drawing/2014/main" id="{2D84B712-5062-42DB-84C2-F5D603779FF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89" name="Text Box 17">
          <a:extLst>
            <a:ext uri="{FF2B5EF4-FFF2-40B4-BE49-F238E27FC236}">
              <a16:creationId xmlns:a16="http://schemas.microsoft.com/office/drawing/2014/main" id="{09411808-584F-4CC2-BEED-F8F44FF2F81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90" name="Text Box 18">
          <a:extLst>
            <a:ext uri="{FF2B5EF4-FFF2-40B4-BE49-F238E27FC236}">
              <a16:creationId xmlns:a16="http://schemas.microsoft.com/office/drawing/2014/main" id="{6426E4C1-4FC0-4BF1-A14F-D8A4CBC29AA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91" name="Text Box 19">
          <a:extLst>
            <a:ext uri="{FF2B5EF4-FFF2-40B4-BE49-F238E27FC236}">
              <a16:creationId xmlns:a16="http://schemas.microsoft.com/office/drawing/2014/main" id="{67539081-EA85-4DBD-965E-E13864CFC66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44</xdr:row>
      <xdr:rowOff>504825</xdr:rowOff>
    </xdr:from>
    <xdr:ext cx="95250" cy="444014"/>
    <xdr:sp macro="" textlink="">
      <xdr:nvSpPr>
        <xdr:cNvPr id="2792" name="Text Box 15">
          <a:extLst>
            <a:ext uri="{FF2B5EF4-FFF2-40B4-BE49-F238E27FC236}">
              <a16:creationId xmlns:a16="http://schemas.microsoft.com/office/drawing/2014/main" id="{F8011CBA-A7E6-4F68-83CF-176196CCD36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3" name="Text Box 16">
          <a:extLst>
            <a:ext uri="{FF2B5EF4-FFF2-40B4-BE49-F238E27FC236}">
              <a16:creationId xmlns:a16="http://schemas.microsoft.com/office/drawing/2014/main" id="{42D0E925-BC46-45CB-A096-5DB68DCAD85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4" name="Text Box 17">
          <a:extLst>
            <a:ext uri="{FF2B5EF4-FFF2-40B4-BE49-F238E27FC236}">
              <a16:creationId xmlns:a16="http://schemas.microsoft.com/office/drawing/2014/main" id="{05E2F152-61B4-435F-B1D1-10921321CFA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5" name="Text Box 18">
          <a:extLst>
            <a:ext uri="{FF2B5EF4-FFF2-40B4-BE49-F238E27FC236}">
              <a16:creationId xmlns:a16="http://schemas.microsoft.com/office/drawing/2014/main" id="{4E54D32F-ADC5-4CB0-A38D-A7D51A137FD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6" name="Text Box 19">
          <a:extLst>
            <a:ext uri="{FF2B5EF4-FFF2-40B4-BE49-F238E27FC236}">
              <a16:creationId xmlns:a16="http://schemas.microsoft.com/office/drawing/2014/main" id="{A9B05BC7-3D70-4502-BBBE-C97A367C5D0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97" name="Text Box 16">
          <a:extLst>
            <a:ext uri="{FF2B5EF4-FFF2-40B4-BE49-F238E27FC236}">
              <a16:creationId xmlns:a16="http://schemas.microsoft.com/office/drawing/2014/main" id="{58C8B268-3E72-4F5B-84C8-52BD9CDB7A9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98" name="Text Box 17">
          <a:extLst>
            <a:ext uri="{FF2B5EF4-FFF2-40B4-BE49-F238E27FC236}">
              <a16:creationId xmlns:a16="http://schemas.microsoft.com/office/drawing/2014/main" id="{823EC8AB-6FCE-48C3-B9BB-38EC274F583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99" name="Text Box 18">
          <a:extLst>
            <a:ext uri="{FF2B5EF4-FFF2-40B4-BE49-F238E27FC236}">
              <a16:creationId xmlns:a16="http://schemas.microsoft.com/office/drawing/2014/main" id="{B84A8924-DCFF-4B5B-8E33-18A0222A2CB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0" name="Text Box 16">
          <a:extLst>
            <a:ext uri="{FF2B5EF4-FFF2-40B4-BE49-F238E27FC236}">
              <a16:creationId xmlns:a16="http://schemas.microsoft.com/office/drawing/2014/main" id="{EA700D8D-604D-4B30-B45F-DBFBC47B4F1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1" name="Text Box 17">
          <a:extLst>
            <a:ext uri="{FF2B5EF4-FFF2-40B4-BE49-F238E27FC236}">
              <a16:creationId xmlns:a16="http://schemas.microsoft.com/office/drawing/2014/main" id="{CD356793-379D-4B01-AB82-198E30F0DA8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2" name="Text Box 18">
          <a:extLst>
            <a:ext uri="{FF2B5EF4-FFF2-40B4-BE49-F238E27FC236}">
              <a16:creationId xmlns:a16="http://schemas.microsoft.com/office/drawing/2014/main" id="{FC810D8F-0B9F-457A-BCEF-BA907C592C1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3" name="Text Box 19">
          <a:extLst>
            <a:ext uri="{FF2B5EF4-FFF2-40B4-BE49-F238E27FC236}">
              <a16:creationId xmlns:a16="http://schemas.microsoft.com/office/drawing/2014/main" id="{D1E4DC2B-6294-46B1-BEEC-94948B5B814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4" name="Text Box 16">
          <a:extLst>
            <a:ext uri="{FF2B5EF4-FFF2-40B4-BE49-F238E27FC236}">
              <a16:creationId xmlns:a16="http://schemas.microsoft.com/office/drawing/2014/main" id="{567C5A12-6B8D-4224-AFB9-02A519B2B7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5" name="Text Box 17">
          <a:extLst>
            <a:ext uri="{FF2B5EF4-FFF2-40B4-BE49-F238E27FC236}">
              <a16:creationId xmlns:a16="http://schemas.microsoft.com/office/drawing/2014/main" id="{0C4FEC1E-F7A1-4D70-BF23-7A4FA6D6BE1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6" name="Text Box 18">
          <a:extLst>
            <a:ext uri="{FF2B5EF4-FFF2-40B4-BE49-F238E27FC236}">
              <a16:creationId xmlns:a16="http://schemas.microsoft.com/office/drawing/2014/main" id="{E81E92A4-E4A2-434C-BAC2-6DE9C428EC9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7" name="Text Box 19">
          <a:extLst>
            <a:ext uri="{FF2B5EF4-FFF2-40B4-BE49-F238E27FC236}">
              <a16:creationId xmlns:a16="http://schemas.microsoft.com/office/drawing/2014/main" id="{B2D277C5-8825-4E1F-9BAA-624CE64B4DD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56743"/>
    <xdr:sp macro="" textlink="">
      <xdr:nvSpPr>
        <xdr:cNvPr id="2808" name="Text Box 15">
          <a:extLst>
            <a:ext uri="{FF2B5EF4-FFF2-40B4-BE49-F238E27FC236}">
              <a16:creationId xmlns:a16="http://schemas.microsoft.com/office/drawing/2014/main" id="{AD7FFCE6-9D99-4DE4-A104-B1B331E20486}"/>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504825</xdr:rowOff>
    </xdr:from>
    <xdr:ext cx="95250" cy="442269"/>
    <xdr:sp macro="" textlink="">
      <xdr:nvSpPr>
        <xdr:cNvPr id="2809" name="Text Box 15">
          <a:extLst>
            <a:ext uri="{FF2B5EF4-FFF2-40B4-BE49-F238E27FC236}">
              <a16:creationId xmlns:a16="http://schemas.microsoft.com/office/drawing/2014/main" id="{002CFAFA-2329-430A-A6D8-536569D997FB}"/>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504825</xdr:rowOff>
    </xdr:from>
    <xdr:ext cx="95250" cy="442269"/>
    <xdr:sp macro="" textlink="">
      <xdr:nvSpPr>
        <xdr:cNvPr id="2810" name="Text Box 15">
          <a:extLst>
            <a:ext uri="{FF2B5EF4-FFF2-40B4-BE49-F238E27FC236}">
              <a16:creationId xmlns:a16="http://schemas.microsoft.com/office/drawing/2014/main" id="{47136320-8EF1-4190-B429-4990FA3011DC}"/>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213632"/>
    <xdr:sp macro="" textlink="">
      <xdr:nvSpPr>
        <xdr:cNvPr id="2811" name="Text Box 15">
          <a:extLst>
            <a:ext uri="{FF2B5EF4-FFF2-40B4-BE49-F238E27FC236}">
              <a16:creationId xmlns:a16="http://schemas.microsoft.com/office/drawing/2014/main" id="{65A44950-1162-4AD1-A1CA-A7C2395C8EF9}"/>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44331"/>
    <xdr:sp macro="" textlink="">
      <xdr:nvSpPr>
        <xdr:cNvPr id="2812" name="Text Box 15">
          <a:extLst>
            <a:ext uri="{FF2B5EF4-FFF2-40B4-BE49-F238E27FC236}">
              <a16:creationId xmlns:a16="http://schemas.microsoft.com/office/drawing/2014/main" id="{DD1AD90E-FC8B-476B-B564-4FCE63446CDF}"/>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504825</xdr:rowOff>
    </xdr:from>
    <xdr:ext cx="95250" cy="213632"/>
    <xdr:sp macro="" textlink="">
      <xdr:nvSpPr>
        <xdr:cNvPr id="2813" name="Text Box 15">
          <a:extLst>
            <a:ext uri="{FF2B5EF4-FFF2-40B4-BE49-F238E27FC236}">
              <a16:creationId xmlns:a16="http://schemas.microsoft.com/office/drawing/2014/main" id="{599B8BDC-62C0-49C8-BEF4-DC29A4DA7EA7}"/>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4" name="Text Box 16">
          <a:extLst>
            <a:ext uri="{FF2B5EF4-FFF2-40B4-BE49-F238E27FC236}">
              <a16:creationId xmlns:a16="http://schemas.microsoft.com/office/drawing/2014/main" id="{3AF0EBD9-5D6E-40A1-9E74-AAD7F805B6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5" name="Text Box 17">
          <a:extLst>
            <a:ext uri="{FF2B5EF4-FFF2-40B4-BE49-F238E27FC236}">
              <a16:creationId xmlns:a16="http://schemas.microsoft.com/office/drawing/2014/main" id="{93F75A0C-84C5-4B59-A0E4-5D408327C99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6" name="Text Box 18">
          <a:extLst>
            <a:ext uri="{FF2B5EF4-FFF2-40B4-BE49-F238E27FC236}">
              <a16:creationId xmlns:a16="http://schemas.microsoft.com/office/drawing/2014/main" id="{5D98FF1B-34D6-41D2-B341-27993609441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7" name="Text Box 19">
          <a:extLst>
            <a:ext uri="{FF2B5EF4-FFF2-40B4-BE49-F238E27FC236}">
              <a16:creationId xmlns:a16="http://schemas.microsoft.com/office/drawing/2014/main" id="{153CEADB-C5DC-48D5-BB2E-FD15392ADC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18" name="Text Box 16">
          <a:extLst>
            <a:ext uri="{FF2B5EF4-FFF2-40B4-BE49-F238E27FC236}">
              <a16:creationId xmlns:a16="http://schemas.microsoft.com/office/drawing/2014/main" id="{491EE480-249F-4C59-99A0-919F4470037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19" name="Text Box 17">
          <a:extLst>
            <a:ext uri="{FF2B5EF4-FFF2-40B4-BE49-F238E27FC236}">
              <a16:creationId xmlns:a16="http://schemas.microsoft.com/office/drawing/2014/main" id="{D486C07E-C10F-4AFD-9B6A-1E75381E2B7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20" name="Text Box 18">
          <a:extLst>
            <a:ext uri="{FF2B5EF4-FFF2-40B4-BE49-F238E27FC236}">
              <a16:creationId xmlns:a16="http://schemas.microsoft.com/office/drawing/2014/main" id="{F41162CE-314E-40C7-80E9-291C8126E28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21" name="Text Box 19">
          <a:extLst>
            <a:ext uri="{FF2B5EF4-FFF2-40B4-BE49-F238E27FC236}">
              <a16:creationId xmlns:a16="http://schemas.microsoft.com/office/drawing/2014/main" id="{D884D22F-49CA-489A-9802-E097A504C04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2" name="Text Box 16">
          <a:extLst>
            <a:ext uri="{FF2B5EF4-FFF2-40B4-BE49-F238E27FC236}">
              <a16:creationId xmlns:a16="http://schemas.microsoft.com/office/drawing/2014/main" id="{B19A58AC-8B8B-4450-99D0-B730A4C4218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3" name="Text Box 17">
          <a:extLst>
            <a:ext uri="{FF2B5EF4-FFF2-40B4-BE49-F238E27FC236}">
              <a16:creationId xmlns:a16="http://schemas.microsoft.com/office/drawing/2014/main" id="{AC03FD42-B211-4316-AB5D-B0632E01AEC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4" name="Text Box 18">
          <a:extLst>
            <a:ext uri="{FF2B5EF4-FFF2-40B4-BE49-F238E27FC236}">
              <a16:creationId xmlns:a16="http://schemas.microsoft.com/office/drawing/2014/main" id="{4D9858AD-C340-4329-93A2-022F9256E3F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5" name="Text Box 19">
          <a:extLst>
            <a:ext uri="{FF2B5EF4-FFF2-40B4-BE49-F238E27FC236}">
              <a16:creationId xmlns:a16="http://schemas.microsoft.com/office/drawing/2014/main" id="{C4CA7200-1B61-4462-933D-CD162193619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44</xdr:row>
      <xdr:rowOff>504825</xdr:rowOff>
    </xdr:from>
    <xdr:ext cx="95250" cy="444014"/>
    <xdr:sp macro="" textlink="">
      <xdr:nvSpPr>
        <xdr:cNvPr id="2826" name="Text Box 15">
          <a:extLst>
            <a:ext uri="{FF2B5EF4-FFF2-40B4-BE49-F238E27FC236}">
              <a16:creationId xmlns:a16="http://schemas.microsoft.com/office/drawing/2014/main" id="{56480626-D716-4D88-BD57-ACFE2236632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27" name="Text Box 16">
          <a:extLst>
            <a:ext uri="{FF2B5EF4-FFF2-40B4-BE49-F238E27FC236}">
              <a16:creationId xmlns:a16="http://schemas.microsoft.com/office/drawing/2014/main" id="{A5A56C07-FF21-4E1D-9451-2D86C8D417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28" name="Text Box 17">
          <a:extLst>
            <a:ext uri="{FF2B5EF4-FFF2-40B4-BE49-F238E27FC236}">
              <a16:creationId xmlns:a16="http://schemas.microsoft.com/office/drawing/2014/main" id="{367F0471-6037-48D3-B836-BE243D19463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29" name="Text Box 18">
          <a:extLst>
            <a:ext uri="{FF2B5EF4-FFF2-40B4-BE49-F238E27FC236}">
              <a16:creationId xmlns:a16="http://schemas.microsoft.com/office/drawing/2014/main" id="{FB648CAE-163D-45EE-862B-61170EA765D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30" name="Text Box 19">
          <a:extLst>
            <a:ext uri="{FF2B5EF4-FFF2-40B4-BE49-F238E27FC236}">
              <a16:creationId xmlns:a16="http://schemas.microsoft.com/office/drawing/2014/main" id="{A93E09D1-6352-4075-BB9D-C80D8E4477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44</xdr:row>
      <xdr:rowOff>504825</xdr:rowOff>
    </xdr:from>
    <xdr:ext cx="95250" cy="442269"/>
    <xdr:sp macro="" textlink="">
      <xdr:nvSpPr>
        <xdr:cNvPr id="2831" name="Text Box 15">
          <a:extLst>
            <a:ext uri="{FF2B5EF4-FFF2-40B4-BE49-F238E27FC236}">
              <a16:creationId xmlns:a16="http://schemas.microsoft.com/office/drawing/2014/main" id="{F2FA7A70-EEBF-4E04-A377-7C54F745E94E}"/>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32" name="Text Box 16">
          <a:extLst>
            <a:ext uri="{FF2B5EF4-FFF2-40B4-BE49-F238E27FC236}">
              <a16:creationId xmlns:a16="http://schemas.microsoft.com/office/drawing/2014/main" id="{F098900C-F7E3-4A05-B380-50F6C35D78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33" name="Text Box 17">
          <a:extLst>
            <a:ext uri="{FF2B5EF4-FFF2-40B4-BE49-F238E27FC236}">
              <a16:creationId xmlns:a16="http://schemas.microsoft.com/office/drawing/2014/main" id="{C7265244-8945-4CA3-BAC8-A3313FAECA3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34" name="Text Box 18">
          <a:extLst>
            <a:ext uri="{FF2B5EF4-FFF2-40B4-BE49-F238E27FC236}">
              <a16:creationId xmlns:a16="http://schemas.microsoft.com/office/drawing/2014/main" id="{5CE46923-DD54-45DB-891C-A6A37C9C345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5" name="Text Box 16">
          <a:extLst>
            <a:ext uri="{FF2B5EF4-FFF2-40B4-BE49-F238E27FC236}">
              <a16:creationId xmlns:a16="http://schemas.microsoft.com/office/drawing/2014/main" id="{979D00C5-B3F0-43FB-80E3-A0D9ACE09BA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6" name="Text Box 17">
          <a:extLst>
            <a:ext uri="{FF2B5EF4-FFF2-40B4-BE49-F238E27FC236}">
              <a16:creationId xmlns:a16="http://schemas.microsoft.com/office/drawing/2014/main" id="{E96B9E07-2E50-441B-B070-483168642D4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7" name="Text Box 18">
          <a:extLst>
            <a:ext uri="{FF2B5EF4-FFF2-40B4-BE49-F238E27FC236}">
              <a16:creationId xmlns:a16="http://schemas.microsoft.com/office/drawing/2014/main" id="{65F7ECA6-5003-4B58-8F6F-2C659FA786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8" name="Text Box 19">
          <a:extLst>
            <a:ext uri="{FF2B5EF4-FFF2-40B4-BE49-F238E27FC236}">
              <a16:creationId xmlns:a16="http://schemas.microsoft.com/office/drawing/2014/main" id="{4BA17647-44D7-40F7-B3D3-978E8DECF99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9" name="Text Box 16">
          <a:extLst>
            <a:ext uri="{FF2B5EF4-FFF2-40B4-BE49-F238E27FC236}">
              <a16:creationId xmlns:a16="http://schemas.microsoft.com/office/drawing/2014/main" id="{A50A6B9B-FF86-48E7-9A99-C4A9272B7C8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40" name="Text Box 17">
          <a:extLst>
            <a:ext uri="{FF2B5EF4-FFF2-40B4-BE49-F238E27FC236}">
              <a16:creationId xmlns:a16="http://schemas.microsoft.com/office/drawing/2014/main" id="{1A449208-272D-48C0-ABBA-6221D2EE76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41" name="Text Box 18">
          <a:extLst>
            <a:ext uri="{FF2B5EF4-FFF2-40B4-BE49-F238E27FC236}">
              <a16:creationId xmlns:a16="http://schemas.microsoft.com/office/drawing/2014/main" id="{3EEACE26-C85A-4D22-BF31-31BDF60C3E9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46</xdr:row>
      <xdr:rowOff>170392</xdr:rowOff>
    </xdr:from>
    <xdr:ext cx="95250" cy="213632"/>
    <xdr:sp macro="" textlink="">
      <xdr:nvSpPr>
        <xdr:cNvPr id="2842" name="Text Box 15">
          <a:extLst>
            <a:ext uri="{FF2B5EF4-FFF2-40B4-BE49-F238E27FC236}">
              <a16:creationId xmlns:a16="http://schemas.microsoft.com/office/drawing/2014/main" id="{AEB3F171-C214-4AFC-BDB0-FE2D2B0B0FD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3" name="Text Box 16">
          <a:extLst>
            <a:ext uri="{FF2B5EF4-FFF2-40B4-BE49-F238E27FC236}">
              <a16:creationId xmlns:a16="http://schemas.microsoft.com/office/drawing/2014/main" id="{5FB2B342-4A1B-4047-8BFE-2167CF79BE7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4" name="Text Box 17">
          <a:extLst>
            <a:ext uri="{FF2B5EF4-FFF2-40B4-BE49-F238E27FC236}">
              <a16:creationId xmlns:a16="http://schemas.microsoft.com/office/drawing/2014/main" id="{4BCDF5A3-56E9-4397-8C0F-95752003E38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5" name="Text Box 18">
          <a:extLst>
            <a:ext uri="{FF2B5EF4-FFF2-40B4-BE49-F238E27FC236}">
              <a16:creationId xmlns:a16="http://schemas.microsoft.com/office/drawing/2014/main" id="{3E5BB214-7905-4715-88E9-C92E1679C4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6" name="Text Box 19">
          <a:extLst>
            <a:ext uri="{FF2B5EF4-FFF2-40B4-BE49-F238E27FC236}">
              <a16:creationId xmlns:a16="http://schemas.microsoft.com/office/drawing/2014/main" id="{7A6BBD48-7799-44E3-9627-BE4159E7FC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47" name="Text Box 16">
          <a:extLst>
            <a:ext uri="{FF2B5EF4-FFF2-40B4-BE49-F238E27FC236}">
              <a16:creationId xmlns:a16="http://schemas.microsoft.com/office/drawing/2014/main" id="{85410CA5-917A-4C2B-A16D-B80324037F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48" name="Text Box 17">
          <a:extLst>
            <a:ext uri="{FF2B5EF4-FFF2-40B4-BE49-F238E27FC236}">
              <a16:creationId xmlns:a16="http://schemas.microsoft.com/office/drawing/2014/main" id="{853BC0D2-3CC9-47B0-8BDC-C0EEEBEB4C3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49" name="Text Box 18">
          <a:extLst>
            <a:ext uri="{FF2B5EF4-FFF2-40B4-BE49-F238E27FC236}">
              <a16:creationId xmlns:a16="http://schemas.microsoft.com/office/drawing/2014/main" id="{9A347872-D25D-4D24-8D51-9398A1F182E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50" name="Text Box 19">
          <a:extLst>
            <a:ext uri="{FF2B5EF4-FFF2-40B4-BE49-F238E27FC236}">
              <a16:creationId xmlns:a16="http://schemas.microsoft.com/office/drawing/2014/main" id="{31E497B0-9D69-4931-B2FD-264EA51D3D5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1" name="Text Box 16">
          <a:extLst>
            <a:ext uri="{FF2B5EF4-FFF2-40B4-BE49-F238E27FC236}">
              <a16:creationId xmlns:a16="http://schemas.microsoft.com/office/drawing/2014/main" id="{B4116085-AAA1-4B74-90D1-4EABEA14F02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2" name="Text Box 17">
          <a:extLst>
            <a:ext uri="{FF2B5EF4-FFF2-40B4-BE49-F238E27FC236}">
              <a16:creationId xmlns:a16="http://schemas.microsoft.com/office/drawing/2014/main" id="{A584C490-3D7B-4139-BC38-254E7F6A95D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3" name="Text Box 18">
          <a:extLst>
            <a:ext uri="{FF2B5EF4-FFF2-40B4-BE49-F238E27FC236}">
              <a16:creationId xmlns:a16="http://schemas.microsoft.com/office/drawing/2014/main" id="{9572B1DB-4A0C-4942-8720-50261741471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4" name="Text Box 19">
          <a:extLst>
            <a:ext uri="{FF2B5EF4-FFF2-40B4-BE49-F238E27FC236}">
              <a16:creationId xmlns:a16="http://schemas.microsoft.com/office/drawing/2014/main" id="{334311D2-E6D2-4B07-BD61-A25833BF9A0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44</xdr:row>
      <xdr:rowOff>504825</xdr:rowOff>
    </xdr:from>
    <xdr:ext cx="95250" cy="444014"/>
    <xdr:sp macro="" textlink="">
      <xdr:nvSpPr>
        <xdr:cNvPr id="2855" name="Text Box 15">
          <a:extLst>
            <a:ext uri="{FF2B5EF4-FFF2-40B4-BE49-F238E27FC236}">
              <a16:creationId xmlns:a16="http://schemas.microsoft.com/office/drawing/2014/main" id="{267DE68C-0242-43AB-9B2F-E7C510222F6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6" name="Text Box 16">
          <a:extLst>
            <a:ext uri="{FF2B5EF4-FFF2-40B4-BE49-F238E27FC236}">
              <a16:creationId xmlns:a16="http://schemas.microsoft.com/office/drawing/2014/main" id="{DE7F601A-947B-4C84-B589-2429AFD3DF6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7" name="Text Box 17">
          <a:extLst>
            <a:ext uri="{FF2B5EF4-FFF2-40B4-BE49-F238E27FC236}">
              <a16:creationId xmlns:a16="http://schemas.microsoft.com/office/drawing/2014/main" id="{FDA95DBA-BD1A-453D-9F6D-91748DE10F2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8" name="Text Box 18">
          <a:extLst>
            <a:ext uri="{FF2B5EF4-FFF2-40B4-BE49-F238E27FC236}">
              <a16:creationId xmlns:a16="http://schemas.microsoft.com/office/drawing/2014/main" id="{F50C2326-C843-414E-84A4-C51B12E40B6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9" name="Text Box 19">
          <a:extLst>
            <a:ext uri="{FF2B5EF4-FFF2-40B4-BE49-F238E27FC236}">
              <a16:creationId xmlns:a16="http://schemas.microsoft.com/office/drawing/2014/main" id="{9C741AAC-B45C-4E01-AE27-22202A341A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60" name="Text Box 16">
          <a:extLst>
            <a:ext uri="{FF2B5EF4-FFF2-40B4-BE49-F238E27FC236}">
              <a16:creationId xmlns:a16="http://schemas.microsoft.com/office/drawing/2014/main" id="{ED43533A-7D48-4082-B8FF-05ED42F7900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61" name="Text Box 17">
          <a:extLst>
            <a:ext uri="{FF2B5EF4-FFF2-40B4-BE49-F238E27FC236}">
              <a16:creationId xmlns:a16="http://schemas.microsoft.com/office/drawing/2014/main" id="{F432460B-CF5E-4169-9E75-FCD1229C61B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46</xdr:row>
      <xdr:rowOff>15875</xdr:rowOff>
    </xdr:from>
    <xdr:ext cx="95250" cy="171450"/>
    <xdr:sp macro="" textlink="">
      <xdr:nvSpPr>
        <xdr:cNvPr id="2862" name="Text Box 18">
          <a:extLst>
            <a:ext uri="{FF2B5EF4-FFF2-40B4-BE49-F238E27FC236}">
              <a16:creationId xmlns:a16="http://schemas.microsoft.com/office/drawing/2014/main" id="{08DBFA39-E708-453D-B0B6-4DB44FE6F45D}"/>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3" name="Text Box 16">
          <a:extLst>
            <a:ext uri="{FF2B5EF4-FFF2-40B4-BE49-F238E27FC236}">
              <a16:creationId xmlns:a16="http://schemas.microsoft.com/office/drawing/2014/main" id="{1969233D-4CFD-4B2A-BAEF-2968F2A616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4" name="Text Box 17">
          <a:extLst>
            <a:ext uri="{FF2B5EF4-FFF2-40B4-BE49-F238E27FC236}">
              <a16:creationId xmlns:a16="http://schemas.microsoft.com/office/drawing/2014/main" id="{9510CC1A-CA6F-497B-97CA-27E7EE9FBF1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5" name="Text Box 18">
          <a:extLst>
            <a:ext uri="{FF2B5EF4-FFF2-40B4-BE49-F238E27FC236}">
              <a16:creationId xmlns:a16="http://schemas.microsoft.com/office/drawing/2014/main" id="{1362AF0C-B8E8-4A90-B8F8-01B856ACF0C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6" name="Text Box 19">
          <a:extLst>
            <a:ext uri="{FF2B5EF4-FFF2-40B4-BE49-F238E27FC236}">
              <a16:creationId xmlns:a16="http://schemas.microsoft.com/office/drawing/2014/main" id="{6A8A5A1B-2711-4F5C-AD4E-6D19FDC4DC5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7" name="Text Box 16">
          <a:extLst>
            <a:ext uri="{FF2B5EF4-FFF2-40B4-BE49-F238E27FC236}">
              <a16:creationId xmlns:a16="http://schemas.microsoft.com/office/drawing/2014/main" id="{EEF2A8CD-DF5F-4C35-9709-592D0591463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46</xdr:row>
      <xdr:rowOff>170392</xdr:rowOff>
    </xdr:from>
    <xdr:ext cx="95250" cy="213632"/>
    <xdr:sp macro="" textlink="">
      <xdr:nvSpPr>
        <xdr:cNvPr id="2868" name="Text Box 15">
          <a:extLst>
            <a:ext uri="{FF2B5EF4-FFF2-40B4-BE49-F238E27FC236}">
              <a16:creationId xmlns:a16="http://schemas.microsoft.com/office/drawing/2014/main" id="{A28B6FE7-43C8-417D-8ED7-0869B7E19CA6}"/>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8496"/>
    <xdr:sp macro="" textlink="">
      <xdr:nvSpPr>
        <xdr:cNvPr id="2869" name="Text Box 15">
          <a:extLst>
            <a:ext uri="{FF2B5EF4-FFF2-40B4-BE49-F238E27FC236}">
              <a16:creationId xmlns:a16="http://schemas.microsoft.com/office/drawing/2014/main" id="{30A09579-AC9E-4EC1-A2DE-7E678D0FD38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442269"/>
    <xdr:sp macro="" textlink="">
      <xdr:nvSpPr>
        <xdr:cNvPr id="2870" name="Text Box 15">
          <a:extLst>
            <a:ext uri="{FF2B5EF4-FFF2-40B4-BE49-F238E27FC236}">
              <a16:creationId xmlns:a16="http://schemas.microsoft.com/office/drawing/2014/main" id="{8943C15E-2906-4ADA-B686-7FBF7F6897AF}"/>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504825</xdr:rowOff>
    </xdr:from>
    <xdr:ext cx="95250" cy="442269"/>
    <xdr:sp macro="" textlink="">
      <xdr:nvSpPr>
        <xdr:cNvPr id="2871" name="Text Box 15">
          <a:extLst>
            <a:ext uri="{FF2B5EF4-FFF2-40B4-BE49-F238E27FC236}">
              <a16:creationId xmlns:a16="http://schemas.microsoft.com/office/drawing/2014/main" id="{EAE471F7-68D9-47BC-A7AD-A50697D7BC6E}"/>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213632"/>
    <xdr:sp macro="" textlink="">
      <xdr:nvSpPr>
        <xdr:cNvPr id="2872" name="Text Box 15">
          <a:extLst>
            <a:ext uri="{FF2B5EF4-FFF2-40B4-BE49-F238E27FC236}">
              <a16:creationId xmlns:a16="http://schemas.microsoft.com/office/drawing/2014/main" id="{C7D6E62A-5F56-4371-810E-2F5D4A0945A2}"/>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4331"/>
    <xdr:sp macro="" textlink="">
      <xdr:nvSpPr>
        <xdr:cNvPr id="2873" name="Text Box 15">
          <a:extLst>
            <a:ext uri="{FF2B5EF4-FFF2-40B4-BE49-F238E27FC236}">
              <a16:creationId xmlns:a16="http://schemas.microsoft.com/office/drawing/2014/main" id="{AAB36B82-5557-4A71-B554-539EF83606E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46</xdr:row>
      <xdr:rowOff>170392</xdr:rowOff>
    </xdr:from>
    <xdr:ext cx="95250" cy="213632"/>
    <xdr:sp macro="" textlink="">
      <xdr:nvSpPr>
        <xdr:cNvPr id="2874" name="Text Box 15">
          <a:extLst>
            <a:ext uri="{FF2B5EF4-FFF2-40B4-BE49-F238E27FC236}">
              <a16:creationId xmlns:a16="http://schemas.microsoft.com/office/drawing/2014/main" id="{E6C116F8-E0D7-4886-AD56-B013C463555D}"/>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5" name="Text Box 16">
          <a:extLst>
            <a:ext uri="{FF2B5EF4-FFF2-40B4-BE49-F238E27FC236}">
              <a16:creationId xmlns:a16="http://schemas.microsoft.com/office/drawing/2014/main" id="{82F1A8D8-1FDE-41EE-A84F-CA4A4E502D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6" name="Text Box 17">
          <a:extLst>
            <a:ext uri="{FF2B5EF4-FFF2-40B4-BE49-F238E27FC236}">
              <a16:creationId xmlns:a16="http://schemas.microsoft.com/office/drawing/2014/main" id="{60AAABE1-2D38-40C6-A1EA-CCD21435E45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7" name="Text Box 18">
          <a:extLst>
            <a:ext uri="{FF2B5EF4-FFF2-40B4-BE49-F238E27FC236}">
              <a16:creationId xmlns:a16="http://schemas.microsoft.com/office/drawing/2014/main" id="{F7EB504D-6520-48DC-A620-3D17120C446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8" name="Text Box 19">
          <a:extLst>
            <a:ext uri="{FF2B5EF4-FFF2-40B4-BE49-F238E27FC236}">
              <a16:creationId xmlns:a16="http://schemas.microsoft.com/office/drawing/2014/main" id="{7C89BCBE-B5A4-448A-A36C-CBC41D5E00A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79" name="Text Box 16">
          <a:extLst>
            <a:ext uri="{FF2B5EF4-FFF2-40B4-BE49-F238E27FC236}">
              <a16:creationId xmlns:a16="http://schemas.microsoft.com/office/drawing/2014/main" id="{6D8D1E37-C9B2-4B14-B420-8C44115B82E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80" name="Text Box 17">
          <a:extLst>
            <a:ext uri="{FF2B5EF4-FFF2-40B4-BE49-F238E27FC236}">
              <a16:creationId xmlns:a16="http://schemas.microsoft.com/office/drawing/2014/main" id="{593DED63-282A-4A02-9C97-1A5AE24671C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81" name="Text Box 18">
          <a:extLst>
            <a:ext uri="{FF2B5EF4-FFF2-40B4-BE49-F238E27FC236}">
              <a16:creationId xmlns:a16="http://schemas.microsoft.com/office/drawing/2014/main" id="{6C199D2E-1CDB-485E-8C7B-1D94E1F253A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82" name="Text Box 19">
          <a:extLst>
            <a:ext uri="{FF2B5EF4-FFF2-40B4-BE49-F238E27FC236}">
              <a16:creationId xmlns:a16="http://schemas.microsoft.com/office/drawing/2014/main" id="{B80A95A6-2064-497F-BFF8-31AA7741821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3" name="Text Box 16">
          <a:extLst>
            <a:ext uri="{FF2B5EF4-FFF2-40B4-BE49-F238E27FC236}">
              <a16:creationId xmlns:a16="http://schemas.microsoft.com/office/drawing/2014/main" id="{355087B6-109A-4F60-BE2B-33C6D161FD5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4" name="Text Box 17">
          <a:extLst>
            <a:ext uri="{FF2B5EF4-FFF2-40B4-BE49-F238E27FC236}">
              <a16:creationId xmlns:a16="http://schemas.microsoft.com/office/drawing/2014/main" id="{436D80C8-2C53-499C-83BD-FA88D95DCCA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5" name="Text Box 18">
          <a:extLst>
            <a:ext uri="{FF2B5EF4-FFF2-40B4-BE49-F238E27FC236}">
              <a16:creationId xmlns:a16="http://schemas.microsoft.com/office/drawing/2014/main" id="{F9DDE7C4-7C1C-45A7-B2F3-545501CC0B4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6" name="Text Box 19">
          <a:extLst>
            <a:ext uri="{FF2B5EF4-FFF2-40B4-BE49-F238E27FC236}">
              <a16:creationId xmlns:a16="http://schemas.microsoft.com/office/drawing/2014/main" id="{D7F3E737-030F-43D1-B732-F7DEBAAD6CF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48</xdr:row>
      <xdr:rowOff>504825</xdr:rowOff>
    </xdr:from>
    <xdr:ext cx="95250" cy="444014"/>
    <xdr:sp macro="" textlink="">
      <xdr:nvSpPr>
        <xdr:cNvPr id="2887" name="Text Box 15">
          <a:extLst>
            <a:ext uri="{FF2B5EF4-FFF2-40B4-BE49-F238E27FC236}">
              <a16:creationId xmlns:a16="http://schemas.microsoft.com/office/drawing/2014/main" id="{E7B3A6C4-2193-45C6-A62F-B104E6C6F01E}"/>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88" name="Text Box 16">
          <a:extLst>
            <a:ext uri="{FF2B5EF4-FFF2-40B4-BE49-F238E27FC236}">
              <a16:creationId xmlns:a16="http://schemas.microsoft.com/office/drawing/2014/main" id="{A4D766A2-B8B0-4C93-B377-CEA22C3046F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89" name="Text Box 17">
          <a:extLst>
            <a:ext uri="{FF2B5EF4-FFF2-40B4-BE49-F238E27FC236}">
              <a16:creationId xmlns:a16="http://schemas.microsoft.com/office/drawing/2014/main" id="{D12E5C23-8B8D-4E44-8D5D-8B41025CEC1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90" name="Text Box 18">
          <a:extLst>
            <a:ext uri="{FF2B5EF4-FFF2-40B4-BE49-F238E27FC236}">
              <a16:creationId xmlns:a16="http://schemas.microsoft.com/office/drawing/2014/main" id="{9BF026BF-B7D1-484D-B8F4-D3B05463C8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91" name="Text Box 19">
          <a:extLst>
            <a:ext uri="{FF2B5EF4-FFF2-40B4-BE49-F238E27FC236}">
              <a16:creationId xmlns:a16="http://schemas.microsoft.com/office/drawing/2014/main" id="{FE115078-4315-4DED-8B4F-31DC300581A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92" name="Text Box 16">
          <a:extLst>
            <a:ext uri="{FF2B5EF4-FFF2-40B4-BE49-F238E27FC236}">
              <a16:creationId xmlns:a16="http://schemas.microsoft.com/office/drawing/2014/main" id="{3BDCA37C-3881-4348-B9D4-C613F74F4BF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93" name="Text Box 17">
          <a:extLst>
            <a:ext uri="{FF2B5EF4-FFF2-40B4-BE49-F238E27FC236}">
              <a16:creationId xmlns:a16="http://schemas.microsoft.com/office/drawing/2014/main" id="{DCE26F8F-E863-40E5-A5E4-38607D42C14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94" name="Text Box 18">
          <a:extLst>
            <a:ext uri="{FF2B5EF4-FFF2-40B4-BE49-F238E27FC236}">
              <a16:creationId xmlns:a16="http://schemas.microsoft.com/office/drawing/2014/main" id="{A75876A6-3F2E-4A7C-8D4F-5F931A8CE24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5" name="Text Box 16">
          <a:extLst>
            <a:ext uri="{FF2B5EF4-FFF2-40B4-BE49-F238E27FC236}">
              <a16:creationId xmlns:a16="http://schemas.microsoft.com/office/drawing/2014/main" id="{549D85A5-65AB-454E-81D0-05C635F00A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6" name="Text Box 17">
          <a:extLst>
            <a:ext uri="{FF2B5EF4-FFF2-40B4-BE49-F238E27FC236}">
              <a16:creationId xmlns:a16="http://schemas.microsoft.com/office/drawing/2014/main" id="{844EB94A-DB07-40CF-8775-09ED44121ED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7" name="Text Box 18">
          <a:extLst>
            <a:ext uri="{FF2B5EF4-FFF2-40B4-BE49-F238E27FC236}">
              <a16:creationId xmlns:a16="http://schemas.microsoft.com/office/drawing/2014/main" id="{46F99CD3-382A-4FC7-8CE3-E57A41B2631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8" name="Text Box 19">
          <a:extLst>
            <a:ext uri="{FF2B5EF4-FFF2-40B4-BE49-F238E27FC236}">
              <a16:creationId xmlns:a16="http://schemas.microsoft.com/office/drawing/2014/main" id="{63B622A7-87ED-4145-B414-7836779D7B8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9" name="Text Box 16">
          <a:extLst>
            <a:ext uri="{FF2B5EF4-FFF2-40B4-BE49-F238E27FC236}">
              <a16:creationId xmlns:a16="http://schemas.microsoft.com/office/drawing/2014/main" id="{03AA7EB5-69FD-4436-8939-3154656108E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00" name="Text Box 17">
          <a:extLst>
            <a:ext uri="{FF2B5EF4-FFF2-40B4-BE49-F238E27FC236}">
              <a16:creationId xmlns:a16="http://schemas.microsoft.com/office/drawing/2014/main" id="{1A96D203-A50C-4CF3-9F89-7D782AE209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01" name="Text Box 18">
          <a:extLst>
            <a:ext uri="{FF2B5EF4-FFF2-40B4-BE49-F238E27FC236}">
              <a16:creationId xmlns:a16="http://schemas.microsoft.com/office/drawing/2014/main" id="{805FE468-B4AC-41EB-9EE5-BE15E1FAA25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02" name="Text Box 19">
          <a:extLst>
            <a:ext uri="{FF2B5EF4-FFF2-40B4-BE49-F238E27FC236}">
              <a16:creationId xmlns:a16="http://schemas.microsoft.com/office/drawing/2014/main" id="{0CF40BEE-8A62-4837-B327-2A990630DAE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56743"/>
    <xdr:sp macro="" textlink="">
      <xdr:nvSpPr>
        <xdr:cNvPr id="2903" name="Text Box 15">
          <a:extLst>
            <a:ext uri="{FF2B5EF4-FFF2-40B4-BE49-F238E27FC236}">
              <a16:creationId xmlns:a16="http://schemas.microsoft.com/office/drawing/2014/main" id="{A7E1DBB6-1B68-437E-A138-4BB97CD628A3}"/>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442269"/>
    <xdr:sp macro="" textlink="">
      <xdr:nvSpPr>
        <xdr:cNvPr id="2904" name="Text Box 15">
          <a:extLst>
            <a:ext uri="{FF2B5EF4-FFF2-40B4-BE49-F238E27FC236}">
              <a16:creationId xmlns:a16="http://schemas.microsoft.com/office/drawing/2014/main" id="{E1787B72-318D-4284-8E3A-D2F629D349E3}"/>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504825</xdr:rowOff>
    </xdr:from>
    <xdr:ext cx="95250" cy="442269"/>
    <xdr:sp macro="" textlink="">
      <xdr:nvSpPr>
        <xdr:cNvPr id="2905" name="Text Box 15">
          <a:extLst>
            <a:ext uri="{FF2B5EF4-FFF2-40B4-BE49-F238E27FC236}">
              <a16:creationId xmlns:a16="http://schemas.microsoft.com/office/drawing/2014/main" id="{100E7B44-27B5-4E60-949B-1020C8B934C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213632"/>
    <xdr:sp macro="" textlink="">
      <xdr:nvSpPr>
        <xdr:cNvPr id="2906" name="Text Box 15">
          <a:extLst>
            <a:ext uri="{FF2B5EF4-FFF2-40B4-BE49-F238E27FC236}">
              <a16:creationId xmlns:a16="http://schemas.microsoft.com/office/drawing/2014/main" id="{D614B1BC-0B15-424A-8DD3-681815D567B0}"/>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4331"/>
    <xdr:sp macro="" textlink="">
      <xdr:nvSpPr>
        <xdr:cNvPr id="2907" name="Text Box 15">
          <a:extLst>
            <a:ext uri="{FF2B5EF4-FFF2-40B4-BE49-F238E27FC236}">
              <a16:creationId xmlns:a16="http://schemas.microsoft.com/office/drawing/2014/main" id="{35E83B59-1524-4299-A2C3-B9FFB2D9AA17}"/>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213632"/>
    <xdr:sp macro="" textlink="">
      <xdr:nvSpPr>
        <xdr:cNvPr id="2908" name="Text Box 15">
          <a:extLst>
            <a:ext uri="{FF2B5EF4-FFF2-40B4-BE49-F238E27FC236}">
              <a16:creationId xmlns:a16="http://schemas.microsoft.com/office/drawing/2014/main" id="{98109618-AEE1-4615-BC8D-B34D539EFA8D}"/>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09" name="Text Box 16">
          <a:extLst>
            <a:ext uri="{FF2B5EF4-FFF2-40B4-BE49-F238E27FC236}">
              <a16:creationId xmlns:a16="http://schemas.microsoft.com/office/drawing/2014/main" id="{04DE14BA-E3C1-43B9-AFC1-0DEA4CB556C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10" name="Text Box 17">
          <a:extLst>
            <a:ext uri="{FF2B5EF4-FFF2-40B4-BE49-F238E27FC236}">
              <a16:creationId xmlns:a16="http://schemas.microsoft.com/office/drawing/2014/main" id="{6FA93F4E-0725-43CA-B6DC-4F3C5BC7CFF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11" name="Text Box 18">
          <a:extLst>
            <a:ext uri="{FF2B5EF4-FFF2-40B4-BE49-F238E27FC236}">
              <a16:creationId xmlns:a16="http://schemas.microsoft.com/office/drawing/2014/main" id="{09A7A94B-B92E-4E05-ADB3-5FE0446EBA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12" name="Text Box 19">
          <a:extLst>
            <a:ext uri="{FF2B5EF4-FFF2-40B4-BE49-F238E27FC236}">
              <a16:creationId xmlns:a16="http://schemas.microsoft.com/office/drawing/2014/main" id="{ACF6ACE0-5DCA-48AE-A54A-72385D84D20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3" name="Text Box 16">
          <a:extLst>
            <a:ext uri="{FF2B5EF4-FFF2-40B4-BE49-F238E27FC236}">
              <a16:creationId xmlns:a16="http://schemas.microsoft.com/office/drawing/2014/main" id="{58AE6785-69C0-4EAA-81B4-3CDAFA7F89E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4" name="Text Box 17">
          <a:extLst>
            <a:ext uri="{FF2B5EF4-FFF2-40B4-BE49-F238E27FC236}">
              <a16:creationId xmlns:a16="http://schemas.microsoft.com/office/drawing/2014/main" id="{48B96770-64E7-4520-A425-6AE394BC24E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5" name="Text Box 18">
          <a:extLst>
            <a:ext uri="{FF2B5EF4-FFF2-40B4-BE49-F238E27FC236}">
              <a16:creationId xmlns:a16="http://schemas.microsoft.com/office/drawing/2014/main" id="{8BF8F4C8-AE49-46A4-B7F4-7F4B3C42E98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6" name="Text Box 19">
          <a:extLst>
            <a:ext uri="{FF2B5EF4-FFF2-40B4-BE49-F238E27FC236}">
              <a16:creationId xmlns:a16="http://schemas.microsoft.com/office/drawing/2014/main" id="{94B3BC05-4A8A-49E5-8135-1A32CD9AEE6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17" name="Text Box 16">
          <a:extLst>
            <a:ext uri="{FF2B5EF4-FFF2-40B4-BE49-F238E27FC236}">
              <a16:creationId xmlns:a16="http://schemas.microsoft.com/office/drawing/2014/main" id="{67F824B9-5F75-4B3F-B1FD-8A77D3F711F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18" name="Text Box 17">
          <a:extLst>
            <a:ext uri="{FF2B5EF4-FFF2-40B4-BE49-F238E27FC236}">
              <a16:creationId xmlns:a16="http://schemas.microsoft.com/office/drawing/2014/main" id="{272F8738-8643-44D4-921E-E9B1E6FD60A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19" name="Text Box 18">
          <a:extLst>
            <a:ext uri="{FF2B5EF4-FFF2-40B4-BE49-F238E27FC236}">
              <a16:creationId xmlns:a16="http://schemas.microsoft.com/office/drawing/2014/main" id="{381D72F7-809F-467C-AA2F-0CFB2631C98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20" name="Text Box 19">
          <a:extLst>
            <a:ext uri="{FF2B5EF4-FFF2-40B4-BE49-F238E27FC236}">
              <a16:creationId xmlns:a16="http://schemas.microsoft.com/office/drawing/2014/main" id="{046EB2B8-55D8-4EB5-B281-9C304123EFC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48</xdr:row>
      <xdr:rowOff>504825</xdr:rowOff>
    </xdr:from>
    <xdr:ext cx="95250" cy="444014"/>
    <xdr:sp macro="" textlink="">
      <xdr:nvSpPr>
        <xdr:cNvPr id="2921" name="Text Box 15">
          <a:extLst>
            <a:ext uri="{FF2B5EF4-FFF2-40B4-BE49-F238E27FC236}">
              <a16:creationId xmlns:a16="http://schemas.microsoft.com/office/drawing/2014/main" id="{227214CC-F27A-4BA9-A57F-E935CCF4B227}"/>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2" name="Text Box 16">
          <a:extLst>
            <a:ext uri="{FF2B5EF4-FFF2-40B4-BE49-F238E27FC236}">
              <a16:creationId xmlns:a16="http://schemas.microsoft.com/office/drawing/2014/main" id="{D58BD7DA-3227-4473-ADC6-411E81A6DF0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3" name="Text Box 17">
          <a:extLst>
            <a:ext uri="{FF2B5EF4-FFF2-40B4-BE49-F238E27FC236}">
              <a16:creationId xmlns:a16="http://schemas.microsoft.com/office/drawing/2014/main" id="{CF45E282-4D7C-4A6D-A41F-60610CC78C2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4" name="Text Box 18">
          <a:extLst>
            <a:ext uri="{FF2B5EF4-FFF2-40B4-BE49-F238E27FC236}">
              <a16:creationId xmlns:a16="http://schemas.microsoft.com/office/drawing/2014/main" id="{78AE4BD2-E0FF-43B5-8B33-BB1FC8D2368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5" name="Text Box 19">
          <a:extLst>
            <a:ext uri="{FF2B5EF4-FFF2-40B4-BE49-F238E27FC236}">
              <a16:creationId xmlns:a16="http://schemas.microsoft.com/office/drawing/2014/main" id="{7B814EE2-7EC0-44CF-BD52-EC0BDCFCD83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48</xdr:row>
      <xdr:rowOff>504825</xdr:rowOff>
    </xdr:from>
    <xdr:ext cx="95250" cy="442269"/>
    <xdr:sp macro="" textlink="">
      <xdr:nvSpPr>
        <xdr:cNvPr id="2926" name="Text Box 15">
          <a:extLst>
            <a:ext uri="{FF2B5EF4-FFF2-40B4-BE49-F238E27FC236}">
              <a16:creationId xmlns:a16="http://schemas.microsoft.com/office/drawing/2014/main" id="{676812D6-C480-4477-9E04-428E065E1410}"/>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27" name="Text Box 16">
          <a:extLst>
            <a:ext uri="{FF2B5EF4-FFF2-40B4-BE49-F238E27FC236}">
              <a16:creationId xmlns:a16="http://schemas.microsoft.com/office/drawing/2014/main" id="{4EF94131-4223-4EC0-9761-B11D990E00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28" name="Text Box 17">
          <a:extLst>
            <a:ext uri="{FF2B5EF4-FFF2-40B4-BE49-F238E27FC236}">
              <a16:creationId xmlns:a16="http://schemas.microsoft.com/office/drawing/2014/main" id="{5C5376FC-5DB8-4948-9ABF-5D8C635C41E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29" name="Text Box 18">
          <a:extLst>
            <a:ext uri="{FF2B5EF4-FFF2-40B4-BE49-F238E27FC236}">
              <a16:creationId xmlns:a16="http://schemas.microsoft.com/office/drawing/2014/main" id="{1D68E21C-795F-48BF-B6D8-14F23D4761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0" name="Text Box 16">
          <a:extLst>
            <a:ext uri="{FF2B5EF4-FFF2-40B4-BE49-F238E27FC236}">
              <a16:creationId xmlns:a16="http://schemas.microsoft.com/office/drawing/2014/main" id="{336C3459-39C6-4E18-9BE9-0F68E9E75FC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1" name="Text Box 17">
          <a:extLst>
            <a:ext uri="{FF2B5EF4-FFF2-40B4-BE49-F238E27FC236}">
              <a16:creationId xmlns:a16="http://schemas.microsoft.com/office/drawing/2014/main" id="{FB88CE70-F363-48F7-ADDB-32A96EB3F7E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2" name="Text Box 18">
          <a:extLst>
            <a:ext uri="{FF2B5EF4-FFF2-40B4-BE49-F238E27FC236}">
              <a16:creationId xmlns:a16="http://schemas.microsoft.com/office/drawing/2014/main" id="{EC18276B-AE59-461D-8B1D-1E26BCB453C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3" name="Text Box 19">
          <a:extLst>
            <a:ext uri="{FF2B5EF4-FFF2-40B4-BE49-F238E27FC236}">
              <a16:creationId xmlns:a16="http://schemas.microsoft.com/office/drawing/2014/main" id="{BF6DBA01-624A-4E5A-9D93-5E46020AF1B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4" name="Text Box 16">
          <a:extLst>
            <a:ext uri="{FF2B5EF4-FFF2-40B4-BE49-F238E27FC236}">
              <a16:creationId xmlns:a16="http://schemas.microsoft.com/office/drawing/2014/main" id="{8F2560B2-1CBF-4913-ABDF-43BF6703608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5" name="Text Box 17">
          <a:extLst>
            <a:ext uri="{FF2B5EF4-FFF2-40B4-BE49-F238E27FC236}">
              <a16:creationId xmlns:a16="http://schemas.microsoft.com/office/drawing/2014/main" id="{CC5F051D-1AEB-4EFA-ADE6-7DFA3817FB9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6" name="Text Box 18">
          <a:extLst>
            <a:ext uri="{FF2B5EF4-FFF2-40B4-BE49-F238E27FC236}">
              <a16:creationId xmlns:a16="http://schemas.microsoft.com/office/drawing/2014/main" id="{F315D6B2-C6B3-4C2C-8F87-20A4B1E5ED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50</xdr:row>
      <xdr:rowOff>170392</xdr:rowOff>
    </xdr:from>
    <xdr:ext cx="95250" cy="213632"/>
    <xdr:sp macro="" textlink="">
      <xdr:nvSpPr>
        <xdr:cNvPr id="2937" name="Text Box 15">
          <a:extLst>
            <a:ext uri="{FF2B5EF4-FFF2-40B4-BE49-F238E27FC236}">
              <a16:creationId xmlns:a16="http://schemas.microsoft.com/office/drawing/2014/main" id="{634624F5-9B26-41E0-A00A-7F2C3781D022}"/>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38" name="Text Box 16">
          <a:extLst>
            <a:ext uri="{FF2B5EF4-FFF2-40B4-BE49-F238E27FC236}">
              <a16:creationId xmlns:a16="http://schemas.microsoft.com/office/drawing/2014/main" id="{5BBD4612-B88B-4EAB-81E7-AF5EEB51104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39" name="Text Box 17">
          <a:extLst>
            <a:ext uri="{FF2B5EF4-FFF2-40B4-BE49-F238E27FC236}">
              <a16:creationId xmlns:a16="http://schemas.microsoft.com/office/drawing/2014/main" id="{7E3960A6-DCA9-4407-9A20-88AABC5805B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40" name="Text Box 18">
          <a:extLst>
            <a:ext uri="{FF2B5EF4-FFF2-40B4-BE49-F238E27FC236}">
              <a16:creationId xmlns:a16="http://schemas.microsoft.com/office/drawing/2014/main" id="{7E076465-5A8D-44CA-9574-B177CA42D1F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41" name="Text Box 19">
          <a:extLst>
            <a:ext uri="{FF2B5EF4-FFF2-40B4-BE49-F238E27FC236}">
              <a16:creationId xmlns:a16="http://schemas.microsoft.com/office/drawing/2014/main" id="{B025F840-0B64-48AE-B3DE-EFAA8292590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2" name="Text Box 16">
          <a:extLst>
            <a:ext uri="{FF2B5EF4-FFF2-40B4-BE49-F238E27FC236}">
              <a16:creationId xmlns:a16="http://schemas.microsoft.com/office/drawing/2014/main" id="{DB632E64-3A20-4FC2-9E56-01AF7446B75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3" name="Text Box 17">
          <a:extLst>
            <a:ext uri="{FF2B5EF4-FFF2-40B4-BE49-F238E27FC236}">
              <a16:creationId xmlns:a16="http://schemas.microsoft.com/office/drawing/2014/main" id="{276C4847-B3A9-456B-90DA-408C074614D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4" name="Text Box 18">
          <a:extLst>
            <a:ext uri="{FF2B5EF4-FFF2-40B4-BE49-F238E27FC236}">
              <a16:creationId xmlns:a16="http://schemas.microsoft.com/office/drawing/2014/main" id="{D2936E26-FB33-42A7-A7AA-01BC67C1D34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5" name="Text Box 19">
          <a:extLst>
            <a:ext uri="{FF2B5EF4-FFF2-40B4-BE49-F238E27FC236}">
              <a16:creationId xmlns:a16="http://schemas.microsoft.com/office/drawing/2014/main" id="{BAA1E7DC-41EF-4A3A-B758-BD84DB525C9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6" name="Text Box 16">
          <a:extLst>
            <a:ext uri="{FF2B5EF4-FFF2-40B4-BE49-F238E27FC236}">
              <a16:creationId xmlns:a16="http://schemas.microsoft.com/office/drawing/2014/main" id="{F979539E-FE04-4CE2-AA73-0DD118E709C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7" name="Text Box 17">
          <a:extLst>
            <a:ext uri="{FF2B5EF4-FFF2-40B4-BE49-F238E27FC236}">
              <a16:creationId xmlns:a16="http://schemas.microsoft.com/office/drawing/2014/main" id="{E462EFEC-D047-4A55-8357-CC6D7924FDBB}"/>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8" name="Text Box 18">
          <a:extLst>
            <a:ext uri="{FF2B5EF4-FFF2-40B4-BE49-F238E27FC236}">
              <a16:creationId xmlns:a16="http://schemas.microsoft.com/office/drawing/2014/main" id="{F1FE173E-9914-4FF7-8812-EF848EED25F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9" name="Text Box 19">
          <a:extLst>
            <a:ext uri="{FF2B5EF4-FFF2-40B4-BE49-F238E27FC236}">
              <a16:creationId xmlns:a16="http://schemas.microsoft.com/office/drawing/2014/main" id="{58ED2B67-695F-4538-A79B-137890F5F32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48</xdr:row>
      <xdr:rowOff>504825</xdr:rowOff>
    </xdr:from>
    <xdr:ext cx="95250" cy="444014"/>
    <xdr:sp macro="" textlink="">
      <xdr:nvSpPr>
        <xdr:cNvPr id="2950" name="Text Box 15">
          <a:extLst>
            <a:ext uri="{FF2B5EF4-FFF2-40B4-BE49-F238E27FC236}">
              <a16:creationId xmlns:a16="http://schemas.microsoft.com/office/drawing/2014/main" id="{3FEBD2F1-3277-4DFB-B732-B0A6175864D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1" name="Text Box 16">
          <a:extLst>
            <a:ext uri="{FF2B5EF4-FFF2-40B4-BE49-F238E27FC236}">
              <a16:creationId xmlns:a16="http://schemas.microsoft.com/office/drawing/2014/main" id="{2CF9E852-6E9C-4951-A240-64A726C90CF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2" name="Text Box 17">
          <a:extLst>
            <a:ext uri="{FF2B5EF4-FFF2-40B4-BE49-F238E27FC236}">
              <a16:creationId xmlns:a16="http://schemas.microsoft.com/office/drawing/2014/main" id="{F2E4B913-E0F8-40A7-AD8D-DFB0FCFAB65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3" name="Text Box 18">
          <a:extLst>
            <a:ext uri="{FF2B5EF4-FFF2-40B4-BE49-F238E27FC236}">
              <a16:creationId xmlns:a16="http://schemas.microsoft.com/office/drawing/2014/main" id="{418E8CBD-51F4-4102-AA11-DAF60F918E3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4" name="Text Box 19">
          <a:extLst>
            <a:ext uri="{FF2B5EF4-FFF2-40B4-BE49-F238E27FC236}">
              <a16:creationId xmlns:a16="http://schemas.microsoft.com/office/drawing/2014/main" id="{95F0429C-9962-4192-B5D8-27DC315C1F0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55" name="Text Box 16">
          <a:extLst>
            <a:ext uri="{FF2B5EF4-FFF2-40B4-BE49-F238E27FC236}">
              <a16:creationId xmlns:a16="http://schemas.microsoft.com/office/drawing/2014/main" id="{C728D22D-21F3-4EEA-9DF7-F4A9792252F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56" name="Text Box 17">
          <a:extLst>
            <a:ext uri="{FF2B5EF4-FFF2-40B4-BE49-F238E27FC236}">
              <a16:creationId xmlns:a16="http://schemas.microsoft.com/office/drawing/2014/main" id="{B3939FAC-73BD-465B-B3F6-A6BE772DADA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50</xdr:row>
      <xdr:rowOff>15875</xdr:rowOff>
    </xdr:from>
    <xdr:ext cx="95250" cy="171450"/>
    <xdr:sp macro="" textlink="">
      <xdr:nvSpPr>
        <xdr:cNvPr id="2957" name="Text Box 18">
          <a:extLst>
            <a:ext uri="{FF2B5EF4-FFF2-40B4-BE49-F238E27FC236}">
              <a16:creationId xmlns:a16="http://schemas.microsoft.com/office/drawing/2014/main" id="{D2CAECAE-636D-4FDB-8B3F-699212CB66F6}"/>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58" name="Text Box 16">
          <a:extLst>
            <a:ext uri="{FF2B5EF4-FFF2-40B4-BE49-F238E27FC236}">
              <a16:creationId xmlns:a16="http://schemas.microsoft.com/office/drawing/2014/main" id="{2FA2AFF9-6817-4494-9CC7-7FDB156F61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59" name="Text Box 17">
          <a:extLst>
            <a:ext uri="{FF2B5EF4-FFF2-40B4-BE49-F238E27FC236}">
              <a16:creationId xmlns:a16="http://schemas.microsoft.com/office/drawing/2014/main" id="{88F6ACF5-2983-48EA-A903-B5C97C34F54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60" name="Text Box 18">
          <a:extLst>
            <a:ext uri="{FF2B5EF4-FFF2-40B4-BE49-F238E27FC236}">
              <a16:creationId xmlns:a16="http://schemas.microsoft.com/office/drawing/2014/main" id="{8EC0BF63-DD21-4534-9528-4A2B0054249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61" name="Text Box 19">
          <a:extLst>
            <a:ext uri="{FF2B5EF4-FFF2-40B4-BE49-F238E27FC236}">
              <a16:creationId xmlns:a16="http://schemas.microsoft.com/office/drawing/2014/main" id="{8995CDD0-8568-4D07-B78B-4DFCE5BA2CA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62" name="Text Box 16">
          <a:extLst>
            <a:ext uri="{FF2B5EF4-FFF2-40B4-BE49-F238E27FC236}">
              <a16:creationId xmlns:a16="http://schemas.microsoft.com/office/drawing/2014/main" id="{1B6376E2-BA43-4377-B250-3E8F4D5F6BB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50</xdr:row>
      <xdr:rowOff>170392</xdr:rowOff>
    </xdr:from>
    <xdr:ext cx="95250" cy="213632"/>
    <xdr:sp macro="" textlink="">
      <xdr:nvSpPr>
        <xdr:cNvPr id="2963" name="Text Box 15">
          <a:extLst>
            <a:ext uri="{FF2B5EF4-FFF2-40B4-BE49-F238E27FC236}">
              <a16:creationId xmlns:a16="http://schemas.microsoft.com/office/drawing/2014/main" id="{5B110AAA-A87D-4AF0-8609-015C6E14A0E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8496"/>
    <xdr:sp macro="" textlink="">
      <xdr:nvSpPr>
        <xdr:cNvPr id="2964" name="Text Box 15">
          <a:extLst>
            <a:ext uri="{FF2B5EF4-FFF2-40B4-BE49-F238E27FC236}">
              <a16:creationId xmlns:a16="http://schemas.microsoft.com/office/drawing/2014/main" id="{80352AF5-C9BA-4CA6-96F6-615428D7FBD6}"/>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442269"/>
    <xdr:sp macro="" textlink="">
      <xdr:nvSpPr>
        <xdr:cNvPr id="2965" name="Text Box 15">
          <a:extLst>
            <a:ext uri="{FF2B5EF4-FFF2-40B4-BE49-F238E27FC236}">
              <a16:creationId xmlns:a16="http://schemas.microsoft.com/office/drawing/2014/main" id="{1104E515-912E-42C5-90AE-6FAD490B939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504825</xdr:rowOff>
    </xdr:from>
    <xdr:ext cx="95250" cy="442269"/>
    <xdr:sp macro="" textlink="">
      <xdr:nvSpPr>
        <xdr:cNvPr id="2966" name="Text Box 15">
          <a:extLst>
            <a:ext uri="{FF2B5EF4-FFF2-40B4-BE49-F238E27FC236}">
              <a16:creationId xmlns:a16="http://schemas.microsoft.com/office/drawing/2014/main" id="{5E35C0C3-2B7D-42D7-A8BF-C5CCC302E89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213632"/>
    <xdr:sp macro="" textlink="">
      <xdr:nvSpPr>
        <xdr:cNvPr id="2967" name="Text Box 15">
          <a:extLst>
            <a:ext uri="{FF2B5EF4-FFF2-40B4-BE49-F238E27FC236}">
              <a16:creationId xmlns:a16="http://schemas.microsoft.com/office/drawing/2014/main" id="{0BF746C5-F503-4960-874F-C17676E68FBA}"/>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4331"/>
    <xdr:sp macro="" textlink="">
      <xdr:nvSpPr>
        <xdr:cNvPr id="2968" name="Text Box 15">
          <a:extLst>
            <a:ext uri="{FF2B5EF4-FFF2-40B4-BE49-F238E27FC236}">
              <a16:creationId xmlns:a16="http://schemas.microsoft.com/office/drawing/2014/main" id="{0DEC6D84-927F-4133-9ED5-B1CB165A88F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50</xdr:row>
      <xdr:rowOff>170392</xdr:rowOff>
    </xdr:from>
    <xdr:ext cx="95250" cy="213632"/>
    <xdr:sp macro="" textlink="">
      <xdr:nvSpPr>
        <xdr:cNvPr id="2969" name="Text Box 15">
          <a:extLst>
            <a:ext uri="{FF2B5EF4-FFF2-40B4-BE49-F238E27FC236}">
              <a16:creationId xmlns:a16="http://schemas.microsoft.com/office/drawing/2014/main" id="{F2A8C0B2-CE2D-49E3-B06C-0A66546A7714}"/>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0" name="Text Box 16">
          <a:extLst>
            <a:ext uri="{FF2B5EF4-FFF2-40B4-BE49-F238E27FC236}">
              <a16:creationId xmlns:a16="http://schemas.microsoft.com/office/drawing/2014/main" id="{400366F1-88A7-4594-A149-0C959756B29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1" name="Text Box 17">
          <a:extLst>
            <a:ext uri="{FF2B5EF4-FFF2-40B4-BE49-F238E27FC236}">
              <a16:creationId xmlns:a16="http://schemas.microsoft.com/office/drawing/2014/main" id="{4EBBDE50-9A26-4E77-AE08-F8F35E62651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2" name="Text Box 18">
          <a:extLst>
            <a:ext uri="{FF2B5EF4-FFF2-40B4-BE49-F238E27FC236}">
              <a16:creationId xmlns:a16="http://schemas.microsoft.com/office/drawing/2014/main" id="{9C0C4E09-8316-4812-B26B-190293042A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3" name="Text Box 19">
          <a:extLst>
            <a:ext uri="{FF2B5EF4-FFF2-40B4-BE49-F238E27FC236}">
              <a16:creationId xmlns:a16="http://schemas.microsoft.com/office/drawing/2014/main" id="{B532A9DA-084C-4DE3-85F1-A0E64967E75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4" name="Text Box 16">
          <a:extLst>
            <a:ext uri="{FF2B5EF4-FFF2-40B4-BE49-F238E27FC236}">
              <a16:creationId xmlns:a16="http://schemas.microsoft.com/office/drawing/2014/main" id="{FF1A0341-6663-45DE-AC5F-281217BA5AC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5" name="Text Box 17">
          <a:extLst>
            <a:ext uri="{FF2B5EF4-FFF2-40B4-BE49-F238E27FC236}">
              <a16:creationId xmlns:a16="http://schemas.microsoft.com/office/drawing/2014/main" id="{C886BAB3-0194-4D56-88D3-DE61BCAE189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6" name="Text Box 18">
          <a:extLst>
            <a:ext uri="{FF2B5EF4-FFF2-40B4-BE49-F238E27FC236}">
              <a16:creationId xmlns:a16="http://schemas.microsoft.com/office/drawing/2014/main" id="{BF0616CA-6DF2-48A6-83FE-3F98BD682BA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7" name="Text Box 19">
          <a:extLst>
            <a:ext uri="{FF2B5EF4-FFF2-40B4-BE49-F238E27FC236}">
              <a16:creationId xmlns:a16="http://schemas.microsoft.com/office/drawing/2014/main" id="{8050A9A6-A4C0-48EE-9C70-96F95FFF126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78" name="Text Box 16">
          <a:extLst>
            <a:ext uri="{FF2B5EF4-FFF2-40B4-BE49-F238E27FC236}">
              <a16:creationId xmlns:a16="http://schemas.microsoft.com/office/drawing/2014/main" id="{28D541BA-7F11-46E9-9553-6389DB82A46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79" name="Text Box 17">
          <a:extLst>
            <a:ext uri="{FF2B5EF4-FFF2-40B4-BE49-F238E27FC236}">
              <a16:creationId xmlns:a16="http://schemas.microsoft.com/office/drawing/2014/main" id="{6C12212D-ABF8-4F90-A86A-4433C33362D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80" name="Text Box 18">
          <a:extLst>
            <a:ext uri="{FF2B5EF4-FFF2-40B4-BE49-F238E27FC236}">
              <a16:creationId xmlns:a16="http://schemas.microsoft.com/office/drawing/2014/main" id="{560591F7-86D2-4FE1-AFC9-ECCE163FD81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81" name="Text Box 19">
          <a:extLst>
            <a:ext uri="{FF2B5EF4-FFF2-40B4-BE49-F238E27FC236}">
              <a16:creationId xmlns:a16="http://schemas.microsoft.com/office/drawing/2014/main" id="{140BC50E-F687-433C-9332-69D444D4341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xdr:row>
      <xdr:rowOff>504825</xdr:rowOff>
    </xdr:from>
    <xdr:ext cx="95250" cy="444014"/>
    <xdr:sp macro="" textlink="">
      <xdr:nvSpPr>
        <xdr:cNvPr id="2982" name="Text Box 15">
          <a:extLst>
            <a:ext uri="{FF2B5EF4-FFF2-40B4-BE49-F238E27FC236}">
              <a16:creationId xmlns:a16="http://schemas.microsoft.com/office/drawing/2014/main" id="{5C2B736C-A8A8-47E3-AC2E-639A0A86D1D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3" name="Text Box 16">
          <a:extLst>
            <a:ext uri="{FF2B5EF4-FFF2-40B4-BE49-F238E27FC236}">
              <a16:creationId xmlns:a16="http://schemas.microsoft.com/office/drawing/2014/main" id="{CC6BDF43-DA91-4295-A4FA-D3B77EF01A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4" name="Text Box 17">
          <a:extLst>
            <a:ext uri="{FF2B5EF4-FFF2-40B4-BE49-F238E27FC236}">
              <a16:creationId xmlns:a16="http://schemas.microsoft.com/office/drawing/2014/main" id="{A1E18F71-0183-4EDF-ABF8-1EFDD95F36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5" name="Text Box 18">
          <a:extLst>
            <a:ext uri="{FF2B5EF4-FFF2-40B4-BE49-F238E27FC236}">
              <a16:creationId xmlns:a16="http://schemas.microsoft.com/office/drawing/2014/main" id="{098DB56E-11BE-4B54-801F-24133F93600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6" name="Text Box 19">
          <a:extLst>
            <a:ext uri="{FF2B5EF4-FFF2-40B4-BE49-F238E27FC236}">
              <a16:creationId xmlns:a16="http://schemas.microsoft.com/office/drawing/2014/main" id="{0E4E6892-CAE0-43FC-9F3B-04913739E76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87" name="Text Box 16">
          <a:extLst>
            <a:ext uri="{FF2B5EF4-FFF2-40B4-BE49-F238E27FC236}">
              <a16:creationId xmlns:a16="http://schemas.microsoft.com/office/drawing/2014/main" id="{11B15715-A1DC-42F8-9B10-27D473D44FC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88" name="Text Box 17">
          <a:extLst>
            <a:ext uri="{FF2B5EF4-FFF2-40B4-BE49-F238E27FC236}">
              <a16:creationId xmlns:a16="http://schemas.microsoft.com/office/drawing/2014/main" id="{6FD5FCCA-04BB-44E8-807C-401AA623700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89" name="Text Box 18">
          <a:extLst>
            <a:ext uri="{FF2B5EF4-FFF2-40B4-BE49-F238E27FC236}">
              <a16:creationId xmlns:a16="http://schemas.microsoft.com/office/drawing/2014/main" id="{7E8928C0-F2B1-41E1-9DA7-43F6BBE7572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0" name="Text Box 16">
          <a:extLst>
            <a:ext uri="{FF2B5EF4-FFF2-40B4-BE49-F238E27FC236}">
              <a16:creationId xmlns:a16="http://schemas.microsoft.com/office/drawing/2014/main" id="{DF1D22A2-24AA-4294-921F-8FF3BFFB8D4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1" name="Text Box 17">
          <a:extLst>
            <a:ext uri="{FF2B5EF4-FFF2-40B4-BE49-F238E27FC236}">
              <a16:creationId xmlns:a16="http://schemas.microsoft.com/office/drawing/2014/main" id="{41E03964-C70C-41AC-89E2-8F1243324BF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2" name="Text Box 18">
          <a:extLst>
            <a:ext uri="{FF2B5EF4-FFF2-40B4-BE49-F238E27FC236}">
              <a16:creationId xmlns:a16="http://schemas.microsoft.com/office/drawing/2014/main" id="{1CFA35F0-81BF-4A0A-BFEA-ECF156EB34B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3" name="Text Box 19">
          <a:extLst>
            <a:ext uri="{FF2B5EF4-FFF2-40B4-BE49-F238E27FC236}">
              <a16:creationId xmlns:a16="http://schemas.microsoft.com/office/drawing/2014/main" id="{71D9EBCD-B886-403A-AB57-B8E04593931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4" name="Text Box 16">
          <a:extLst>
            <a:ext uri="{FF2B5EF4-FFF2-40B4-BE49-F238E27FC236}">
              <a16:creationId xmlns:a16="http://schemas.microsoft.com/office/drawing/2014/main" id="{2FEC13D7-979B-4317-BF25-13E6C9942C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5" name="Text Box 17">
          <a:extLst>
            <a:ext uri="{FF2B5EF4-FFF2-40B4-BE49-F238E27FC236}">
              <a16:creationId xmlns:a16="http://schemas.microsoft.com/office/drawing/2014/main" id="{AC516F47-3365-43BC-945F-A325D12DD42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6" name="Text Box 18">
          <a:extLst>
            <a:ext uri="{FF2B5EF4-FFF2-40B4-BE49-F238E27FC236}">
              <a16:creationId xmlns:a16="http://schemas.microsoft.com/office/drawing/2014/main" id="{37E55FAE-F99D-422C-94BB-F7EC4D0B4DD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7" name="Text Box 19">
          <a:extLst>
            <a:ext uri="{FF2B5EF4-FFF2-40B4-BE49-F238E27FC236}">
              <a16:creationId xmlns:a16="http://schemas.microsoft.com/office/drawing/2014/main" id="{0F3B9798-BF04-4C2F-9270-5F346E73B34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56743"/>
    <xdr:sp macro="" textlink="">
      <xdr:nvSpPr>
        <xdr:cNvPr id="2998" name="Text Box 15">
          <a:extLst>
            <a:ext uri="{FF2B5EF4-FFF2-40B4-BE49-F238E27FC236}">
              <a16:creationId xmlns:a16="http://schemas.microsoft.com/office/drawing/2014/main" id="{9A614F17-A5DF-4900-B094-B70D7A6C1338}"/>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442269"/>
    <xdr:sp macro="" textlink="">
      <xdr:nvSpPr>
        <xdr:cNvPr id="2999" name="Text Box 15">
          <a:extLst>
            <a:ext uri="{FF2B5EF4-FFF2-40B4-BE49-F238E27FC236}">
              <a16:creationId xmlns:a16="http://schemas.microsoft.com/office/drawing/2014/main" id="{C80C5E1F-780A-4877-AED6-50D09930702C}"/>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504825</xdr:rowOff>
    </xdr:from>
    <xdr:ext cx="95250" cy="442269"/>
    <xdr:sp macro="" textlink="">
      <xdr:nvSpPr>
        <xdr:cNvPr id="3000" name="Text Box 15">
          <a:extLst>
            <a:ext uri="{FF2B5EF4-FFF2-40B4-BE49-F238E27FC236}">
              <a16:creationId xmlns:a16="http://schemas.microsoft.com/office/drawing/2014/main" id="{F50FE8BD-6230-4529-B72F-41EDA35DB96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213632"/>
    <xdr:sp macro="" textlink="">
      <xdr:nvSpPr>
        <xdr:cNvPr id="3001" name="Text Box 15">
          <a:extLst>
            <a:ext uri="{FF2B5EF4-FFF2-40B4-BE49-F238E27FC236}">
              <a16:creationId xmlns:a16="http://schemas.microsoft.com/office/drawing/2014/main" id="{A4F79130-1A25-49F2-BD0C-3F312F368243}"/>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4331"/>
    <xdr:sp macro="" textlink="">
      <xdr:nvSpPr>
        <xdr:cNvPr id="3002" name="Text Box 15">
          <a:extLst>
            <a:ext uri="{FF2B5EF4-FFF2-40B4-BE49-F238E27FC236}">
              <a16:creationId xmlns:a16="http://schemas.microsoft.com/office/drawing/2014/main" id="{697CF567-D87E-44D0-8E16-B9CF85201C64}"/>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213632"/>
    <xdr:sp macro="" textlink="">
      <xdr:nvSpPr>
        <xdr:cNvPr id="3003" name="Text Box 15">
          <a:extLst>
            <a:ext uri="{FF2B5EF4-FFF2-40B4-BE49-F238E27FC236}">
              <a16:creationId xmlns:a16="http://schemas.microsoft.com/office/drawing/2014/main" id="{7968CB9C-DCEB-45A7-8853-292CF0B3A14D}"/>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4" name="Text Box 16">
          <a:extLst>
            <a:ext uri="{FF2B5EF4-FFF2-40B4-BE49-F238E27FC236}">
              <a16:creationId xmlns:a16="http://schemas.microsoft.com/office/drawing/2014/main" id="{0762CB3C-9ECF-498B-B854-DB5643ED511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5" name="Text Box 17">
          <a:extLst>
            <a:ext uri="{FF2B5EF4-FFF2-40B4-BE49-F238E27FC236}">
              <a16:creationId xmlns:a16="http://schemas.microsoft.com/office/drawing/2014/main" id="{4F400534-A5D5-418B-98D0-E093509BA0A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6" name="Text Box 18">
          <a:extLst>
            <a:ext uri="{FF2B5EF4-FFF2-40B4-BE49-F238E27FC236}">
              <a16:creationId xmlns:a16="http://schemas.microsoft.com/office/drawing/2014/main" id="{EF91639C-9746-4721-A7B8-7D38965EB0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7" name="Text Box 19">
          <a:extLst>
            <a:ext uri="{FF2B5EF4-FFF2-40B4-BE49-F238E27FC236}">
              <a16:creationId xmlns:a16="http://schemas.microsoft.com/office/drawing/2014/main" id="{3ABE5C5F-1145-400B-A5CE-8B85E85FB8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08" name="Text Box 16">
          <a:extLst>
            <a:ext uri="{FF2B5EF4-FFF2-40B4-BE49-F238E27FC236}">
              <a16:creationId xmlns:a16="http://schemas.microsoft.com/office/drawing/2014/main" id="{23E5379B-17E3-4BC9-A59D-C0FE3C08070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09" name="Text Box 17">
          <a:extLst>
            <a:ext uri="{FF2B5EF4-FFF2-40B4-BE49-F238E27FC236}">
              <a16:creationId xmlns:a16="http://schemas.microsoft.com/office/drawing/2014/main" id="{2D8F3CAB-3485-4062-A60D-F6F66421B27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10" name="Text Box 18">
          <a:extLst>
            <a:ext uri="{FF2B5EF4-FFF2-40B4-BE49-F238E27FC236}">
              <a16:creationId xmlns:a16="http://schemas.microsoft.com/office/drawing/2014/main" id="{3D30241E-57E4-44DE-AF4E-6ECC3AD094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11" name="Text Box 19">
          <a:extLst>
            <a:ext uri="{FF2B5EF4-FFF2-40B4-BE49-F238E27FC236}">
              <a16:creationId xmlns:a16="http://schemas.microsoft.com/office/drawing/2014/main" id="{A4E34B09-709D-4ED6-97A7-37D38372892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2" name="Text Box 16">
          <a:extLst>
            <a:ext uri="{FF2B5EF4-FFF2-40B4-BE49-F238E27FC236}">
              <a16:creationId xmlns:a16="http://schemas.microsoft.com/office/drawing/2014/main" id="{A1224CF5-F2C5-41F7-83FF-D07227014B6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3" name="Text Box 17">
          <a:extLst>
            <a:ext uri="{FF2B5EF4-FFF2-40B4-BE49-F238E27FC236}">
              <a16:creationId xmlns:a16="http://schemas.microsoft.com/office/drawing/2014/main" id="{12F7F64F-6D4D-4188-ABF6-A7DE9106C39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4" name="Text Box 18">
          <a:extLst>
            <a:ext uri="{FF2B5EF4-FFF2-40B4-BE49-F238E27FC236}">
              <a16:creationId xmlns:a16="http://schemas.microsoft.com/office/drawing/2014/main" id="{2B901185-58DF-4992-BC97-963E2C2FF6E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5" name="Text Box 19">
          <a:extLst>
            <a:ext uri="{FF2B5EF4-FFF2-40B4-BE49-F238E27FC236}">
              <a16:creationId xmlns:a16="http://schemas.microsoft.com/office/drawing/2014/main" id="{41A31211-69F7-4CD1-8CAE-EDD77568023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xdr:row>
      <xdr:rowOff>504825</xdr:rowOff>
    </xdr:from>
    <xdr:ext cx="95250" cy="444014"/>
    <xdr:sp macro="" textlink="">
      <xdr:nvSpPr>
        <xdr:cNvPr id="3016" name="Text Box 15">
          <a:extLst>
            <a:ext uri="{FF2B5EF4-FFF2-40B4-BE49-F238E27FC236}">
              <a16:creationId xmlns:a16="http://schemas.microsoft.com/office/drawing/2014/main" id="{17522059-0081-41B2-87E6-E615317A4FA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17" name="Text Box 16">
          <a:extLst>
            <a:ext uri="{FF2B5EF4-FFF2-40B4-BE49-F238E27FC236}">
              <a16:creationId xmlns:a16="http://schemas.microsoft.com/office/drawing/2014/main" id="{95A22F5F-6E61-4ECF-A2E0-0BCFE19CB14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18" name="Text Box 17">
          <a:extLst>
            <a:ext uri="{FF2B5EF4-FFF2-40B4-BE49-F238E27FC236}">
              <a16:creationId xmlns:a16="http://schemas.microsoft.com/office/drawing/2014/main" id="{639349FF-75EF-4E4E-B8F0-4B909A06FCC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19" name="Text Box 18">
          <a:extLst>
            <a:ext uri="{FF2B5EF4-FFF2-40B4-BE49-F238E27FC236}">
              <a16:creationId xmlns:a16="http://schemas.microsoft.com/office/drawing/2014/main" id="{72987BC2-3C70-443F-AADB-57363F1C828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20" name="Text Box 19">
          <a:extLst>
            <a:ext uri="{FF2B5EF4-FFF2-40B4-BE49-F238E27FC236}">
              <a16:creationId xmlns:a16="http://schemas.microsoft.com/office/drawing/2014/main" id="{06AD0EDC-458E-4B95-95C5-E43BD76BDB8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52</xdr:row>
      <xdr:rowOff>504825</xdr:rowOff>
    </xdr:from>
    <xdr:ext cx="95250" cy="442269"/>
    <xdr:sp macro="" textlink="">
      <xdr:nvSpPr>
        <xdr:cNvPr id="3021" name="Text Box 15">
          <a:extLst>
            <a:ext uri="{FF2B5EF4-FFF2-40B4-BE49-F238E27FC236}">
              <a16:creationId xmlns:a16="http://schemas.microsoft.com/office/drawing/2014/main" id="{46778F98-717C-4625-83C6-31005FD10E21}"/>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22" name="Text Box 16">
          <a:extLst>
            <a:ext uri="{FF2B5EF4-FFF2-40B4-BE49-F238E27FC236}">
              <a16:creationId xmlns:a16="http://schemas.microsoft.com/office/drawing/2014/main" id="{9ABB91B8-DEF1-485B-B7C7-C8D22291714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23" name="Text Box 17">
          <a:extLst>
            <a:ext uri="{FF2B5EF4-FFF2-40B4-BE49-F238E27FC236}">
              <a16:creationId xmlns:a16="http://schemas.microsoft.com/office/drawing/2014/main" id="{278C79FA-D1EB-45F3-AB82-B2F22220E2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24" name="Text Box 18">
          <a:extLst>
            <a:ext uri="{FF2B5EF4-FFF2-40B4-BE49-F238E27FC236}">
              <a16:creationId xmlns:a16="http://schemas.microsoft.com/office/drawing/2014/main" id="{D6875343-B561-40BD-B78F-CD8AB98F843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5" name="Text Box 16">
          <a:extLst>
            <a:ext uri="{FF2B5EF4-FFF2-40B4-BE49-F238E27FC236}">
              <a16:creationId xmlns:a16="http://schemas.microsoft.com/office/drawing/2014/main" id="{FFEDE923-A860-46CD-80EF-7BCC9398FA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6" name="Text Box 17">
          <a:extLst>
            <a:ext uri="{FF2B5EF4-FFF2-40B4-BE49-F238E27FC236}">
              <a16:creationId xmlns:a16="http://schemas.microsoft.com/office/drawing/2014/main" id="{FFDF5DDC-EE8E-4468-A996-6E2E56A7CB7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7" name="Text Box 18">
          <a:extLst>
            <a:ext uri="{FF2B5EF4-FFF2-40B4-BE49-F238E27FC236}">
              <a16:creationId xmlns:a16="http://schemas.microsoft.com/office/drawing/2014/main" id="{D3D5968A-BD65-4DF7-8FBA-7038AEC903B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8" name="Text Box 19">
          <a:extLst>
            <a:ext uri="{FF2B5EF4-FFF2-40B4-BE49-F238E27FC236}">
              <a16:creationId xmlns:a16="http://schemas.microsoft.com/office/drawing/2014/main" id="{8891384E-9941-49AF-8F29-EAA7E3D9DAF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9" name="Text Box 16">
          <a:extLst>
            <a:ext uri="{FF2B5EF4-FFF2-40B4-BE49-F238E27FC236}">
              <a16:creationId xmlns:a16="http://schemas.microsoft.com/office/drawing/2014/main" id="{AB0D4E16-E3E5-442A-9ED1-B0820B5A0E0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30" name="Text Box 17">
          <a:extLst>
            <a:ext uri="{FF2B5EF4-FFF2-40B4-BE49-F238E27FC236}">
              <a16:creationId xmlns:a16="http://schemas.microsoft.com/office/drawing/2014/main" id="{84494B91-30D1-49B1-A44C-7B74A9399AC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31" name="Text Box 18">
          <a:extLst>
            <a:ext uri="{FF2B5EF4-FFF2-40B4-BE49-F238E27FC236}">
              <a16:creationId xmlns:a16="http://schemas.microsoft.com/office/drawing/2014/main" id="{EAB14198-E9F0-463D-8132-696B041018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54</xdr:row>
      <xdr:rowOff>170392</xdr:rowOff>
    </xdr:from>
    <xdr:ext cx="95250" cy="213632"/>
    <xdr:sp macro="" textlink="">
      <xdr:nvSpPr>
        <xdr:cNvPr id="3032" name="Text Box 15">
          <a:extLst>
            <a:ext uri="{FF2B5EF4-FFF2-40B4-BE49-F238E27FC236}">
              <a16:creationId xmlns:a16="http://schemas.microsoft.com/office/drawing/2014/main" id="{BECAD7BE-5B0C-4429-AAF3-86A50AF8FA24}"/>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3" name="Text Box 16">
          <a:extLst>
            <a:ext uri="{FF2B5EF4-FFF2-40B4-BE49-F238E27FC236}">
              <a16:creationId xmlns:a16="http://schemas.microsoft.com/office/drawing/2014/main" id="{A798BCDE-AAF4-4C77-923A-2B5E0CBC76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4" name="Text Box 17">
          <a:extLst>
            <a:ext uri="{FF2B5EF4-FFF2-40B4-BE49-F238E27FC236}">
              <a16:creationId xmlns:a16="http://schemas.microsoft.com/office/drawing/2014/main" id="{B36848E8-64C6-410B-89EC-7442F2D04FD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5" name="Text Box 18">
          <a:extLst>
            <a:ext uri="{FF2B5EF4-FFF2-40B4-BE49-F238E27FC236}">
              <a16:creationId xmlns:a16="http://schemas.microsoft.com/office/drawing/2014/main" id="{BC5BB572-72E1-4F5D-A3B2-3B5DBCD0CDB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6" name="Text Box 19">
          <a:extLst>
            <a:ext uri="{FF2B5EF4-FFF2-40B4-BE49-F238E27FC236}">
              <a16:creationId xmlns:a16="http://schemas.microsoft.com/office/drawing/2014/main" id="{B7841915-491E-4C17-BA49-716758ED55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37" name="Text Box 16">
          <a:extLst>
            <a:ext uri="{FF2B5EF4-FFF2-40B4-BE49-F238E27FC236}">
              <a16:creationId xmlns:a16="http://schemas.microsoft.com/office/drawing/2014/main" id="{360428EE-AFDD-4697-A7FE-6C8BDDF7CED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38" name="Text Box 17">
          <a:extLst>
            <a:ext uri="{FF2B5EF4-FFF2-40B4-BE49-F238E27FC236}">
              <a16:creationId xmlns:a16="http://schemas.microsoft.com/office/drawing/2014/main" id="{1B0EC03E-41ED-4D47-B54C-939D7493DFE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39" name="Text Box 18">
          <a:extLst>
            <a:ext uri="{FF2B5EF4-FFF2-40B4-BE49-F238E27FC236}">
              <a16:creationId xmlns:a16="http://schemas.microsoft.com/office/drawing/2014/main" id="{C50D9D37-A235-4A35-B71B-253638C4671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40" name="Text Box 19">
          <a:extLst>
            <a:ext uri="{FF2B5EF4-FFF2-40B4-BE49-F238E27FC236}">
              <a16:creationId xmlns:a16="http://schemas.microsoft.com/office/drawing/2014/main" id="{0A331B10-9053-4817-B09E-B5BF95F15DB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1" name="Text Box 16">
          <a:extLst>
            <a:ext uri="{FF2B5EF4-FFF2-40B4-BE49-F238E27FC236}">
              <a16:creationId xmlns:a16="http://schemas.microsoft.com/office/drawing/2014/main" id="{7BC43391-872F-44F4-9F29-808AC1F3BEDF}"/>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2" name="Text Box 17">
          <a:extLst>
            <a:ext uri="{FF2B5EF4-FFF2-40B4-BE49-F238E27FC236}">
              <a16:creationId xmlns:a16="http://schemas.microsoft.com/office/drawing/2014/main" id="{60F4D6E0-DD6B-4B1A-B3CA-954B82924D2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3" name="Text Box 18">
          <a:extLst>
            <a:ext uri="{FF2B5EF4-FFF2-40B4-BE49-F238E27FC236}">
              <a16:creationId xmlns:a16="http://schemas.microsoft.com/office/drawing/2014/main" id="{A4F5FE43-AE83-462D-922E-1E5C9DC7742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4" name="Text Box 19">
          <a:extLst>
            <a:ext uri="{FF2B5EF4-FFF2-40B4-BE49-F238E27FC236}">
              <a16:creationId xmlns:a16="http://schemas.microsoft.com/office/drawing/2014/main" id="{E2D21CFB-8607-4E7C-9BD6-17015D56ACA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xdr:row>
      <xdr:rowOff>504825</xdr:rowOff>
    </xdr:from>
    <xdr:ext cx="95250" cy="444014"/>
    <xdr:sp macro="" textlink="">
      <xdr:nvSpPr>
        <xdr:cNvPr id="3045" name="Text Box 15">
          <a:extLst>
            <a:ext uri="{FF2B5EF4-FFF2-40B4-BE49-F238E27FC236}">
              <a16:creationId xmlns:a16="http://schemas.microsoft.com/office/drawing/2014/main" id="{9CCB73F8-F16D-4687-BEE4-9424BAA5DD5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6" name="Text Box 16">
          <a:extLst>
            <a:ext uri="{FF2B5EF4-FFF2-40B4-BE49-F238E27FC236}">
              <a16:creationId xmlns:a16="http://schemas.microsoft.com/office/drawing/2014/main" id="{5C2B51B4-DDE4-4E52-9D04-0128FD88017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7" name="Text Box 17">
          <a:extLst>
            <a:ext uri="{FF2B5EF4-FFF2-40B4-BE49-F238E27FC236}">
              <a16:creationId xmlns:a16="http://schemas.microsoft.com/office/drawing/2014/main" id="{96D4523F-54F2-4404-A667-F6DAA917710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8" name="Text Box 18">
          <a:extLst>
            <a:ext uri="{FF2B5EF4-FFF2-40B4-BE49-F238E27FC236}">
              <a16:creationId xmlns:a16="http://schemas.microsoft.com/office/drawing/2014/main" id="{8AE36D4F-2512-4701-AC59-4A0B63D86DF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9" name="Text Box 19">
          <a:extLst>
            <a:ext uri="{FF2B5EF4-FFF2-40B4-BE49-F238E27FC236}">
              <a16:creationId xmlns:a16="http://schemas.microsoft.com/office/drawing/2014/main" id="{E60E56AD-BDC8-4CA8-B053-8C114102B98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50" name="Text Box 16">
          <a:extLst>
            <a:ext uri="{FF2B5EF4-FFF2-40B4-BE49-F238E27FC236}">
              <a16:creationId xmlns:a16="http://schemas.microsoft.com/office/drawing/2014/main" id="{55D32B8E-7EEA-40FA-B30E-78D7D5644E2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51" name="Text Box 17">
          <a:extLst>
            <a:ext uri="{FF2B5EF4-FFF2-40B4-BE49-F238E27FC236}">
              <a16:creationId xmlns:a16="http://schemas.microsoft.com/office/drawing/2014/main" id="{58B42EB4-29F2-40C6-AD8E-4143447745C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54</xdr:row>
      <xdr:rowOff>15875</xdr:rowOff>
    </xdr:from>
    <xdr:ext cx="95250" cy="171450"/>
    <xdr:sp macro="" textlink="">
      <xdr:nvSpPr>
        <xdr:cNvPr id="3052" name="Text Box 18">
          <a:extLst>
            <a:ext uri="{FF2B5EF4-FFF2-40B4-BE49-F238E27FC236}">
              <a16:creationId xmlns:a16="http://schemas.microsoft.com/office/drawing/2014/main" id="{68BCE6E6-64E0-47BA-B1DA-FCC4AB53C371}"/>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3" name="Text Box 16">
          <a:extLst>
            <a:ext uri="{FF2B5EF4-FFF2-40B4-BE49-F238E27FC236}">
              <a16:creationId xmlns:a16="http://schemas.microsoft.com/office/drawing/2014/main" id="{31A99D19-A719-4CAF-9179-6BB581FA8EC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4" name="Text Box 17">
          <a:extLst>
            <a:ext uri="{FF2B5EF4-FFF2-40B4-BE49-F238E27FC236}">
              <a16:creationId xmlns:a16="http://schemas.microsoft.com/office/drawing/2014/main" id="{0CB3BBDB-6244-480E-B564-904A2C120E6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5" name="Text Box 18">
          <a:extLst>
            <a:ext uri="{FF2B5EF4-FFF2-40B4-BE49-F238E27FC236}">
              <a16:creationId xmlns:a16="http://schemas.microsoft.com/office/drawing/2014/main" id="{A460615B-1E70-4939-BB5C-D221B99E8E3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6" name="Text Box 19">
          <a:extLst>
            <a:ext uri="{FF2B5EF4-FFF2-40B4-BE49-F238E27FC236}">
              <a16:creationId xmlns:a16="http://schemas.microsoft.com/office/drawing/2014/main" id="{7AB73439-3F46-4DB7-9CC2-34CDAD71872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7" name="Text Box 16">
          <a:extLst>
            <a:ext uri="{FF2B5EF4-FFF2-40B4-BE49-F238E27FC236}">
              <a16:creationId xmlns:a16="http://schemas.microsoft.com/office/drawing/2014/main" id="{188AAFFF-DE39-42D1-BD9C-3DA908AA0B3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54</xdr:row>
      <xdr:rowOff>170392</xdr:rowOff>
    </xdr:from>
    <xdr:ext cx="95250" cy="213632"/>
    <xdr:sp macro="" textlink="">
      <xdr:nvSpPr>
        <xdr:cNvPr id="3058" name="Text Box 15">
          <a:extLst>
            <a:ext uri="{FF2B5EF4-FFF2-40B4-BE49-F238E27FC236}">
              <a16:creationId xmlns:a16="http://schemas.microsoft.com/office/drawing/2014/main" id="{1E7D4541-05F8-49BA-9B09-42B11ED63DF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48496"/>
    <xdr:sp macro="" textlink="">
      <xdr:nvSpPr>
        <xdr:cNvPr id="3059" name="Text Box 15">
          <a:extLst>
            <a:ext uri="{FF2B5EF4-FFF2-40B4-BE49-F238E27FC236}">
              <a16:creationId xmlns:a16="http://schemas.microsoft.com/office/drawing/2014/main" id="{838C0675-F971-406F-98CB-528901526AE1}"/>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504825</xdr:rowOff>
    </xdr:from>
    <xdr:ext cx="95250" cy="442269"/>
    <xdr:sp macro="" textlink="">
      <xdr:nvSpPr>
        <xdr:cNvPr id="3060" name="Text Box 15">
          <a:extLst>
            <a:ext uri="{FF2B5EF4-FFF2-40B4-BE49-F238E27FC236}">
              <a16:creationId xmlns:a16="http://schemas.microsoft.com/office/drawing/2014/main" id="{F70AEAEE-251B-4C1F-991F-EA9FECE1C539}"/>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504825</xdr:rowOff>
    </xdr:from>
    <xdr:ext cx="95250" cy="442269"/>
    <xdr:sp macro="" textlink="">
      <xdr:nvSpPr>
        <xdr:cNvPr id="3061" name="Text Box 15">
          <a:extLst>
            <a:ext uri="{FF2B5EF4-FFF2-40B4-BE49-F238E27FC236}">
              <a16:creationId xmlns:a16="http://schemas.microsoft.com/office/drawing/2014/main" id="{CC7966E5-DA18-43E0-99E8-843C09BFF7DD}"/>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213632"/>
    <xdr:sp macro="" textlink="">
      <xdr:nvSpPr>
        <xdr:cNvPr id="3062" name="Text Box 15">
          <a:extLst>
            <a:ext uri="{FF2B5EF4-FFF2-40B4-BE49-F238E27FC236}">
              <a16:creationId xmlns:a16="http://schemas.microsoft.com/office/drawing/2014/main" id="{72D50B00-72B2-431E-822A-9F81F8E67BC7}"/>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44331"/>
    <xdr:sp macro="" textlink="">
      <xdr:nvSpPr>
        <xdr:cNvPr id="3063" name="Text Box 15">
          <a:extLst>
            <a:ext uri="{FF2B5EF4-FFF2-40B4-BE49-F238E27FC236}">
              <a16:creationId xmlns:a16="http://schemas.microsoft.com/office/drawing/2014/main" id="{3FA1077A-0E8E-45A5-BF6E-9CAA7D33C065}"/>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54</xdr:row>
      <xdr:rowOff>170392</xdr:rowOff>
    </xdr:from>
    <xdr:ext cx="95250" cy="213632"/>
    <xdr:sp macro="" textlink="">
      <xdr:nvSpPr>
        <xdr:cNvPr id="3064" name="Text Box 15">
          <a:extLst>
            <a:ext uri="{FF2B5EF4-FFF2-40B4-BE49-F238E27FC236}">
              <a16:creationId xmlns:a16="http://schemas.microsoft.com/office/drawing/2014/main" id="{AE4743FF-B055-472A-AD16-89B78EA6056C}"/>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5" name="Text Box 16">
          <a:extLst>
            <a:ext uri="{FF2B5EF4-FFF2-40B4-BE49-F238E27FC236}">
              <a16:creationId xmlns:a16="http://schemas.microsoft.com/office/drawing/2014/main" id="{97A4E41B-3CBB-45BB-B402-0CB8D168AB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6" name="Text Box 17">
          <a:extLst>
            <a:ext uri="{FF2B5EF4-FFF2-40B4-BE49-F238E27FC236}">
              <a16:creationId xmlns:a16="http://schemas.microsoft.com/office/drawing/2014/main" id="{FA926BFB-6165-4FB8-8748-55F6D5B8E21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7" name="Text Box 18">
          <a:extLst>
            <a:ext uri="{FF2B5EF4-FFF2-40B4-BE49-F238E27FC236}">
              <a16:creationId xmlns:a16="http://schemas.microsoft.com/office/drawing/2014/main" id="{C08174A4-1FA9-4696-9C2D-BD69EF6BD8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8" name="Text Box 19">
          <a:extLst>
            <a:ext uri="{FF2B5EF4-FFF2-40B4-BE49-F238E27FC236}">
              <a16:creationId xmlns:a16="http://schemas.microsoft.com/office/drawing/2014/main" id="{5A1D4C87-7479-45AF-8E99-2D017E6D34B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69" name="Text Box 16">
          <a:extLst>
            <a:ext uri="{FF2B5EF4-FFF2-40B4-BE49-F238E27FC236}">
              <a16:creationId xmlns:a16="http://schemas.microsoft.com/office/drawing/2014/main" id="{ACA2156A-9364-42A4-9AE3-94FA79E6931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70" name="Text Box 17">
          <a:extLst>
            <a:ext uri="{FF2B5EF4-FFF2-40B4-BE49-F238E27FC236}">
              <a16:creationId xmlns:a16="http://schemas.microsoft.com/office/drawing/2014/main" id="{6559CC3E-1E21-4E94-86A7-21C142A8CB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71" name="Text Box 18">
          <a:extLst>
            <a:ext uri="{FF2B5EF4-FFF2-40B4-BE49-F238E27FC236}">
              <a16:creationId xmlns:a16="http://schemas.microsoft.com/office/drawing/2014/main" id="{C3F664B6-A9FE-491F-9891-50C2E153183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72" name="Text Box 19">
          <a:extLst>
            <a:ext uri="{FF2B5EF4-FFF2-40B4-BE49-F238E27FC236}">
              <a16:creationId xmlns:a16="http://schemas.microsoft.com/office/drawing/2014/main" id="{28C5B9A4-C44B-4A0B-A449-F228C42A966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3" name="Text Box 16">
          <a:extLst>
            <a:ext uri="{FF2B5EF4-FFF2-40B4-BE49-F238E27FC236}">
              <a16:creationId xmlns:a16="http://schemas.microsoft.com/office/drawing/2014/main" id="{704A345C-BC1B-4E70-8934-03C6017FFCE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4" name="Text Box 17">
          <a:extLst>
            <a:ext uri="{FF2B5EF4-FFF2-40B4-BE49-F238E27FC236}">
              <a16:creationId xmlns:a16="http://schemas.microsoft.com/office/drawing/2014/main" id="{F9877087-676D-4293-8365-2D0E23C7756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5" name="Text Box 18">
          <a:extLst>
            <a:ext uri="{FF2B5EF4-FFF2-40B4-BE49-F238E27FC236}">
              <a16:creationId xmlns:a16="http://schemas.microsoft.com/office/drawing/2014/main" id="{649E7B80-AB1A-4785-A9C0-30F52DDB015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6" name="Text Box 19">
          <a:extLst>
            <a:ext uri="{FF2B5EF4-FFF2-40B4-BE49-F238E27FC236}">
              <a16:creationId xmlns:a16="http://schemas.microsoft.com/office/drawing/2014/main" id="{D2E1150F-A65E-4373-8BB7-C348852B743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56</xdr:row>
      <xdr:rowOff>504825</xdr:rowOff>
    </xdr:from>
    <xdr:ext cx="95250" cy="444014"/>
    <xdr:sp macro="" textlink="">
      <xdr:nvSpPr>
        <xdr:cNvPr id="3077" name="Text Box 15">
          <a:extLst>
            <a:ext uri="{FF2B5EF4-FFF2-40B4-BE49-F238E27FC236}">
              <a16:creationId xmlns:a16="http://schemas.microsoft.com/office/drawing/2014/main" id="{E22CD5BB-7C63-49EB-8325-9D4DFE0A5CA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78" name="Text Box 16">
          <a:extLst>
            <a:ext uri="{FF2B5EF4-FFF2-40B4-BE49-F238E27FC236}">
              <a16:creationId xmlns:a16="http://schemas.microsoft.com/office/drawing/2014/main" id="{2ECBE0DD-0F68-43D5-B138-B6122FED647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79" name="Text Box 17">
          <a:extLst>
            <a:ext uri="{FF2B5EF4-FFF2-40B4-BE49-F238E27FC236}">
              <a16:creationId xmlns:a16="http://schemas.microsoft.com/office/drawing/2014/main" id="{098F2A7E-2491-4EAE-A6E8-A96F1359F15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80" name="Text Box 18">
          <a:extLst>
            <a:ext uri="{FF2B5EF4-FFF2-40B4-BE49-F238E27FC236}">
              <a16:creationId xmlns:a16="http://schemas.microsoft.com/office/drawing/2014/main" id="{7787D6B7-049A-4621-B7A2-862F6B87A0A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81" name="Text Box 19">
          <a:extLst>
            <a:ext uri="{FF2B5EF4-FFF2-40B4-BE49-F238E27FC236}">
              <a16:creationId xmlns:a16="http://schemas.microsoft.com/office/drawing/2014/main" id="{DF8502DF-AC8C-4751-B81D-B98809883C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82" name="Text Box 16">
          <a:extLst>
            <a:ext uri="{FF2B5EF4-FFF2-40B4-BE49-F238E27FC236}">
              <a16:creationId xmlns:a16="http://schemas.microsoft.com/office/drawing/2014/main" id="{CA3E8FB4-09A4-4AF5-81AB-C280CF814F7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83" name="Text Box 17">
          <a:extLst>
            <a:ext uri="{FF2B5EF4-FFF2-40B4-BE49-F238E27FC236}">
              <a16:creationId xmlns:a16="http://schemas.microsoft.com/office/drawing/2014/main" id="{D5CF7394-6B9D-4BF2-A9EE-371B5A076D8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84" name="Text Box 18">
          <a:extLst>
            <a:ext uri="{FF2B5EF4-FFF2-40B4-BE49-F238E27FC236}">
              <a16:creationId xmlns:a16="http://schemas.microsoft.com/office/drawing/2014/main" id="{8E470420-F86C-41EC-8BFF-D4722E4D07B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5" name="Text Box 16">
          <a:extLst>
            <a:ext uri="{FF2B5EF4-FFF2-40B4-BE49-F238E27FC236}">
              <a16:creationId xmlns:a16="http://schemas.microsoft.com/office/drawing/2014/main" id="{38D6734D-29B2-46C2-8A74-B348E3945FE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6" name="Text Box 17">
          <a:extLst>
            <a:ext uri="{FF2B5EF4-FFF2-40B4-BE49-F238E27FC236}">
              <a16:creationId xmlns:a16="http://schemas.microsoft.com/office/drawing/2014/main" id="{14292551-39C7-472B-808B-7FA518FDE09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7" name="Text Box 18">
          <a:extLst>
            <a:ext uri="{FF2B5EF4-FFF2-40B4-BE49-F238E27FC236}">
              <a16:creationId xmlns:a16="http://schemas.microsoft.com/office/drawing/2014/main" id="{B44BA253-507F-450B-9D5F-51EA0ED26B9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8" name="Text Box 19">
          <a:extLst>
            <a:ext uri="{FF2B5EF4-FFF2-40B4-BE49-F238E27FC236}">
              <a16:creationId xmlns:a16="http://schemas.microsoft.com/office/drawing/2014/main" id="{A3B6E495-7893-4EA5-B527-677A0541F0E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9" name="Text Box 16">
          <a:extLst>
            <a:ext uri="{FF2B5EF4-FFF2-40B4-BE49-F238E27FC236}">
              <a16:creationId xmlns:a16="http://schemas.microsoft.com/office/drawing/2014/main" id="{1603A4D3-34FB-401B-923D-83ABBCD90B0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90" name="Text Box 17">
          <a:extLst>
            <a:ext uri="{FF2B5EF4-FFF2-40B4-BE49-F238E27FC236}">
              <a16:creationId xmlns:a16="http://schemas.microsoft.com/office/drawing/2014/main" id="{CF887C0C-28AF-4191-B0E1-53F37661377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91" name="Text Box 18">
          <a:extLst>
            <a:ext uri="{FF2B5EF4-FFF2-40B4-BE49-F238E27FC236}">
              <a16:creationId xmlns:a16="http://schemas.microsoft.com/office/drawing/2014/main" id="{43F09544-B676-40F8-800E-47A13EA82C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92" name="Text Box 19">
          <a:extLst>
            <a:ext uri="{FF2B5EF4-FFF2-40B4-BE49-F238E27FC236}">
              <a16:creationId xmlns:a16="http://schemas.microsoft.com/office/drawing/2014/main" id="{B9A6AD02-1B6D-41B1-8690-6660525B0D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56743"/>
    <xdr:sp macro="" textlink="">
      <xdr:nvSpPr>
        <xdr:cNvPr id="3093" name="Text Box 15">
          <a:extLst>
            <a:ext uri="{FF2B5EF4-FFF2-40B4-BE49-F238E27FC236}">
              <a16:creationId xmlns:a16="http://schemas.microsoft.com/office/drawing/2014/main" id="{013D0619-9819-4445-B7F4-56FE4E721B39}"/>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504825</xdr:rowOff>
    </xdr:from>
    <xdr:ext cx="95250" cy="442269"/>
    <xdr:sp macro="" textlink="">
      <xdr:nvSpPr>
        <xdr:cNvPr id="3094" name="Text Box 15">
          <a:extLst>
            <a:ext uri="{FF2B5EF4-FFF2-40B4-BE49-F238E27FC236}">
              <a16:creationId xmlns:a16="http://schemas.microsoft.com/office/drawing/2014/main" id="{3C515715-177E-45F8-8F74-D7E7724336A3}"/>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504825</xdr:rowOff>
    </xdr:from>
    <xdr:ext cx="95250" cy="442269"/>
    <xdr:sp macro="" textlink="">
      <xdr:nvSpPr>
        <xdr:cNvPr id="3095" name="Text Box 15">
          <a:extLst>
            <a:ext uri="{FF2B5EF4-FFF2-40B4-BE49-F238E27FC236}">
              <a16:creationId xmlns:a16="http://schemas.microsoft.com/office/drawing/2014/main" id="{D89AA4A8-23BE-4F20-9DFF-0CC3F11535D8}"/>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213632"/>
    <xdr:sp macro="" textlink="">
      <xdr:nvSpPr>
        <xdr:cNvPr id="3096" name="Text Box 15">
          <a:extLst>
            <a:ext uri="{FF2B5EF4-FFF2-40B4-BE49-F238E27FC236}">
              <a16:creationId xmlns:a16="http://schemas.microsoft.com/office/drawing/2014/main" id="{E6338DC0-679E-4243-8A07-ABF4E8246418}"/>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44331"/>
    <xdr:sp macro="" textlink="">
      <xdr:nvSpPr>
        <xdr:cNvPr id="3097" name="Text Box 15">
          <a:extLst>
            <a:ext uri="{FF2B5EF4-FFF2-40B4-BE49-F238E27FC236}">
              <a16:creationId xmlns:a16="http://schemas.microsoft.com/office/drawing/2014/main" id="{CFCE5663-770D-48A9-8973-0FE3BC2F55A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504825</xdr:rowOff>
    </xdr:from>
    <xdr:ext cx="95250" cy="213632"/>
    <xdr:sp macro="" textlink="">
      <xdr:nvSpPr>
        <xdr:cNvPr id="3098" name="Text Box 15">
          <a:extLst>
            <a:ext uri="{FF2B5EF4-FFF2-40B4-BE49-F238E27FC236}">
              <a16:creationId xmlns:a16="http://schemas.microsoft.com/office/drawing/2014/main" id="{B65C2D3F-00FF-4A7F-9156-28BD348971A4}"/>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99" name="Text Box 16">
          <a:extLst>
            <a:ext uri="{FF2B5EF4-FFF2-40B4-BE49-F238E27FC236}">
              <a16:creationId xmlns:a16="http://schemas.microsoft.com/office/drawing/2014/main" id="{06A91FA8-3EC2-4CB8-B2B7-660BC17776B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00" name="Text Box 17">
          <a:extLst>
            <a:ext uri="{FF2B5EF4-FFF2-40B4-BE49-F238E27FC236}">
              <a16:creationId xmlns:a16="http://schemas.microsoft.com/office/drawing/2014/main" id="{48E87E8F-7057-465B-885C-91A99949106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01" name="Text Box 18">
          <a:extLst>
            <a:ext uri="{FF2B5EF4-FFF2-40B4-BE49-F238E27FC236}">
              <a16:creationId xmlns:a16="http://schemas.microsoft.com/office/drawing/2014/main" id="{BADAD68A-1CCC-4DC3-ADA7-15A8260226E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02" name="Text Box 19">
          <a:extLst>
            <a:ext uri="{FF2B5EF4-FFF2-40B4-BE49-F238E27FC236}">
              <a16:creationId xmlns:a16="http://schemas.microsoft.com/office/drawing/2014/main" id="{809E0B50-9DFE-4747-A88A-115A6C4E70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3" name="Text Box 16">
          <a:extLst>
            <a:ext uri="{FF2B5EF4-FFF2-40B4-BE49-F238E27FC236}">
              <a16:creationId xmlns:a16="http://schemas.microsoft.com/office/drawing/2014/main" id="{A420A98A-6928-4A97-858A-52537183616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4" name="Text Box 17">
          <a:extLst>
            <a:ext uri="{FF2B5EF4-FFF2-40B4-BE49-F238E27FC236}">
              <a16:creationId xmlns:a16="http://schemas.microsoft.com/office/drawing/2014/main" id="{2FB3DA85-3DBD-4437-90E1-90143EE0EF3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5" name="Text Box 18">
          <a:extLst>
            <a:ext uri="{FF2B5EF4-FFF2-40B4-BE49-F238E27FC236}">
              <a16:creationId xmlns:a16="http://schemas.microsoft.com/office/drawing/2014/main" id="{4F05676E-38BA-43EE-A7C8-1A2412D09FB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6" name="Text Box 19">
          <a:extLst>
            <a:ext uri="{FF2B5EF4-FFF2-40B4-BE49-F238E27FC236}">
              <a16:creationId xmlns:a16="http://schemas.microsoft.com/office/drawing/2014/main" id="{33704A77-C6AF-4AC3-BB93-AC95418A402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07" name="Text Box 16">
          <a:extLst>
            <a:ext uri="{FF2B5EF4-FFF2-40B4-BE49-F238E27FC236}">
              <a16:creationId xmlns:a16="http://schemas.microsoft.com/office/drawing/2014/main" id="{4E82D7C1-E099-49A6-B240-0E37D235F99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08" name="Text Box 17">
          <a:extLst>
            <a:ext uri="{FF2B5EF4-FFF2-40B4-BE49-F238E27FC236}">
              <a16:creationId xmlns:a16="http://schemas.microsoft.com/office/drawing/2014/main" id="{44F3C9BB-DC4A-4235-B9F3-D59F46CDC62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09" name="Text Box 18">
          <a:extLst>
            <a:ext uri="{FF2B5EF4-FFF2-40B4-BE49-F238E27FC236}">
              <a16:creationId xmlns:a16="http://schemas.microsoft.com/office/drawing/2014/main" id="{DE39421B-DA52-47F8-8A5D-725EDC9639D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10" name="Text Box 19">
          <a:extLst>
            <a:ext uri="{FF2B5EF4-FFF2-40B4-BE49-F238E27FC236}">
              <a16:creationId xmlns:a16="http://schemas.microsoft.com/office/drawing/2014/main" id="{4218FF8E-D826-4283-A722-EFE9AB0947F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56</xdr:row>
      <xdr:rowOff>504825</xdr:rowOff>
    </xdr:from>
    <xdr:ext cx="95250" cy="444014"/>
    <xdr:sp macro="" textlink="">
      <xdr:nvSpPr>
        <xdr:cNvPr id="3111" name="Text Box 15">
          <a:extLst>
            <a:ext uri="{FF2B5EF4-FFF2-40B4-BE49-F238E27FC236}">
              <a16:creationId xmlns:a16="http://schemas.microsoft.com/office/drawing/2014/main" id="{438649A6-C534-4AC0-A99A-EAF5C320031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2" name="Text Box 16">
          <a:extLst>
            <a:ext uri="{FF2B5EF4-FFF2-40B4-BE49-F238E27FC236}">
              <a16:creationId xmlns:a16="http://schemas.microsoft.com/office/drawing/2014/main" id="{89D3E434-A6AF-4A3E-8D4A-60A4D1F04F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3" name="Text Box 17">
          <a:extLst>
            <a:ext uri="{FF2B5EF4-FFF2-40B4-BE49-F238E27FC236}">
              <a16:creationId xmlns:a16="http://schemas.microsoft.com/office/drawing/2014/main" id="{F5B4B3CB-746A-453E-A923-8E7B4EE76A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4" name="Text Box 18">
          <a:extLst>
            <a:ext uri="{FF2B5EF4-FFF2-40B4-BE49-F238E27FC236}">
              <a16:creationId xmlns:a16="http://schemas.microsoft.com/office/drawing/2014/main" id="{355CDED2-7CD2-4C3B-9802-4FD10A12BF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5" name="Text Box 19">
          <a:extLst>
            <a:ext uri="{FF2B5EF4-FFF2-40B4-BE49-F238E27FC236}">
              <a16:creationId xmlns:a16="http://schemas.microsoft.com/office/drawing/2014/main" id="{A8786F82-F7B7-4546-B2B7-D273A4FE8D6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56</xdr:row>
      <xdr:rowOff>504825</xdr:rowOff>
    </xdr:from>
    <xdr:ext cx="95250" cy="442269"/>
    <xdr:sp macro="" textlink="">
      <xdr:nvSpPr>
        <xdr:cNvPr id="3116" name="Text Box 15">
          <a:extLst>
            <a:ext uri="{FF2B5EF4-FFF2-40B4-BE49-F238E27FC236}">
              <a16:creationId xmlns:a16="http://schemas.microsoft.com/office/drawing/2014/main" id="{593061A3-172E-4F22-8CE9-43878B00D611}"/>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17" name="Text Box 16">
          <a:extLst>
            <a:ext uri="{FF2B5EF4-FFF2-40B4-BE49-F238E27FC236}">
              <a16:creationId xmlns:a16="http://schemas.microsoft.com/office/drawing/2014/main" id="{57D123A4-49ED-470D-B467-B1F03E6FA0D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18" name="Text Box 17">
          <a:extLst>
            <a:ext uri="{FF2B5EF4-FFF2-40B4-BE49-F238E27FC236}">
              <a16:creationId xmlns:a16="http://schemas.microsoft.com/office/drawing/2014/main" id="{5BF1E0EC-40E7-46EC-9E88-50944F179C9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19" name="Text Box 18">
          <a:extLst>
            <a:ext uri="{FF2B5EF4-FFF2-40B4-BE49-F238E27FC236}">
              <a16:creationId xmlns:a16="http://schemas.microsoft.com/office/drawing/2014/main" id="{751AC10C-3BFF-4EC4-AE17-708DB7B7283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0" name="Text Box 16">
          <a:extLst>
            <a:ext uri="{FF2B5EF4-FFF2-40B4-BE49-F238E27FC236}">
              <a16:creationId xmlns:a16="http://schemas.microsoft.com/office/drawing/2014/main" id="{405E337E-7015-4D8A-ADD3-4AB32A0B721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1" name="Text Box 17">
          <a:extLst>
            <a:ext uri="{FF2B5EF4-FFF2-40B4-BE49-F238E27FC236}">
              <a16:creationId xmlns:a16="http://schemas.microsoft.com/office/drawing/2014/main" id="{C7548607-C1CA-46CC-ACBC-665DB4EDCD3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2" name="Text Box 18">
          <a:extLst>
            <a:ext uri="{FF2B5EF4-FFF2-40B4-BE49-F238E27FC236}">
              <a16:creationId xmlns:a16="http://schemas.microsoft.com/office/drawing/2014/main" id="{CCE11AB4-28F8-4BC0-B3F9-DBF77A284DE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3" name="Text Box 19">
          <a:extLst>
            <a:ext uri="{FF2B5EF4-FFF2-40B4-BE49-F238E27FC236}">
              <a16:creationId xmlns:a16="http://schemas.microsoft.com/office/drawing/2014/main" id="{7D32E41E-AFD1-449E-B444-F8F6408536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4" name="Text Box 16">
          <a:extLst>
            <a:ext uri="{FF2B5EF4-FFF2-40B4-BE49-F238E27FC236}">
              <a16:creationId xmlns:a16="http://schemas.microsoft.com/office/drawing/2014/main" id="{E90D0BE9-EA91-48AC-89BF-E33777CD46D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5" name="Text Box 17">
          <a:extLst>
            <a:ext uri="{FF2B5EF4-FFF2-40B4-BE49-F238E27FC236}">
              <a16:creationId xmlns:a16="http://schemas.microsoft.com/office/drawing/2014/main" id="{FBCDC27E-BB65-48B4-B729-D5BF369C17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6" name="Text Box 18">
          <a:extLst>
            <a:ext uri="{FF2B5EF4-FFF2-40B4-BE49-F238E27FC236}">
              <a16:creationId xmlns:a16="http://schemas.microsoft.com/office/drawing/2014/main" id="{7B7615BB-C5B0-4407-A035-C2E162EA457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58</xdr:row>
      <xdr:rowOff>170392</xdr:rowOff>
    </xdr:from>
    <xdr:ext cx="95250" cy="213632"/>
    <xdr:sp macro="" textlink="">
      <xdr:nvSpPr>
        <xdr:cNvPr id="3127" name="Text Box 15">
          <a:extLst>
            <a:ext uri="{FF2B5EF4-FFF2-40B4-BE49-F238E27FC236}">
              <a16:creationId xmlns:a16="http://schemas.microsoft.com/office/drawing/2014/main" id="{556FE59C-16BC-4B47-ADEA-50173F2EC786}"/>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28" name="Text Box 16">
          <a:extLst>
            <a:ext uri="{FF2B5EF4-FFF2-40B4-BE49-F238E27FC236}">
              <a16:creationId xmlns:a16="http://schemas.microsoft.com/office/drawing/2014/main" id="{AB8DED25-5FA0-426F-84C1-9B4EA2E2373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29" name="Text Box 17">
          <a:extLst>
            <a:ext uri="{FF2B5EF4-FFF2-40B4-BE49-F238E27FC236}">
              <a16:creationId xmlns:a16="http://schemas.microsoft.com/office/drawing/2014/main" id="{4C9AF8B9-0DA5-4C14-8612-070FA5797B5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30" name="Text Box 18">
          <a:extLst>
            <a:ext uri="{FF2B5EF4-FFF2-40B4-BE49-F238E27FC236}">
              <a16:creationId xmlns:a16="http://schemas.microsoft.com/office/drawing/2014/main" id="{E7B85EDF-37C5-41BE-BFBC-1AB7C96082C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31" name="Text Box 19">
          <a:extLst>
            <a:ext uri="{FF2B5EF4-FFF2-40B4-BE49-F238E27FC236}">
              <a16:creationId xmlns:a16="http://schemas.microsoft.com/office/drawing/2014/main" id="{663EA74C-DA98-4578-BD26-27F09BF9FF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2" name="Text Box 16">
          <a:extLst>
            <a:ext uri="{FF2B5EF4-FFF2-40B4-BE49-F238E27FC236}">
              <a16:creationId xmlns:a16="http://schemas.microsoft.com/office/drawing/2014/main" id="{7D6031E7-7B69-4014-A8ED-9B04D752A8A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3" name="Text Box 17">
          <a:extLst>
            <a:ext uri="{FF2B5EF4-FFF2-40B4-BE49-F238E27FC236}">
              <a16:creationId xmlns:a16="http://schemas.microsoft.com/office/drawing/2014/main" id="{B6266168-5028-4DF1-A544-92B5245312D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4" name="Text Box 18">
          <a:extLst>
            <a:ext uri="{FF2B5EF4-FFF2-40B4-BE49-F238E27FC236}">
              <a16:creationId xmlns:a16="http://schemas.microsoft.com/office/drawing/2014/main" id="{5C1CF21A-2EDD-4AAA-B33B-486910884A6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5" name="Text Box 19">
          <a:extLst>
            <a:ext uri="{FF2B5EF4-FFF2-40B4-BE49-F238E27FC236}">
              <a16:creationId xmlns:a16="http://schemas.microsoft.com/office/drawing/2014/main" id="{8C23201C-76EF-4D55-A6F3-7DB982B1CE4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6" name="Text Box 16">
          <a:extLst>
            <a:ext uri="{FF2B5EF4-FFF2-40B4-BE49-F238E27FC236}">
              <a16:creationId xmlns:a16="http://schemas.microsoft.com/office/drawing/2014/main" id="{F77A9A4A-1B15-4EDF-A6A4-59650A515D4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7" name="Text Box 17">
          <a:extLst>
            <a:ext uri="{FF2B5EF4-FFF2-40B4-BE49-F238E27FC236}">
              <a16:creationId xmlns:a16="http://schemas.microsoft.com/office/drawing/2014/main" id="{11A25950-036A-4974-AC46-E305403A346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8" name="Text Box 18">
          <a:extLst>
            <a:ext uri="{FF2B5EF4-FFF2-40B4-BE49-F238E27FC236}">
              <a16:creationId xmlns:a16="http://schemas.microsoft.com/office/drawing/2014/main" id="{04FA9B5A-9B69-470B-8BA4-29279964E37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9" name="Text Box 19">
          <a:extLst>
            <a:ext uri="{FF2B5EF4-FFF2-40B4-BE49-F238E27FC236}">
              <a16:creationId xmlns:a16="http://schemas.microsoft.com/office/drawing/2014/main" id="{525A6FD1-67D9-4F9A-8629-1E4A10123E8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56</xdr:row>
      <xdr:rowOff>504825</xdr:rowOff>
    </xdr:from>
    <xdr:ext cx="95250" cy="444014"/>
    <xdr:sp macro="" textlink="">
      <xdr:nvSpPr>
        <xdr:cNvPr id="3140" name="Text Box 15">
          <a:extLst>
            <a:ext uri="{FF2B5EF4-FFF2-40B4-BE49-F238E27FC236}">
              <a16:creationId xmlns:a16="http://schemas.microsoft.com/office/drawing/2014/main" id="{F605C4F2-6B27-42B9-9FCC-19F74616925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1" name="Text Box 16">
          <a:extLst>
            <a:ext uri="{FF2B5EF4-FFF2-40B4-BE49-F238E27FC236}">
              <a16:creationId xmlns:a16="http://schemas.microsoft.com/office/drawing/2014/main" id="{E542DCA6-5DD1-4C24-9C47-83D2271A5D5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2" name="Text Box 17">
          <a:extLst>
            <a:ext uri="{FF2B5EF4-FFF2-40B4-BE49-F238E27FC236}">
              <a16:creationId xmlns:a16="http://schemas.microsoft.com/office/drawing/2014/main" id="{D9CB405E-04AB-47CD-AB05-6262C41AE6C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3" name="Text Box 18">
          <a:extLst>
            <a:ext uri="{FF2B5EF4-FFF2-40B4-BE49-F238E27FC236}">
              <a16:creationId xmlns:a16="http://schemas.microsoft.com/office/drawing/2014/main" id="{7D0815E7-9E47-4908-B6EF-9DC3A3E5B00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4" name="Text Box 19">
          <a:extLst>
            <a:ext uri="{FF2B5EF4-FFF2-40B4-BE49-F238E27FC236}">
              <a16:creationId xmlns:a16="http://schemas.microsoft.com/office/drawing/2014/main" id="{F119473A-39E8-416D-A0A0-5315ACC5470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45" name="Text Box 16">
          <a:extLst>
            <a:ext uri="{FF2B5EF4-FFF2-40B4-BE49-F238E27FC236}">
              <a16:creationId xmlns:a16="http://schemas.microsoft.com/office/drawing/2014/main" id="{BB812462-3945-4FC5-9BA0-20F7D86456A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46" name="Text Box 17">
          <a:extLst>
            <a:ext uri="{FF2B5EF4-FFF2-40B4-BE49-F238E27FC236}">
              <a16:creationId xmlns:a16="http://schemas.microsoft.com/office/drawing/2014/main" id="{AF429E75-44E9-4042-BEC5-F45C009CC42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58</xdr:row>
      <xdr:rowOff>15875</xdr:rowOff>
    </xdr:from>
    <xdr:ext cx="95250" cy="171450"/>
    <xdr:sp macro="" textlink="">
      <xdr:nvSpPr>
        <xdr:cNvPr id="3147" name="Text Box 18">
          <a:extLst>
            <a:ext uri="{FF2B5EF4-FFF2-40B4-BE49-F238E27FC236}">
              <a16:creationId xmlns:a16="http://schemas.microsoft.com/office/drawing/2014/main" id="{8F9C1CCB-6A1C-4F0A-B694-7D2CAB219143}"/>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48" name="Text Box 16">
          <a:extLst>
            <a:ext uri="{FF2B5EF4-FFF2-40B4-BE49-F238E27FC236}">
              <a16:creationId xmlns:a16="http://schemas.microsoft.com/office/drawing/2014/main" id="{BCF617F5-D3D4-4F5C-8C9E-3F2AB224D3D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49" name="Text Box 17">
          <a:extLst>
            <a:ext uri="{FF2B5EF4-FFF2-40B4-BE49-F238E27FC236}">
              <a16:creationId xmlns:a16="http://schemas.microsoft.com/office/drawing/2014/main" id="{C53769B0-A9CA-4C89-892E-1A8397B4F0D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50" name="Text Box 18">
          <a:extLst>
            <a:ext uri="{FF2B5EF4-FFF2-40B4-BE49-F238E27FC236}">
              <a16:creationId xmlns:a16="http://schemas.microsoft.com/office/drawing/2014/main" id="{F7E49387-12F8-40EF-B7FC-261C8E6F3F7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51" name="Text Box 19">
          <a:extLst>
            <a:ext uri="{FF2B5EF4-FFF2-40B4-BE49-F238E27FC236}">
              <a16:creationId xmlns:a16="http://schemas.microsoft.com/office/drawing/2014/main" id="{5269FA40-E4BB-40B3-AA83-01A46D87ECE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52" name="Text Box 16">
          <a:extLst>
            <a:ext uri="{FF2B5EF4-FFF2-40B4-BE49-F238E27FC236}">
              <a16:creationId xmlns:a16="http://schemas.microsoft.com/office/drawing/2014/main" id="{9F20C7E8-166F-4DCE-8EE2-3DA98510A2F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58</xdr:row>
      <xdr:rowOff>170392</xdr:rowOff>
    </xdr:from>
    <xdr:ext cx="95250" cy="213632"/>
    <xdr:sp macro="" textlink="">
      <xdr:nvSpPr>
        <xdr:cNvPr id="3153" name="Text Box 15">
          <a:extLst>
            <a:ext uri="{FF2B5EF4-FFF2-40B4-BE49-F238E27FC236}">
              <a16:creationId xmlns:a16="http://schemas.microsoft.com/office/drawing/2014/main" id="{57763767-4DC1-4A1D-812F-DB7C85FE9890}"/>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8496"/>
    <xdr:sp macro="" textlink="">
      <xdr:nvSpPr>
        <xdr:cNvPr id="3154" name="Text Box 15">
          <a:extLst>
            <a:ext uri="{FF2B5EF4-FFF2-40B4-BE49-F238E27FC236}">
              <a16:creationId xmlns:a16="http://schemas.microsoft.com/office/drawing/2014/main" id="{99BE2A26-E9C7-4D9D-BD36-0FC6B2E2F48D}"/>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442269"/>
    <xdr:sp macro="" textlink="">
      <xdr:nvSpPr>
        <xdr:cNvPr id="3155" name="Text Box 15">
          <a:extLst>
            <a:ext uri="{FF2B5EF4-FFF2-40B4-BE49-F238E27FC236}">
              <a16:creationId xmlns:a16="http://schemas.microsoft.com/office/drawing/2014/main" id="{600920C8-61C0-4BC9-80E3-2A8E0379203A}"/>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504825</xdr:rowOff>
    </xdr:from>
    <xdr:ext cx="95250" cy="442269"/>
    <xdr:sp macro="" textlink="">
      <xdr:nvSpPr>
        <xdr:cNvPr id="3156" name="Text Box 15">
          <a:extLst>
            <a:ext uri="{FF2B5EF4-FFF2-40B4-BE49-F238E27FC236}">
              <a16:creationId xmlns:a16="http://schemas.microsoft.com/office/drawing/2014/main" id="{7492102E-D81C-42E1-BF78-8A3EEA07A9C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213632"/>
    <xdr:sp macro="" textlink="">
      <xdr:nvSpPr>
        <xdr:cNvPr id="3157" name="Text Box 15">
          <a:extLst>
            <a:ext uri="{FF2B5EF4-FFF2-40B4-BE49-F238E27FC236}">
              <a16:creationId xmlns:a16="http://schemas.microsoft.com/office/drawing/2014/main" id="{29EB9339-2983-42E7-BEB5-6F75A00AA4B6}"/>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4331"/>
    <xdr:sp macro="" textlink="">
      <xdr:nvSpPr>
        <xdr:cNvPr id="3158" name="Text Box 15">
          <a:extLst>
            <a:ext uri="{FF2B5EF4-FFF2-40B4-BE49-F238E27FC236}">
              <a16:creationId xmlns:a16="http://schemas.microsoft.com/office/drawing/2014/main" id="{0D187FB4-75D1-490F-8D84-B6D6BA207764}"/>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58</xdr:row>
      <xdr:rowOff>170392</xdr:rowOff>
    </xdr:from>
    <xdr:ext cx="95250" cy="213632"/>
    <xdr:sp macro="" textlink="">
      <xdr:nvSpPr>
        <xdr:cNvPr id="3159" name="Text Box 15">
          <a:extLst>
            <a:ext uri="{FF2B5EF4-FFF2-40B4-BE49-F238E27FC236}">
              <a16:creationId xmlns:a16="http://schemas.microsoft.com/office/drawing/2014/main" id="{6178A78C-E550-468C-906C-A9BB221DBB2A}"/>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0" name="Text Box 16">
          <a:extLst>
            <a:ext uri="{FF2B5EF4-FFF2-40B4-BE49-F238E27FC236}">
              <a16:creationId xmlns:a16="http://schemas.microsoft.com/office/drawing/2014/main" id="{A36E1086-54CC-4DF3-82E2-798DDAD5C27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1" name="Text Box 17">
          <a:extLst>
            <a:ext uri="{FF2B5EF4-FFF2-40B4-BE49-F238E27FC236}">
              <a16:creationId xmlns:a16="http://schemas.microsoft.com/office/drawing/2014/main" id="{C833F6CD-A8C9-4594-998E-118ED92105F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2" name="Text Box 18">
          <a:extLst>
            <a:ext uri="{FF2B5EF4-FFF2-40B4-BE49-F238E27FC236}">
              <a16:creationId xmlns:a16="http://schemas.microsoft.com/office/drawing/2014/main" id="{277AD47D-1AB2-4A7A-956E-A23899E26ED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3" name="Text Box 19">
          <a:extLst>
            <a:ext uri="{FF2B5EF4-FFF2-40B4-BE49-F238E27FC236}">
              <a16:creationId xmlns:a16="http://schemas.microsoft.com/office/drawing/2014/main" id="{0AEFC438-0243-4142-8E41-8478C66E78B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4" name="Text Box 16">
          <a:extLst>
            <a:ext uri="{FF2B5EF4-FFF2-40B4-BE49-F238E27FC236}">
              <a16:creationId xmlns:a16="http://schemas.microsoft.com/office/drawing/2014/main" id="{C9F82DD5-FE91-4048-9409-DE53155ACE9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5" name="Text Box 17">
          <a:extLst>
            <a:ext uri="{FF2B5EF4-FFF2-40B4-BE49-F238E27FC236}">
              <a16:creationId xmlns:a16="http://schemas.microsoft.com/office/drawing/2014/main" id="{DB1FEDA9-6DC9-42F7-91A6-C3993C8789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6" name="Text Box 18">
          <a:extLst>
            <a:ext uri="{FF2B5EF4-FFF2-40B4-BE49-F238E27FC236}">
              <a16:creationId xmlns:a16="http://schemas.microsoft.com/office/drawing/2014/main" id="{1B7C59BD-62B2-431E-A364-493CF03A2B9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7" name="Text Box 19">
          <a:extLst>
            <a:ext uri="{FF2B5EF4-FFF2-40B4-BE49-F238E27FC236}">
              <a16:creationId xmlns:a16="http://schemas.microsoft.com/office/drawing/2014/main" id="{E113E17D-84F3-413D-B1D4-E2752CD73C5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68" name="Text Box 16">
          <a:extLst>
            <a:ext uri="{FF2B5EF4-FFF2-40B4-BE49-F238E27FC236}">
              <a16:creationId xmlns:a16="http://schemas.microsoft.com/office/drawing/2014/main" id="{BEC36493-1B33-456A-B80B-D5556EE59EC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69" name="Text Box 17">
          <a:extLst>
            <a:ext uri="{FF2B5EF4-FFF2-40B4-BE49-F238E27FC236}">
              <a16:creationId xmlns:a16="http://schemas.microsoft.com/office/drawing/2014/main" id="{047B62DC-0CA0-4749-9891-0167C887B26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70" name="Text Box 18">
          <a:extLst>
            <a:ext uri="{FF2B5EF4-FFF2-40B4-BE49-F238E27FC236}">
              <a16:creationId xmlns:a16="http://schemas.microsoft.com/office/drawing/2014/main" id="{59C8796C-8960-4BF1-8999-172D8D22AC0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71" name="Text Box 19">
          <a:extLst>
            <a:ext uri="{FF2B5EF4-FFF2-40B4-BE49-F238E27FC236}">
              <a16:creationId xmlns:a16="http://schemas.microsoft.com/office/drawing/2014/main" id="{F0303113-9789-4F7B-B3F7-DA22C04254C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60</xdr:row>
      <xdr:rowOff>504825</xdr:rowOff>
    </xdr:from>
    <xdr:ext cx="95250" cy="444014"/>
    <xdr:sp macro="" textlink="">
      <xdr:nvSpPr>
        <xdr:cNvPr id="3172" name="Text Box 15">
          <a:extLst>
            <a:ext uri="{FF2B5EF4-FFF2-40B4-BE49-F238E27FC236}">
              <a16:creationId xmlns:a16="http://schemas.microsoft.com/office/drawing/2014/main" id="{BBC346DF-E79A-415B-8CF7-D3AFDE47C5B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3" name="Text Box 16">
          <a:extLst>
            <a:ext uri="{FF2B5EF4-FFF2-40B4-BE49-F238E27FC236}">
              <a16:creationId xmlns:a16="http://schemas.microsoft.com/office/drawing/2014/main" id="{A3F081A1-1190-4B89-ABC1-386A1DFB28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4" name="Text Box 17">
          <a:extLst>
            <a:ext uri="{FF2B5EF4-FFF2-40B4-BE49-F238E27FC236}">
              <a16:creationId xmlns:a16="http://schemas.microsoft.com/office/drawing/2014/main" id="{914153F1-0193-4B88-913B-CBE7CE8357E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5" name="Text Box 18">
          <a:extLst>
            <a:ext uri="{FF2B5EF4-FFF2-40B4-BE49-F238E27FC236}">
              <a16:creationId xmlns:a16="http://schemas.microsoft.com/office/drawing/2014/main" id="{4A5EF2DC-2017-42CF-955E-2DE06DAEF04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6" name="Text Box 19">
          <a:extLst>
            <a:ext uri="{FF2B5EF4-FFF2-40B4-BE49-F238E27FC236}">
              <a16:creationId xmlns:a16="http://schemas.microsoft.com/office/drawing/2014/main" id="{71A320D4-679A-40FF-8874-FABF286990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77" name="Text Box 16">
          <a:extLst>
            <a:ext uri="{FF2B5EF4-FFF2-40B4-BE49-F238E27FC236}">
              <a16:creationId xmlns:a16="http://schemas.microsoft.com/office/drawing/2014/main" id="{B1E2AFF2-67F1-46FD-B200-7867E511118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78" name="Text Box 17">
          <a:extLst>
            <a:ext uri="{FF2B5EF4-FFF2-40B4-BE49-F238E27FC236}">
              <a16:creationId xmlns:a16="http://schemas.microsoft.com/office/drawing/2014/main" id="{FE0E69D8-FDEE-41FA-9FCC-10F234173ED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79" name="Text Box 18">
          <a:extLst>
            <a:ext uri="{FF2B5EF4-FFF2-40B4-BE49-F238E27FC236}">
              <a16:creationId xmlns:a16="http://schemas.microsoft.com/office/drawing/2014/main" id="{FCE72972-C62D-4467-BC9D-06CC4D4BC3D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0" name="Text Box 16">
          <a:extLst>
            <a:ext uri="{FF2B5EF4-FFF2-40B4-BE49-F238E27FC236}">
              <a16:creationId xmlns:a16="http://schemas.microsoft.com/office/drawing/2014/main" id="{C0E501CC-51CD-4B7A-9B70-4B7D4B0F1E7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1" name="Text Box 17">
          <a:extLst>
            <a:ext uri="{FF2B5EF4-FFF2-40B4-BE49-F238E27FC236}">
              <a16:creationId xmlns:a16="http://schemas.microsoft.com/office/drawing/2014/main" id="{8AA255C0-19FE-44C6-AFDC-974B4714CDD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2" name="Text Box 18">
          <a:extLst>
            <a:ext uri="{FF2B5EF4-FFF2-40B4-BE49-F238E27FC236}">
              <a16:creationId xmlns:a16="http://schemas.microsoft.com/office/drawing/2014/main" id="{31A6EF74-6C1D-4C66-9352-8FABC2E3EC0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3" name="Text Box 19">
          <a:extLst>
            <a:ext uri="{FF2B5EF4-FFF2-40B4-BE49-F238E27FC236}">
              <a16:creationId xmlns:a16="http://schemas.microsoft.com/office/drawing/2014/main" id="{8A4CA450-7A20-4969-B0AB-71367236325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4" name="Text Box 16">
          <a:extLst>
            <a:ext uri="{FF2B5EF4-FFF2-40B4-BE49-F238E27FC236}">
              <a16:creationId xmlns:a16="http://schemas.microsoft.com/office/drawing/2014/main" id="{C86BD3EC-E895-4289-AF7A-31880C39F82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5" name="Text Box 17">
          <a:extLst>
            <a:ext uri="{FF2B5EF4-FFF2-40B4-BE49-F238E27FC236}">
              <a16:creationId xmlns:a16="http://schemas.microsoft.com/office/drawing/2014/main" id="{EB5481EE-CE44-4FD0-AC54-CE3F69DC475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6" name="Text Box 18">
          <a:extLst>
            <a:ext uri="{FF2B5EF4-FFF2-40B4-BE49-F238E27FC236}">
              <a16:creationId xmlns:a16="http://schemas.microsoft.com/office/drawing/2014/main" id="{41995593-13D7-4BE5-A210-3CFC40A9D49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7" name="Text Box 19">
          <a:extLst>
            <a:ext uri="{FF2B5EF4-FFF2-40B4-BE49-F238E27FC236}">
              <a16:creationId xmlns:a16="http://schemas.microsoft.com/office/drawing/2014/main" id="{1D95593F-395C-4514-AB7E-4538F517074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56743"/>
    <xdr:sp macro="" textlink="">
      <xdr:nvSpPr>
        <xdr:cNvPr id="3188" name="Text Box 15">
          <a:extLst>
            <a:ext uri="{FF2B5EF4-FFF2-40B4-BE49-F238E27FC236}">
              <a16:creationId xmlns:a16="http://schemas.microsoft.com/office/drawing/2014/main" id="{176FD156-08C3-406E-BE99-20EE5A992A94}"/>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442269"/>
    <xdr:sp macro="" textlink="">
      <xdr:nvSpPr>
        <xdr:cNvPr id="3189" name="Text Box 15">
          <a:extLst>
            <a:ext uri="{FF2B5EF4-FFF2-40B4-BE49-F238E27FC236}">
              <a16:creationId xmlns:a16="http://schemas.microsoft.com/office/drawing/2014/main" id="{D80F3B2F-64BC-4005-A654-2E25F544CA8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504825</xdr:rowOff>
    </xdr:from>
    <xdr:ext cx="95250" cy="442269"/>
    <xdr:sp macro="" textlink="">
      <xdr:nvSpPr>
        <xdr:cNvPr id="3190" name="Text Box 15">
          <a:extLst>
            <a:ext uri="{FF2B5EF4-FFF2-40B4-BE49-F238E27FC236}">
              <a16:creationId xmlns:a16="http://schemas.microsoft.com/office/drawing/2014/main" id="{E87B0CF7-3C75-468A-92A6-836305FDE959}"/>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213632"/>
    <xdr:sp macro="" textlink="">
      <xdr:nvSpPr>
        <xdr:cNvPr id="3191" name="Text Box 15">
          <a:extLst>
            <a:ext uri="{FF2B5EF4-FFF2-40B4-BE49-F238E27FC236}">
              <a16:creationId xmlns:a16="http://schemas.microsoft.com/office/drawing/2014/main" id="{0BEACEA4-D13B-4409-A8C4-09EF593D17E5}"/>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4331"/>
    <xdr:sp macro="" textlink="">
      <xdr:nvSpPr>
        <xdr:cNvPr id="3192" name="Text Box 15">
          <a:extLst>
            <a:ext uri="{FF2B5EF4-FFF2-40B4-BE49-F238E27FC236}">
              <a16:creationId xmlns:a16="http://schemas.microsoft.com/office/drawing/2014/main" id="{24317B00-2679-4976-986E-981138B4C020}"/>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213632"/>
    <xdr:sp macro="" textlink="">
      <xdr:nvSpPr>
        <xdr:cNvPr id="3193" name="Text Box 15">
          <a:extLst>
            <a:ext uri="{FF2B5EF4-FFF2-40B4-BE49-F238E27FC236}">
              <a16:creationId xmlns:a16="http://schemas.microsoft.com/office/drawing/2014/main" id="{5D88D6B4-2E51-4FE8-86D3-2C6F4D083E44}"/>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4" name="Text Box 16">
          <a:extLst>
            <a:ext uri="{FF2B5EF4-FFF2-40B4-BE49-F238E27FC236}">
              <a16:creationId xmlns:a16="http://schemas.microsoft.com/office/drawing/2014/main" id="{48FA49A2-F466-4A49-80D0-8C3C4EDE257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5" name="Text Box 17">
          <a:extLst>
            <a:ext uri="{FF2B5EF4-FFF2-40B4-BE49-F238E27FC236}">
              <a16:creationId xmlns:a16="http://schemas.microsoft.com/office/drawing/2014/main" id="{64EA1AEF-5ADE-41D2-8A1C-66DC6AFE07D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6" name="Text Box 18">
          <a:extLst>
            <a:ext uri="{FF2B5EF4-FFF2-40B4-BE49-F238E27FC236}">
              <a16:creationId xmlns:a16="http://schemas.microsoft.com/office/drawing/2014/main" id="{0824B178-0CC4-4E81-BF81-96BDCAC6CBB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7" name="Text Box 19">
          <a:extLst>
            <a:ext uri="{FF2B5EF4-FFF2-40B4-BE49-F238E27FC236}">
              <a16:creationId xmlns:a16="http://schemas.microsoft.com/office/drawing/2014/main" id="{ED5C19C9-5A1C-4F65-A354-8B0D92E88B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98" name="Text Box 16">
          <a:extLst>
            <a:ext uri="{FF2B5EF4-FFF2-40B4-BE49-F238E27FC236}">
              <a16:creationId xmlns:a16="http://schemas.microsoft.com/office/drawing/2014/main" id="{2A480010-3EA2-442B-8D39-EC5636395B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99" name="Text Box 17">
          <a:extLst>
            <a:ext uri="{FF2B5EF4-FFF2-40B4-BE49-F238E27FC236}">
              <a16:creationId xmlns:a16="http://schemas.microsoft.com/office/drawing/2014/main" id="{A12C313B-BD5E-49F3-AFA6-0F2B8A643E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00" name="Text Box 18">
          <a:extLst>
            <a:ext uri="{FF2B5EF4-FFF2-40B4-BE49-F238E27FC236}">
              <a16:creationId xmlns:a16="http://schemas.microsoft.com/office/drawing/2014/main" id="{0E2556C2-CB7D-4418-B55C-F5D248D969E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01" name="Text Box 19">
          <a:extLst>
            <a:ext uri="{FF2B5EF4-FFF2-40B4-BE49-F238E27FC236}">
              <a16:creationId xmlns:a16="http://schemas.microsoft.com/office/drawing/2014/main" id="{14B6F7A6-D0FF-46AA-BE14-EFEE55C8C8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2" name="Text Box 16">
          <a:extLst>
            <a:ext uri="{FF2B5EF4-FFF2-40B4-BE49-F238E27FC236}">
              <a16:creationId xmlns:a16="http://schemas.microsoft.com/office/drawing/2014/main" id="{2766166A-A4E6-44B1-94A5-915B41E954A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3" name="Text Box 17">
          <a:extLst>
            <a:ext uri="{FF2B5EF4-FFF2-40B4-BE49-F238E27FC236}">
              <a16:creationId xmlns:a16="http://schemas.microsoft.com/office/drawing/2014/main" id="{55FE31C1-F020-4961-A96C-2E4C919B9A6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4" name="Text Box 18">
          <a:extLst>
            <a:ext uri="{FF2B5EF4-FFF2-40B4-BE49-F238E27FC236}">
              <a16:creationId xmlns:a16="http://schemas.microsoft.com/office/drawing/2014/main" id="{797D9009-827A-413D-A373-2626FF59F06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5" name="Text Box 19">
          <a:extLst>
            <a:ext uri="{FF2B5EF4-FFF2-40B4-BE49-F238E27FC236}">
              <a16:creationId xmlns:a16="http://schemas.microsoft.com/office/drawing/2014/main" id="{C9AA8CFC-70C9-46C1-B937-4B8C79EE430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60</xdr:row>
      <xdr:rowOff>504825</xdr:rowOff>
    </xdr:from>
    <xdr:ext cx="95250" cy="444014"/>
    <xdr:sp macro="" textlink="">
      <xdr:nvSpPr>
        <xdr:cNvPr id="3206" name="Text Box 15">
          <a:extLst>
            <a:ext uri="{FF2B5EF4-FFF2-40B4-BE49-F238E27FC236}">
              <a16:creationId xmlns:a16="http://schemas.microsoft.com/office/drawing/2014/main" id="{895D1F88-5944-47AB-9252-F8CE03C08B2B}"/>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07" name="Text Box 16">
          <a:extLst>
            <a:ext uri="{FF2B5EF4-FFF2-40B4-BE49-F238E27FC236}">
              <a16:creationId xmlns:a16="http://schemas.microsoft.com/office/drawing/2014/main" id="{F0E21624-94C2-49F1-BB98-792AAC3A898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08" name="Text Box 17">
          <a:extLst>
            <a:ext uri="{FF2B5EF4-FFF2-40B4-BE49-F238E27FC236}">
              <a16:creationId xmlns:a16="http://schemas.microsoft.com/office/drawing/2014/main" id="{EC720587-9D1B-4D0A-8DF7-40A0288976D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09" name="Text Box 18">
          <a:extLst>
            <a:ext uri="{FF2B5EF4-FFF2-40B4-BE49-F238E27FC236}">
              <a16:creationId xmlns:a16="http://schemas.microsoft.com/office/drawing/2014/main" id="{C7797891-19CE-400B-99A4-3A81C11B80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10" name="Text Box 19">
          <a:extLst>
            <a:ext uri="{FF2B5EF4-FFF2-40B4-BE49-F238E27FC236}">
              <a16:creationId xmlns:a16="http://schemas.microsoft.com/office/drawing/2014/main" id="{29648BC6-E86D-4A2E-8E74-15C5AE730C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60</xdr:row>
      <xdr:rowOff>504825</xdr:rowOff>
    </xdr:from>
    <xdr:ext cx="95250" cy="442269"/>
    <xdr:sp macro="" textlink="">
      <xdr:nvSpPr>
        <xdr:cNvPr id="3211" name="Text Box 15">
          <a:extLst>
            <a:ext uri="{FF2B5EF4-FFF2-40B4-BE49-F238E27FC236}">
              <a16:creationId xmlns:a16="http://schemas.microsoft.com/office/drawing/2014/main" id="{E3A1B8C5-5A7F-4AF6-905A-EDF6CD9DA145}"/>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12" name="Text Box 16">
          <a:extLst>
            <a:ext uri="{FF2B5EF4-FFF2-40B4-BE49-F238E27FC236}">
              <a16:creationId xmlns:a16="http://schemas.microsoft.com/office/drawing/2014/main" id="{9624B563-3549-4244-8A97-97C400D2AEF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13" name="Text Box 17">
          <a:extLst>
            <a:ext uri="{FF2B5EF4-FFF2-40B4-BE49-F238E27FC236}">
              <a16:creationId xmlns:a16="http://schemas.microsoft.com/office/drawing/2014/main" id="{B0A5213A-7CAC-418A-9E1F-0B7B8494696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14" name="Text Box 18">
          <a:extLst>
            <a:ext uri="{FF2B5EF4-FFF2-40B4-BE49-F238E27FC236}">
              <a16:creationId xmlns:a16="http://schemas.microsoft.com/office/drawing/2014/main" id="{906D6A39-C83F-42C1-B799-E09F58E62B2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5" name="Text Box 16">
          <a:extLst>
            <a:ext uri="{FF2B5EF4-FFF2-40B4-BE49-F238E27FC236}">
              <a16:creationId xmlns:a16="http://schemas.microsoft.com/office/drawing/2014/main" id="{0CB69048-D6CE-48F8-A49E-F7BD273D54D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6" name="Text Box 17">
          <a:extLst>
            <a:ext uri="{FF2B5EF4-FFF2-40B4-BE49-F238E27FC236}">
              <a16:creationId xmlns:a16="http://schemas.microsoft.com/office/drawing/2014/main" id="{70C9AFB4-9E2E-44B1-B630-CDCDA9375CB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7" name="Text Box 18">
          <a:extLst>
            <a:ext uri="{FF2B5EF4-FFF2-40B4-BE49-F238E27FC236}">
              <a16:creationId xmlns:a16="http://schemas.microsoft.com/office/drawing/2014/main" id="{3386132B-399A-4273-B5BB-EEFE65DF352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8" name="Text Box 19">
          <a:extLst>
            <a:ext uri="{FF2B5EF4-FFF2-40B4-BE49-F238E27FC236}">
              <a16:creationId xmlns:a16="http://schemas.microsoft.com/office/drawing/2014/main" id="{E06A6D7B-A739-40BB-AED3-291AF604DAA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9" name="Text Box 16">
          <a:extLst>
            <a:ext uri="{FF2B5EF4-FFF2-40B4-BE49-F238E27FC236}">
              <a16:creationId xmlns:a16="http://schemas.microsoft.com/office/drawing/2014/main" id="{17AA726A-8512-41DB-956F-CF36DFC0B4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20" name="Text Box 17">
          <a:extLst>
            <a:ext uri="{FF2B5EF4-FFF2-40B4-BE49-F238E27FC236}">
              <a16:creationId xmlns:a16="http://schemas.microsoft.com/office/drawing/2014/main" id="{9C248F01-E81A-4878-8583-8EAA675BD0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21" name="Text Box 18">
          <a:extLst>
            <a:ext uri="{FF2B5EF4-FFF2-40B4-BE49-F238E27FC236}">
              <a16:creationId xmlns:a16="http://schemas.microsoft.com/office/drawing/2014/main" id="{9F478364-5C12-4CFA-A6DF-64472507DE3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62</xdr:row>
      <xdr:rowOff>170392</xdr:rowOff>
    </xdr:from>
    <xdr:ext cx="95250" cy="213632"/>
    <xdr:sp macro="" textlink="">
      <xdr:nvSpPr>
        <xdr:cNvPr id="3222" name="Text Box 15">
          <a:extLst>
            <a:ext uri="{FF2B5EF4-FFF2-40B4-BE49-F238E27FC236}">
              <a16:creationId xmlns:a16="http://schemas.microsoft.com/office/drawing/2014/main" id="{A976A548-D8EF-4A3F-8EAA-65700CC27FDF}"/>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3" name="Text Box 16">
          <a:extLst>
            <a:ext uri="{FF2B5EF4-FFF2-40B4-BE49-F238E27FC236}">
              <a16:creationId xmlns:a16="http://schemas.microsoft.com/office/drawing/2014/main" id="{C1045E71-9D89-4F04-AF95-E53E9E2987F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4" name="Text Box 17">
          <a:extLst>
            <a:ext uri="{FF2B5EF4-FFF2-40B4-BE49-F238E27FC236}">
              <a16:creationId xmlns:a16="http://schemas.microsoft.com/office/drawing/2014/main" id="{B5E53BFE-31CB-4FFA-8559-720CD4E2D1C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5" name="Text Box 18">
          <a:extLst>
            <a:ext uri="{FF2B5EF4-FFF2-40B4-BE49-F238E27FC236}">
              <a16:creationId xmlns:a16="http://schemas.microsoft.com/office/drawing/2014/main" id="{E4B54E8A-F57A-43AC-851D-95A253E4F88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6" name="Text Box 19">
          <a:extLst>
            <a:ext uri="{FF2B5EF4-FFF2-40B4-BE49-F238E27FC236}">
              <a16:creationId xmlns:a16="http://schemas.microsoft.com/office/drawing/2014/main" id="{7775322A-A66B-4F40-9466-761B61C2591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27" name="Text Box 16">
          <a:extLst>
            <a:ext uri="{FF2B5EF4-FFF2-40B4-BE49-F238E27FC236}">
              <a16:creationId xmlns:a16="http://schemas.microsoft.com/office/drawing/2014/main" id="{FE810FFE-B5DC-4D2E-B295-B63633E72D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28" name="Text Box 17">
          <a:extLst>
            <a:ext uri="{FF2B5EF4-FFF2-40B4-BE49-F238E27FC236}">
              <a16:creationId xmlns:a16="http://schemas.microsoft.com/office/drawing/2014/main" id="{8E59B971-A64E-485E-B6DF-B63690E0F11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29" name="Text Box 18">
          <a:extLst>
            <a:ext uri="{FF2B5EF4-FFF2-40B4-BE49-F238E27FC236}">
              <a16:creationId xmlns:a16="http://schemas.microsoft.com/office/drawing/2014/main" id="{9C778F2B-B0C2-433C-8F67-8566CFE050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30" name="Text Box 19">
          <a:extLst>
            <a:ext uri="{FF2B5EF4-FFF2-40B4-BE49-F238E27FC236}">
              <a16:creationId xmlns:a16="http://schemas.microsoft.com/office/drawing/2014/main" id="{04511A08-65B6-4FB1-A0F9-3048D525AF7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1" name="Text Box 16">
          <a:extLst>
            <a:ext uri="{FF2B5EF4-FFF2-40B4-BE49-F238E27FC236}">
              <a16:creationId xmlns:a16="http://schemas.microsoft.com/office/drawing/2014/main" id="{604BABFF-B73E-4F61-B6C2-CDEA7D4CF8D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2" name="Text Box 17">
          <a:extLst>
            <a:ext uri="{FF2B5EF4-FFF2-40B4-BE49-F238E27FC236}">
              <a16:creationId xmlns:a16="http://schemas.microsoft.com/office/drawing/2014/main" id="{51757120-127F-49FE-8C38-59075E07A3E2}"/>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3" name="Text Box 18">
          <a:extLst>
            <a:ext uri="{FF2B5EF4-FFF2-40B4-BE49-F238E27FC236}">
              <a16:creationId xmlns:a16="http://schemas.microsoft.com/office/drawing/2014/main" id="{EA28E6A7-24C5-4B0D-A24F-5CB9BDF86DB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4" name="Text Box 19">
          <a:extLst>
            <a:ext uri="{FF2B5EF4-FFF2-40B4-BE49-F238E27FC236}">
              <a16:creationId xmlns:a16="http://schemas.microsoft.com/office/drawing/2014/main" id="{F2C08DF2-E823-46C0-8384-5F032530BC4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60</xdr:row>
      <xdr:rowOff>504825</xdr:rowOff>
    </xdr:from>
    <xdr:ext cx="95250" cy="444014"/>
    <xdr:sp macro="" textlink="">
      <xdr:nvSpPr>
        <xdr:cNvPr id="3235" name="Text Box 15">
          <a:extLst>
            <a:ext uri="{FF2B5EF4-FFF2-40B4-BE49-F238E27FC236}">
              <a16:creationId xmlns:a16="http://schemas.microsoft.com/office/drawing/2014/main" id="{FFD163E9-33BB-4A16-85EB-978056D7582E}"/>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6" name="Text Box 16">
          <a:extLst>
            <a:ext uri="{FF2B5EF4-FFF2-40B4-BE49-F238E27FC236}">
              <a16:creationId xmlns:a16="http://schemas.microsoft.com/office/drawing/2014/main" id="{C35810F2-B310-40D8-A43A-A16511B636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7" name="Text Box 17">
          <a:extLst>
            <a:ext uri="{FF2B5EF4-FFF2-40B4-BE49-F238E27FC236}">
              <a16:creationId xmlns:a16="http://schemas.microsoft.com/office/drawing/2014/main" id="{7383665F-EB44-4D1C-9C24-BBAEAA23C87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8" name="Text Box 18">
          <a:extLst>
            <a:ext uri="{FF2B5EF4-FFF2-40B4-BE49-F238E27FC236}">
              <a16:creationId xmlns:a16="http://schemas.microsoft.com/office/drawing/2014/main" id="{5851AC19-34A9-467C-9C5A-AE2959775E9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9" name="Text Box 19">
          <a:extLst>
            <a:ext uri="{FF2B5EF4-FFF2-40B4-BE49-F238E27FC236}">
              <a16:creationId xmlns:a16="http://schemas.microsoft.com/office/drawing/2014/main" id="{A0502C18-A9F7-4265-86B2-70D7FE52AC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40" name="Text Box 16">
          <a:extLst>
            <a:ext uri="{FF2B5EF4-FFF2-40B4-BE49-F238E27FC236}">
              <a16:creationId xmlns:a16="http://schemas.microsoft.com/office/drawing/2014/main" id="{87283F89-77E4-464C-969B-EC593F755C1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41" name="Text Box 17">
          <a:extLst>
            <a:ext uri="{FF2B5EF4-FFF2-40B4-BE49-F238E27FC236}">
              <a16:creationId xmlns:a16="http://schemas.microsoft.com/office/drawing/2014/main" id="{707A0054-8902-4763-8333-EBF5DDDA67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62</xdr:row>
      <xdr:rowOff>15875</xdr:rowOff>
    </xdr:from>
    <xdr:ext cx="95250" cy="171450"/>
    <xdr:sp macro="" textlink="">
      <xdr:nvSpPr>
        <xdr:cNvPr id="3242" name="Text Box 18">
          <a:extLst>
            <a:ext uri="{FF2B5EF4-FFF2-40B4-BE49-F238E27FC236}">
              <a16:creationId xmlns:a16="http://schemas.microsoft.com/office/drawing/2014/main" id="{81780884-16E0-4139-9D45-A8F6EF8FB04B}"/>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3" name="Text Box 16">
          <a:extLst>
            <a:ext uri="{FF2B5EF4-FFF2-40B4-BE49-F238E27FC236}">
              <a16:creationId xmlns:a16="http://schemas.microsoft.com/office/drawing/2014/main" id="{8CB3BB67-1179-4AF3-84DC-8C69C9D335C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4" name="Text Box 17">
          <a:extLst>
            <a:ext uri="{FF2B5EF4-FFF2-40B4-BE49-F238E27FC236}">
              <a16:creationId xmlns:a16="http://schemas.microsoft.com/office/drawing/2014/main" id="{69D345C6-27ED-44B3-9372-A4F1038D9F3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5" name="Text Box 18">
          <a:extLst>
            <a:ext uri="{FF2B5EF4-FFF2-40B4-BE49-F238E27FC236}">
              <a16:creationId xmlns:a16="http://schemas.microsoft.com/office/drawing/2014/main" id="{56668F1F-EA27-4342-8B49-90A0BBBADF6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6" name="Text Box 19">
          <a:extLst>
            <a:ext uri="{FF2B5EF4-FFF2-40B4-BE49-F238E27FC236}">
              <a16:creationId xmlns:a16="http://schemas.microsoft.com/office/drawing/2014/main" id="{29627340-A254-4081-B688-88681AFB6DC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7" name="Text Box 16">
          <a:extLst>
            <a:ext uri="{FF2B5EF4-FFF2-40B4-BE49-F238E27FC236}">
              <a16:creationId xmlns:a16="http://schemas.microsoft.com/office/drawing/2014/main" id="{BFC7E414-864C-4642-98F9-30BB9E0A9C7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62</xdr:row>
      <xdr:rowOff>170392</xdr:rowOff>
    </xdr:from>
    <xdr:ext cx="95250" cy="213632"/>
    <xdr:sp macro="" textlink="">
      <xdr:nvSpPr>
        <xdr:cNvPr id="3248" name="Text Box 15">
          <a:extLst>
            <a:ext uri="{FF2B5EF4-FFF2-40B4-BE49-F238E27FC236}">
              <a16:creationId xmlns:a16="http://schemas.microsoft.com/office/drawing/2014/main" id="{A0956B0D-9E36-4740-8011-6D6756DC54DA}"/>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8496"/>
    <xdr:sp macro="" textlink="">
      <xdr:nvSpPr>
        <xdr:cNvPr id="3249" name="Text Box 15">
          <a:extLst>
            <a:ext uri="{FF2B5EF4-FFF2-40B4-BE49-F238E27FC236}">
              <a16:creationId xmlns:a16="http://schemas.microsoft.com/office/drawing/2014/main" id="{B008E137-4FCA-4620-A6EC-3411A8E2E0B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442269"/>
    <xdr:sp macro="" textlink="">
      <xdr:nvSpPr>
        <xdr:cNvPr id="3250" name="Text Box 15">
          <a:extLst>
            <a:ext uri="{FF2B5EF4-FFF2-40B4-BE49-F238E27FC236}">
              <a16:creationId xmlns:a16="http://schemas.microsoft.com/office/drawing/2014/main" id="{69CED43F-434E-4568-9C66-9E83EB738663}"/>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504825</xdr:rowOff>
    </xdr:from>
    <xdr:ext cx="95250" cy="442269"/>
    <xdr:sp macro="" textlink="">
      <xdr:nvSpPr>
        <xdr:cNvPr id="3251" name="Text Box 15">
          <a:extLst>
            <a:ext uri="{FF2B5EF4-FFF2-40B4-BE49-F238E27FC236}">
              <a16:creationId xmlns:a16="http://schemas.microsoft.com/office/drawing/2014/main" id="{1C1274AF-1B61-482D-A478-A3D7AE9A98E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213632"/>
    <xdr:sp macro="" textlink="">
      <xdr:nvSpPr>
        <xdr:cNvPr id="3252" name="Text Box 15">
          <a:extLst>
            <a:ext uri="{FF2B5EF4-FFF2-40B4-BE49-F238E27FC236}">
              <a16:creationId xmlns:a16="http://schemas.microsoft.com/office/drawing/2014/main" id="{8CC0BAD6-871F-4183-A777-6429531ECFBC}"/>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4331"/>
    <xdr:sp macro="" textlink="">
      <xdr:nvSpPr>
        <xdr:cNvPr id="3253" name="Text Box 15">
          <a:extLst>
            <a:ext uri="{FF2B5EF4-FFF2-40B4-BE49-F238E27FC236}">
              <a16:creationId xmlns:a16="http://schemas.microsoft.com/office/drawing/2014/main" id="{F1C545D7-21DE-41E2-8056-85349B13987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62</xdr:row>
      <xdr:rowOff>170392</xdr:rowOff>
    </xdr:from>
    <xdr:ext cx="95250" cy="213632"/>
    <xdr:sp macro="" textlink="">
      <xdr:nvSpPr>
        <xdr:cNvPr id="3254" name="Text Box 15">
          <a:extLst>
            <a:ext uri="{FF2B5EF4-FFF2-40B4-BE49-F238E27FC236}">
              <a16:creationId xmlns:a16="http://schemas.microsoft.com/office/drawing/2014/main" id="{AD87B3AF-66B5-42D5-9FAC-EF38B5BA381E}"/>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5" name="Text Box 16">
          <a:extLst>
            <a:ext uri="{FF2B5EF4-FFF2-40B4-BE49-F238E27FC236}">
              <a16:creationId xmlns:a16="http://schemas.microsoft.com/office/drawing/2014/main" id="{5AE79C20-74C0-4959-8733-A2081223BED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6" name="Text Box 17">
          <a:extLst>
            <a:ext uri="{FF2B5EF4-FFF2-40B4-BE49-F238E27FC236}">
              <a16:creationId xmlns:a16="http://schemas.microsoft.com/office/drawing/2014/main" id="{74C354A9-CE83-4D1A-92E0-7BD685711C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7" name="Text Box 18">
          <a:extLst>
            <a:ext uri="{FF2B5EF4-FFF2-40B4-BE49-F238E27FC236}">
              <a16:creationId xmlns:a16="http://schemas.microsoft.com/office/drawing/2014/main" id="{1E2CDDC1-9A15-498C-B598-FEB967A1481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8" name="Text Box 19">
          <a:extLst>
            <a:ext uri="{FF2B5EF4-FFF2-40B4-BE49-F238E27FC236}">
              <a16:creationId xmlns:a16="http://schemas.microsoft.com/office/drawing/2014/main" id="{A0A84634-FCF2-42D6-ADE8-86F20084294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59" name="Text Box 16">
          <a:extLst>
            <a:ext uri="{FF2B5EF4-FFF2-40B4-BE49-F238E27FC236}">
              <a16:creationId xmlns:a16="http://schemas.microsoft.com/office/drawing/2014/main" id="{DB628C1E-970D-4F15-8171-7263F7657E0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60" name="Text Box 17">
          <a:extLst>
            <a:ext uri="{FF2B5EF4-FFF2-40B4-BE49-F238E27FC236}">
              <a16:creationId xmlns:a16="http://schemas.microsoft.com/office/drawing/2014/main" id="{72750AE2-2377-4CF2-8753-E20231B370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61" name="Text Box 18">
          <a:extLst>
            <a:ext uri="{FF2B5EF4-FFF2-40B4-BE49-F238E27FC236}">
              <a16:creationId xmlns:a16="http://schemas.microsoft.com/office/drawing/2014/main" id="{E3ABFFA0-352D-4FD3-BDE0-0CF3CAB6C47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62" name="Text Box 19">
          <a:extLst>
            <a:ext uri="{FF2B5EF4-FFF2-40B4-BE49-F238E27FC236}">
              <a16:creationId xmlns:a16="http://schemas.microsoft.com/office/drawing/2014/main" id="{EE459287-58C9-40C0-84B8-7677E61E90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3" name="Text Box 16">
          <a:extLst>
            <a:ext uri="{FF2B5EF4-FFF2-40B4-BE49-F238E27FC236}">
              <a16:creationId xmlns:a16="http://schemas.microsoft.com/office/drawing/2014/main" id="{5CFDCC84-FA0E-4F2F-BD17-FFA2E957DFB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4" name="Text Box 17">
          <a:extLst>
            <a:ext uri="{FF2B5EF4-FFF2-40B4-BE49-F238E27FC236}">
              <a16:creationId xmlns:a16="http://schemas.microsoft.com/office/drawing/2014/main" id="{87E7FD4E-BA6D-4E6D-A6C2-17E1DE252E5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5" name="Text Box 18">
          <a:extLst>
            <a:ext uri="{FF2B5EF4-FFF2-40B4-BE49-F238E27FC236}">
              <a16:creationId xmlns:a16="http://schemas.microsoft.com/office/drawing/2014/main" id="{0B43DFCD-C5BD-4F56-9B23-BAD105CC0FB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6" name="Text Box 19">
          <a:extLst>
            <a:ext uri="{FF2B5EF4-FFF2-40B4-BE49-F238E27FC236}">
              <a16:creationId xmlns:a16="http://schemas.microsoft.com/office/drawing/2014/main" id="{04D52B62-92D3-4B0F-939F-7A6021A7BD2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64</xdr:row>
      <xdr:rowOff>504825</xdr:rowOff>
    </xdr:from>
    <xdr:ext cx="95250" cy="444014"/>
    <xdr:sp macro="" textlink="">
      <xdr:nvSpPr>
        <xdr:cNvPr id="3267" name="Text Box 15">
          <a:extLst>
            <a:ext uri="{FF2B5EF4-FFF2-40B4-BE49-F238E27FC236}">
              <a16:creationId xmlns:a16="http://schemas.microsoft.com/office/drawing/2014/main" id="{98AFEEE9-7452-4048-8F57-F44FA031AC2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68" name="Text Box 16">
          <a:extLst>
            <a:ext uri="{FF2B5EF4-FFF2-40B4-BE49-F238E27FC236}">
              <a16:creationId xmlns:a16="http://schemas.microsoft.com/office/drawing/2014/main" id="{A5353F0B-1081-40F0-BFFF-AF6F4D4B55C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69" name="Text Box 17">
          <a:extLst>
            <a:ext uri="{FF2B5EF4-FFF2-40B4-BE49-F238E27FC236}">
              <a16:creationId xmlns:a16="http://schemas.microsoft.com/office/drawing/2014/main" id="{7D68D0BF-4D4F-4F31-A51C-64C74ED329D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70" name="Text Box 18">
          <a:extLst>
            <a:ext uri="{FF2B5EF4-FFF2-40B4-BE49-F238E27FC236}">
              <a16:creationId xmlns:a16="http://schemas.microsoft.com/office/drawing/2014/main" id="{5990B72D-8F86-45D8-BEB4-50E8C8B2264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71" name="Text Box 19">
          <a:extLst>
            <a:ext uri="{FF2B5EF4-FFF2-40B4-BE49-F238E27FC236}">
              <a16:creationId xmlns:a16="http://schemas.microsoft.com/office/drawing/2014/main" id="{4DF963E7-7D92-48A5-B79E-424CC40FBBF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72" name="Text Box 16">
          <a:extLst>
            <a:ext uri="{FF2B5EF4-FFF2-40B4-BE49-F238E27FC236}">
              <a16:creationId xmlns:a16="http://schemas.microsoft.com/office/drawing/2014/main" id="{24C48E8A-8F56-4747-8EC4-3650C57239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73" name="Text Box 17">
          <a:extLst>
            <a:ext uri="{FF2B5EF4-FFF2-40B4-BE49-F238E27FC236}">
              <a16:creationId xmlns:a16="http://schemas.microsoft.com/office/drawing/2014/main" id="{8A4B8C4F-E645-4EA6-917B-C0D5E60F967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74" name="Text Box 18">
          <a:extLst>
            <a:ext uri="{FF2B5EF4-FFF2-40B4-BE49-F238E27FC236}">
              <a16:creationId xmlns:a16="http://schemas.microsoft.com/office/drawing/2014/main" id="{E3A7C0BD-CFF6-4432-94A5-55996A68A93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5" name="Text Box 16">
          <a:extLst>
            <a:ext uri="{FF2B5EF4-FFF2-40B4-BE49-F238E27FC236}">
              <a16:creationId xmlns:a16="http://schemas.microsoft.com/office/drawing/2014/main" id="{842D584E-8E06-4804-8D2F-FDE4A93D8D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6" name="Text Box 17">
          <a:extLst>
            <a:ext uri="{FF2B5EF4-FFF2-40B4-BE49-F238E27FC236}">
              <a16:creationId xmlns:a16="http://schemas.microsoft.com/office/drawing/2014/main" id="{85116287-BA3F-4FE4-9D93-1E92BED22DF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7" name="Text Box 18">
          <a:extLst>
            <a:ext uri="{FF2B5EF4-FFF2-40B4-BE49-F238E27FC236}">
              <a16:creationId xmlns:a16="http://schemas.microsoft.com/office/drawing/2014/main" id="{B22031E0-443A-47DF-812A-BCDA74AE2D7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8" name="Text Box 19">
          <a:extLst>
            <a:ext uri="{FF2B5EF4-FFF2-40B4-BE49-F238E27FC236}">
              <a16:creationId xmlns:a16="http://schemas.microsoft.com/office/drawing/2014/main" id="{A55A7D23-EDD0-4CAE-8058-319785245C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9" name="Text Box 16">
          <a:extLst>
            <a:ext uri="{FF2B5EF4-FFF2-40B4-BE49-F238E27FC236}">
              <a16:creationId xmlns:a16="http://schemas.microsoft.com/office/drawing/2014/main" id="{F0891D7E-13C8-4BF1-ABA4-F18155D0685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80" name="Text Box 17">
          <a:extLst>
            <a:ext uri="{FF2B5EF4-FFF2-40B4-BE49-F238E27FC236}">
              <a16:creationId xmlns:a16="http://schemas.microsoft.com/office/drawing/2014/main" id="{0D7A9A57-0267-4ED1-87B2-9810C76D76F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81" name="Text Box 18">
          <a:extLst>
            <a:ext uri="{FF2B5EF4-FFF2-40B4-BE49-F238E27FC236}">
              <a16:creationId xmlns:a16="http://schemas.microsoft.com/office/drawing/2014/main" id="{8E6BCA5A-5661-4BA1-8449-0C34D402071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82" name="Text Box 19">
          <a:extLst>
            <a:ext uri="{FF2B5EF4-FFF2-40B4-BE49-F238E27FC236}">
              <a16:creationId xmlns:a16="http://schemas.microsoft.com/office/drawing/2014/main" id="{B5B17272-3910-41C6-A989-5F77445AB92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56743"/>
    <xdr:sp macro="" textlink="">
      <xdr:nvSpPr>
        <xdr:cNvPr id="3283" name="Text Box 15">
          <a:extLst>
            <a:ext uri="{FF2B5EF4-FFF2-40B4-BE49-F238E27FC236}">
              <a16:creationId xmlns:a16="http://schemas.microsoft.com/office/drawing/2014/main" id="{6A08D466-E7A2-4184-BB3A-603F267F33BC}"/>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442269"/>
    <xdr:sp macro="" textlink="">
      <xdr:nvSpPr>
        <xdr:cNvPr id="3284" name="Text Box 15">
          <a:extLst>
            <a:ext uri="{FF2B5EF4-FFF2-40B4-BE49-F238E27FC236}">
              <a16:creationId xmlns:a16="http://schemas.microsoft.com/office/drawing/2014/main" id="{D6F778E3-0E3D-4F23-97C9-EC4E9CB1948A}"/>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504825</xdr:rowOff>
    </xdr:from>
    <xdr:ext cx="95250" cy="442269"/>
    <xdr:sp macro="" textlink="">
      <xdr:nvSpPr>
        <xdr:cNvPr id="3285" name="Text Box 15">
          <a:extLst>
            <a:ext uri="{FF2B5EF4-FFF2-40B4-BE49-F238E27FC236}">
              <a16:creationId xmlns:a16="http://schemas.microsoft.com/office/drawing/2014/main" id="{090E8F7A-4D80-43F3-BA41-1AE7D5B9CD7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213632"/>
    <xdr:sp macro="" textlink="">
      <xdr:nvSpPr>
        <xdr:cNvPr id="3286" name="Text Box 15">
          <a:extLst>
            <a:ext uri="{FF2B5EF4-FFF2-40B4-BE49-F238E27FC236}">
              <a16:creationId xmlns:a16="http://schemas.microsoft.com/office/drawing/2014/main" id="{AB3D271E-C9E0-4894-8740-649F4D729C4B}"/>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4331"/>
    <xdr:sp macro="" textlink="">
      <xdr:nvSpPr>
        <xdr:cNvPr id="3287" name="Text Box 15">
          <a:extLst>
            <a:ext uri="{FF2B5EF4-FFF2-40B4-BE49-F238E27FC236}">
              <a16:creationId xmlns:a16="http://schemas.microsoft.com/office/drawing/2014/main" id="{11C72A8D-0B4E-4541-9BFA-83ED05554F9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213632"/>
    <xdr:sp macro="" textlink="">
      <xdr:nvSpPr>
        <xdr:cNvPr id="3288" name="Text Box 15">
          <a:extLst>
            <a:ext uri="{FF2B5EF4-FFF2-40B4-BE49-F238E27FC236}">
              <a16:creationId xmlns:a16="http://schemas.microsoft.com/office/drawing/2014/main" id="{46F58349-BE47-4D23-A27D-92C6183EC4CE}"/>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89" name="Text Box 16">
          <a:extLst>
            <a:ext uri="{FF2B5EF4-FFF2-40B4-BE49-F238E27FC236}">
              <a16:creationId xmlns:a16="http://schemas.microsoft.com/office/drawing/2014/main" id="{182F6C09-9574-4EA2-B5B3-60DCA2AD452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90" name="Text Box 17">
          <a:extLst>
            <a:ext uri="{FF2B5EF4-FFF2-40B4-BE49-F238E27FC236}">
              <a16:creationId xmlns:a16="http://schemas.microsoft.com/office/drawing/2014/main" id="{D04FDC68-1725-42C8-B241-15F80E7C4A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91" name="Text Box 18">
          <a:extLst>
            <a:ext uri="{FF2B5EF4-FFF2-40B4-BE49-F238E27FC236}">
              <a16:creationId xmlns:a16="http://schemas.microsoft.com/office/drawing/2014/main" id="{AB925FA3-7152-4963-8262-535917B6F8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92" name="Text Box 19">
          <a:extLst>
            <a:ext uri="{FF2B5EF4-FFF2-40B4-BE49-F238E27FC236}">
              <a16:creationId xmlns:a16="http://schemas.microsoft.com/office/drawing/2014/main" id="{3A7280C3-2BF2-4BEE-809A-B5B9F455098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3" name="Text Box 16">
          <a:extLst>
            <a:ext uri="{FF2B5EF4-FFF2-40B4-BE49-F238E27FC236}">
              <a16:creationId xmlns:a16="http://schemas.microsoft.com/office/drawing/2014/main" id="{20E3CE0A-EA54-4EC6-AABB-8D0A1996E8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4" name="Text Box 17">
          <a:extLst>
            <a:ext uri="{FF2B5EF4-FFF2-40B4-BE49-F238E27FC236}">
              <a16:creationId xmlns:a16="http://schemas.microsoft.com/office/drawing/2014/main" id="{7A19FC93-251D-406B-B99D-EC85C7FE4C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5" name="Text Box 18">
          <a:extLst>
            <a:ext uri="{FF2B5EF4-FFF2-40B4-BE49-F238E27FC236}">
              <a16:creationId xmlns:a16="http://schemas.microsoft.com/office/drawing/2014/main" id="{CD862696-8EE7-4590-90D4-607BAF9AB5E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6" name="Text Box 19">
          <a:extLst>
            <a:ext uri="{FF2B5EF4-FFF2-40B4-BE49-F238E27FC236}">
              <a16:creationId xmlns:a16="http://schemas.microsoft.com/office/drawing/2014/main" id="{C5491FB1-5B47-40A4-8FF5-1B2D9BB94E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97" name="Text Box 16">
          <a:extLst>
            <a:ext uri="{FF2B5EF4-FFF2-40B4-BE49-F238E27FC236}">
              <a16:creationId xmlns:a16="http://schemas.microsoft.com/office/drawing/2014/main" id="{4CD5BC8A-3546-4EEB-9CF3-1D0752649D8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98" name="Text Box 17">
          <a:extLst>
            <a:ext uri="{FF2B5EF4-FFF2-40B4-BE49-F238E27FC236}">
              <a16:creationId xmlns:a16="http://schemas.microsoft.com/office/drawing/2014/main" id="{4144BE1A-F527-4DED-8A69-060BD07BCF3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99" name="Text Box 18">
          <a:extLst>
            <a:ext uri="{FF2B5EF4-FFF2-40B4-BE49-F238E27FC236}">
              <a16:creationId xmlns:a16="http://schemas.microsoft.com/office/drawing/2014/main" id="{0D8DB063-8FF6-4EEE-93CE-2FED5AF29AB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300" name="Text Box 19">
          <a:extLst>
            <a:ext uri="{FF2B5EF4-FFF2-40B4-BE49-F238E27FC236}">
              <a16:creationId xmlns:a16="http://schemas.microsoft.com/office/drawing/2014/main" id="{ECE0CBAF-2777-47CB-9390-209122BCC3B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64</xdr:row>
      <xdr:rowOff>504825</xdr:rowOff>
    </xdr:from>
    <xdr:ext cx="95250" cy="444014"/>
    <xdr:sp macro="" textlink="">
      <xdr:nvSpPr>
        <xdr:cNvPr id="3301" name="Text Box 15">
          <a:extLst>
            <a:ext uri="{FF2B5EF4-FFF2-40B4-BE49-F238E27FC236}">
              <a16:creationId xmlns:a16="http://schemas.microsoft.com/office/drawing/2014/main" id="{29CDA271-EA95-4E6A-A621-4ADBF7D9745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2" name="Text Box 16">
          <a:extLst>
            <a:ext uri="{FF2B5EF4-FFF2-40B4-BE49-F238E27FC236}">
              <a16:creationId xmlns:a16="http://schemas.microsoft.com/office/drawing/2014/main" id="{AE62D418-9AA6-4B9E-BB14-ADDA8FF842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3" name="Text Box 17">
          <a:extLst>
            <a:ext uri="{FF2B5EF4-FFF2-40B4-BE49-F238E27FC236}">
              <a16:creationId xmlns:a16="http://schemas.microsoft.com/office/drawing/2014/main" id="{B79B5742-6482-4532-AC69-13585BCD5CC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4" name="Text Box 18">
          <a:extLst>
            <a:ext uri="{FF2B5EF4-FFF2-40B4-BE49-F238E27FC236}">
              <a16:creationId xmlns:a16="http://schemas.microsoft.com/office/drawing/2014/main" id="{B2980CC6-5182-47B3-87A5-301FC2CDC0A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5" name="Text Box 19">
          <a:extLst>
            <a:ext uri="{FF2B5EF4-FFF2-40B4-BE49-F238E27FC236}">
              <a16:creationId xmlns:a16="http://schemas.microsoft.com/office/drawing/2014/main" id="{73624ADF-FCCE-41C2-895F-43739227675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64</xdr:row>
      <xdr:rowOff>504825</xdr:rowOff>
    </xdr:from>
    <xdr:ext cx="95250" cy="442269"/>
    <xdr:sp macro="" textlink="">
      <xdr:nvSpPr>
        <xdr:cNvPr id="3306" name="Text Box 15">
          <a:extLst>
            <a:ext uri="{FF2B5EF4-FFF2-40B4-BE49-F238E27FC236}">
              <a16:creationId xmlns:a16="http://schemas.microsoft.com/office/drawing/2014/main" id="{757BCC94-959B-4BD9-BA31-B47BC1E3C8C2}"/>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07" name="Text Box 16">
          <a:extLst>
            <a:ext uri="{FF2B5EF4-FFF2-40B4-BE49-F238E27FC236}">
              <a16:creationId xmlns:a16="http://schemas.microsoft.com/office/drawing/2014/main" id="{5C5CB939-EDCB-48AC-9E59-CBCA0E3DF0A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08" name="Text Box 17">
          <a:extLst>
            <a:ext uri="{FF2B5EF4-FFF2-40B4-BE49-F238E27FC236}">
              <a16:creationId xmlns:a16="http://schemas.microsoft.com/office/drawing/2014/main" id="{D462B06A-A9B5-4D2C-A9B2-39421408217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09" name="Text Box 18">
          <a:extLst>
            <a:ext uri="{FF2B5EF4-FFF2-40B4-BE49-F238E27FC236}">
              <a16:creationId xmlns:a16="http://schemas.microsoft.com/office/drawing/2014/main" id="{0B7B059E-AE1E-4446-9407-1EFA223732E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0" name="Text Box 16">
          <a:extLst>
            <a:ext uri="{FF2B5EF4-FFF2-40B4-BE49-F238E27FC236}">
              <a16:creationId xmlns:a16="http://schemas.microsoft.com/office/drawing/2014/main" id="{9C906270-EE40-4239-B4A3-ECF09F517F6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1" name="Text Box 17">
          <a:extLst>
            <a:ext uri="{FF2B5EF4-FFF2-40B4-BE49-F238E27FC236}">
              <a16:creationId xmlns:a16="http://schemas.microsoft.com/office/drawing/2014/main" id="{B3BCBC6E-4F21-43EC-B19D-929FD4BBE17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2" name="Text Box 18">
          <a:extLst>
            <a:ext uri="{FF2B5EF4-FFF2-40B4-BE49-F238E27FC236}">
              <a16:creationId xmlns:a16="http://schemas.microsoft.com/office/drawing/2014/main" id="{AA028921-2E2E-4FA6-84CD-F709AFF05F2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3" name="Text Box 19">
          <a:extLst>
            <a:ext uri="{FF2B5EF4-FFF2-40B4-BE49-F238E27FC236}">
              <a16:creationId xmlns:a16="http://schemas.microsoft.com/office/drawing/2014/main" id="{DC019A66-7B66-40F4-8310-C4C726C78EE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4" name="Text Box 16">
          <a:extLst>
            <a:ext uri="{FF2B5EF4-FFF2-40B4-BE49-F238E27FC236}">
              <a16:creationId xmlns:a16="http://schemas.microsoft.com/office/drawing/2014/main" id="{2A5D9A1B-1171-456A-80BC-F76D37AA21D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5" name="Text Box 17">
          <a:extLst>
            <a:ext uri="{FF2B5EF4-FFF2-40B4-BE49-F238E27FC236}">
              <a16:creationId xmlns:a16="http://schemas.microsoft.com/office/drawing/2014/main" id="{BCA6C127-F24A-42E1-AF3D-6D7A8BA38BC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6" name="Text Box 18">
          <a:extLst>
            <a:ext uri="{FF2B5EF4-FFF2-40B4-BE49-F238E27FC236}">
              <a16:creationId xmlns:a16="http://schemas.microsoft.com/office/drawing/2014/main" id="{232AACDE-EDBE-4B8D-9EF9-E9AAE917BF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66</xdr:row>
      <xdr:rowOff>170392</xdr:rowOff>
    </xdr:from>
    <xdr:ext cx="95250" cy="213632"/>
    <xdr:sp macro="" textlink="">
      <xdr:nvSpPr>
        <xdr:cNvPr id="3317" name="Text Box 15">
          <a:extLst>
            <a:ext uri="{FF2B5EF4-FFF2-40B4-BE49-F238E27FC236}">
              <a16:creationId xmlns:a16="http://schemas.microsoft.com/office/drawing/2014/main" id="{C2F77D40-E439-469C-9F35-AF71D029E316}"/>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18" name="Text Box 16">
          <a:extLst>
            <a:ext uri="{FF2B5EF4-FFF2-40B4-BE49-F238E27FC236}">
              <a16:creationId xmlns:a16="http://schemas.microsoft.com/office/drawing/2014/main" id="{5FC5F8F6-4027-4A2C-8654-479B4E83DF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19" name="Text Box 17">
          <a:extLst>
            <a:ext uri="{FF2B5EF4-FFF2-40B4-BE49-F238E27FC236}">
              <a16:creationId xmlns:a16="http://schemas.microsoft.com/office/drawing/2014/main" id="{91E56EAE-4454-4842-ACCE-392067CA6F8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20" name="Text Box 18">
          <a:extLst>
            <a:ext uri="{FF2B5EF4-FFF2-40B4-BE49-F238E27FC236}">
              <a16:creationId xmlns:a16="http://schemas.microsoft.com/office/drawing/2014/main" id="{AC7A8CF7-88E7-493C-AC73-3620C000CE2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21" name="Text Box 19">
          <a:extLst>
            <a:ext uri="{FF2B5EF4-FFF2-40B4-BE49-F238E27FC236}">
              <a16:creationId xmlns:a16="http://schemas.microsoft.com/office/drawing/2014/main" id="{E44D8900-6BBE-4527-A22D-C5E36AD197A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2" name="Text Box 16">
          <a:extLst>
            <a:ext uri="{FF2B5EF4-FFF2-40B4-BE49-F238E27FC236}">
              <a16:creationId xmlns:a16="http://schemas.microsoft.com/office/drawing/2014/main" id="{F8842A13-74A2-4117-AFA9-E83867F37AD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3" name="Text Box 17">
          <a:extLst>
            <a:ext uri="{FF2B5EF4-FFF2-40B4-BE49-F238E27FC236}">
              <a16:creationId xmlns:a16="http://schemas.microsoft.com/office/drawing/2014/main" id="{D96AE6B9-95FA-4215-8487-50236716E2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4" name="Text Box 18">
          <a:extLst>
            <a:ext uri="{FF2B5EF4-FFF2-40B4-BE49-F238E27FC236}">
              <a16:creationId xmlns:a16="http://schemas.microsoft.com/office/drawing/2014/main" id="{3E12644A-253F-4051-B7D6-5F500CA0AF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5" name="Text Box 19">
          <a:extLst>
            <a:ext uri="{FF2B5EF4-FFF2-40B4-BE49-F238E27FC236}">
              <a16:creationId xmlns:a16="http://schemas.microsoft.com/office/drawing/2014/main" id="{66115529-A1A4-4B68-83D8-E3FCA1C15BD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6" name="Text Box 16">
          <a:extLst>
            <a:ext uri="{FF2B5EF4-FFF2-40B4-BE49-F238E27FC236}">
              <a16:creationId xmlns:a16="http://schemas.microsoft.com/office/drawing/2014/main" id="{E55780A9-A011-45EC-8B78-0F23026F9F1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7" name="Text Box 17">
          <a:extLst>
            <a:ext uri="{FF2B5EF4-FFF2-40B4-BE49-F238E27FC236}">
              <a16:creationId xmlns:a16="http://schemas.microsoft.com/office/drawing/2014/main" id="{14E7198E-5FD6-4D7B-AE49-D490D4A1A8E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8" name="Text Box 18">
          <a:extLst>
            <a:ext uri="{FF2B5EF4-FFF2-40B4-BE49-F238E27FC236}">
              <a16:creationId xmlns:a16="http://schemas.microsoft.com/office/drawing/2014/main" id="{C0AC7421-623D-4813-8029-302F51CFD71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9" name="Text Box 19">
          <a:extLst>
            <a:ext uri="{FF2B5EF4-FFF2-40B4-BE49-F238E27FC236}">
              <a16:creationId xmlns:a16="http://schemas.microsoft.com/office/drawing/2014/main" id="{C8FDD39F-8898-4BF3-B9F7-8365E7A8913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64</xdr:row>
      <xdr:rowOff>504825</xdr:rowOff>
    </xdr:from>
    <xdr:ext cx="95250" cy="444014"/>
    <xdr:sp macro="" textlink="">
      <xdr:nvSpPr>
        <xdr:cNvPr id="3330" name="Text Box 15">
          <a:extLst>
            <a:ext uri="{FF2B5EF4-FFF2-40B4-BE49-F238E27FC236}">
              <a16:creationId xmlns:a16="http://schemas.microsoft.com/office/drawing/2014/main" id="{2F4BAF93-6F7D-4860-989D-FD654049A747}"/>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1" name="Text Box 16">
          <a:extLst>
            <a:ext uri="{FF2B5EF4-FFF2-40B4-BE49-F238E27FC236}">
              <a16:creationId xmlns:a16="http://schemas.microsoft.com/office/drawing/2014/main" id="{3B183A28-3152-4D62-BAFE-56340AE7B72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2" name="Text Box 17">
          <a:extLst>
            <a:ext uri="{FF2B5EF4-FFF2-40B4-BE49-F238E27FC236}">
              <a16:creationId xmlns:a16="http://schemas.microsoft.com/office/drawing/2014/main" id="{573FA6E2-8C5C-48A3-9C38-8DF232B0CC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3" name="Text Box 18">
          <a:extLst>
            <a:ext uri="{FF2B5EF4-FFF2-40B4-BE49-F238E27FC236}">
              <a16:creationId xmlns:a16="http://schemas.microsoft.com/office/drawing/2014/main" id="{00D136A0-87B3-472C-AF2C-2C5A0385336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4" name="Text Box 19">
          <a:extLst>
            <a:ext uri="{FF2B5EF4-FFF2-40B4-BE49-F238E27FC236}">
              <a16:creationId xmlns:a16="http://schemas.microsoft.com/office/drawing/2014/main" id="{7C6D9166-3301-499A-8685-39C84E48E5F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35" name="Text Box 16">
          <a:extLst>
            <a:ext uri="{FF2B5EF4-FFF2-40B4-BE49-F238E27FC236}">
              <a16:creationId xmlns:a16="http://schemas.microsoft.com/office/drawing/2014/main" id="{A618CD13-3B4C-4FAF-B910-5F361D6340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36" name="Text Box 17">
          <a:extLst>
            <a:ext uri="{FF2B5EF4-FFF2-40B4-BE49-F238E27FC236}">
              <a16:creationId xmlns:a16="http://schemas.microsoft.com/office/drawing/2014/main" id="{CBD41BD7-E6E3-4410-9E44-D45CD84FE2F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66</xdr:row>
      <xdr:rowOff>15875</xdr:rowOff>
    </xdr:from>
    <xdr:ext cx="95250" cy="171450"/>
    <xdr:sp macro="" textlink="">
      <xdr:nvSpPr>
        <xdr:cNvPr id="3337" name="Text Box 18">
          <a:extLst>
            <a:ext uri="{FF2B5EF4-FFF2-40B4-BE49-F238E27FC236}">
              <a16:creationId xmlns:a16="http://schemas.microsoft.com/office/drawing/2014/main" id="{EFF3CF06-ACE9-4EE3-B541-D7E8C3484215}"/>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38" name="Text Box 16">
          <a:extLst>
            <a:ext uri="{FF2B5EF4-FFF2-40B4-BE49-F238E27FC236}">
              <a16:creationId xmlns:a16="http://schemas.microsoft.com/office/drawing/2014/main" id="{D6E8D378-6412-4D99-80F9-69E6CDF6B03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39" name="Text Box 17">
          <a:extLst>
            <a:ext uri="{FF2B5EF4-FFF2-40B4-BE49-F238E27FC236}">
              <a16:creationId xmlns:a16="http://schemas.microsoft.com/office/drawing/2014/main" id="{8712600D-39CC-4C34-B21F-24B2061D615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40" name="Text Box 18">
          <a:extLst>
            <a:ext uri="{FF2B5EF4-FFF2-40B4-BE49-F238E27FC236}">
              <a16:creationId xmlns:a16="http://schemas.microsoft.com/office/drawing/2014/main" id="{3744D7D5-10CC-41BD-B687-871674FEFA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41" name="Text Box 19">
          <a:extLst>
            <a:ext uri="{FF2B5EF4-FFF2-40B4-BE49-F238E27FC236}">
              <a16:creationId xmlns:a16="http://schemas.microsoft.com/office/drawing/2014/main" id="{8F453C69-EFC5-4F58-BD1B-0F7D0F79006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42" name="Text Box 16">
          <a:extLst>
            <a:ext uri="{FF2B5EF4-FFF2-40B4-BE49-F238E27FC236}">
              <a16:creationId xmlns:a16="http://schemas.microsoft.com/office/drawing/2014/main" id="{5BE5F37E-B87E-4E8E-B059-548C476F692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66</xdr:row>
      <xdr:rowOff>170392</xdr:rowOff>
    </xdr:from>
    <xdr:ext cx="95250" cy="213632"/>
    <xdr:sp macro="" textlink="">
      <xdr:nvSpPr>
        <xdr:cNvPr id="3343" name="Text Box 15">
          <a:extLst>
            <a:ext uri="{FF2B5EF4-FFF2-40B4-BE49-F238E27FC236}">
              <a16:creationId xmlns:a16="http://schemas.microsoft.com/office/drawing/2014/main" id="{EAFFF2EF-E146-4C14-9A5B-793A4245E23C}"/>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48496"/>
    <xdr:sp macro="" textlink="">
      <xdr:nvSpPr>
        <xdr:cNvPr id="3344" name="Text Box 15">
          <a:extLst>
            <a:ext uri="{FF2B5EF4-FFF2-40B4-BE49-F238E27FC236}">
              <a16:creationId xmlns:a16="http://schemas.microsoft.com/office/drawing/2014/main" id="{06530852-9BFD-4607-A833-DFA5E9566C9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504825</xdr:rowOff>
    </xdr:from>
    <xdr:ext cx="95250" cy="442269"/>
    <xdr:sp macro="" textlink="">
      <xdr:nvSpPr>
        <xdr:cNvPr id="3345" name="Text Box 15">
          <a:extLst>
            <a:ext uri="{FF2B5EF4-FFF2-40B4-BE49-F238E27FC236}">
              <a16:creationId xmlns:a16="http://schemas.microsoft.com/office/drawing/2014/main" id="{84733D48-DF5C-42E3-AF1A-ADD1E2406486}"/>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504825</xdr:rowOff>
    </xdr:from>
    <xdr:ext cx="95250" cy="442269"/>
    <xdr:sp macro="" textlink="">
      <xdr:nvSpPr>
        <xdr:cNvPr id="3346" name="Text Box 15">
          <a:extLst>
            <a:ext uri="{FF2B5EF4-FFF2-40B4-BE49-F238E27FC236}">
              <a16:creationId xmlns:a16="http://schemas.microsoft.com/office/drawing/2014/main" id="{E4528EE2-8A5D-4F3A-8DED-D29C6C279FF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213632"/>
    <xdr:sp macro="" textlink="">
      <xdr:nvSpPr>
        <xdr:cNvPr id="3347" name="Text Box 15">
          <a:extLst>
            <a:ext uri="{FF2B5EF4-FFF2-40B4-BE49-F238E27FC236}">
              <a16:creationId xmlns:a16="http://schemas.microsoft.com/office/drawing/2014/main" id="{223BCDEA-DE5D-47F5-B645-AE93E5F61F51}"/>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44331"/>
    <xdr:sp macro="" textlink="">
      <xdr:nvSpPr>
        <xdr:cNvPr id="3348" name="Text Box 15">
          <a:extLst>
            <a:ext uri="{FF2B5EF4-FFF2-40B4-BE49-F238E27FC236}">
              <a16:creationId xmlns:a16="http://schemas.microsoft.com/office/drawing/2014/main" id="{50B05D61-A4B2-491E-991E-EC0C6F154CD4}"/>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66</xdr:row>
      <xdr:rowOff>170392</xdr:rowOff>
    </xdr:from>
    <xdr:ext cx="95250" cy="213632"/>
    <xdr:sp macro="" textlink="">
      <xdr:nvSpPr>
        <xdr:cNvPr id="3349" name="Text Box 15">
          <a:extLst>
            <a:ext uri="{FF2B5EF4-FFF2-40B4-BE49-F238E27FC236}">
              <a16:creationId xmlns:a16="http://schemas.microsoft.com/office/drawing/2014/main" id="{969B8740-733B-47EC-A83B-B8BDEBC3A979}"/>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0" name="Text Box 16">
          <a:extLst>
            <a:ext uri="{FF2B5EF4-FFF2-40B4-BE49-F238E27FC236}">
              <a16:creationId xmlns:a16="http://schemas.microsoft.com/office/drawing/2014/main" id="{6C1FB128-4BF1-4966-98CC-E13DD75D1D8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1" name="Text Box 17">
          <a:extLst>
            <a:ext uri="{FF2B5EF4-FFF2-40B4-BE49-F238E27FC236}">
              <a16:creationId xmlns:a16="http://schemas.microsoft.com/office/drawing/2014/main" id="{BA338EF5-6B42-488A-AE9F-6C8BCCF220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2" name="Text Box 18">
          <a:extLst>
            <a:ext uri="{FF2B5EF4-FFF2-40B4-BE49-F238E27FC236}">
              <a16:creationId xmlns:a16="http://schemas.microsoft.com/office/drawing/2014/main" id="{B77A3D7F-846D-4544-B4AB-91846DCC079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3" name="Text Box 19">
          <a:extLst>
            <a:ext uri="{FF2B5EF4-FFF2-40B4-BE49-F238E27FC236}">
              <a16:creationId xmlns:a16="http://schemas.microsoft.com/office/drawing/2014/main" id="{897D042B-507B-486E-AF26-1756C875233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4" name="Text Box 16">
          <a:extLst>
            <a:ext uri="{FF2B5EF4-FFF2-40B4-BE49-F238E27FC236}">
              <a16:creationId xmlns:a16="http://schemas.microsoft.com/office/drawing/2014/main" id="{1BB7B151-5075-4318-8337-E53F052F9A0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5" name="Text Box 17">
          <a:extLst>
            <a:ext uri="{FF2B5EF4-FFF2-40B4-BE49-F238E27FC236}">
              <a16:creationId xmlns:a16="http://schemas.microsoft.com/office/drawing/2014/main" id="{2FE37142-2E50-41AE-B548-CECEC695054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6" name="Text Box 18">
          <a:extLst>
            <a:ext uri="{FF2B5EF4-FFF2-40B4-BE49-F238E27FC236}">
              <a16:creationId xmlns:a16="http://schemas.microsoft.com/office/drawing/2014/main" id="{2B45DBB3-9616-47F3-A717-D6C0CF26467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7" name="Text Box 19">
          <a:extLst>
            <a:ext uri="{FF2B5EF4-FFF2-40B4-BE49-F238E27FC236}">
              <a16:creationId xmlns:a16="http://schemas.microsoft.com/office/drawing/2014/main" id="{2F0A4CDE-9635-40C6-961C-6FD50BBB4BA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58" name="Text Box 16">
          <a:extLst>
            <a:ext uri="{FF2B5EF4-FFF2-40B4-BE49-F238E27FC236}">
              <a16:creationId xmlns:a16="http://schemas.microsoft.com/office/drawing/2014/main" id="{D9822919-7606-429C-9E46-A36E1D6E540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59" name="Text Box 17">
          <a:extLst>
            <a:ext uri="{FF2B5EF4-FFF2-40B4-BE49-F238E27FC236}">
              <a16:creationId xmlns:a16="http://schemas.microsoft.com/office/drawing/2014/main" id="{10CB6EE5-A28E-41F7-8718-E5D3A9BF9F0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60" name="Text Box 18">
          <a:extLst>
            <a:ext uri="{FF2B5EF4-FFF2-40B4-BE49-F238E27FC236}">
              <a16:creationId xmlns:a16="http://schemas.microsoft.com/office/drawing/2014/main" id="{8902264A-A474-4235-9387-90A06C97261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61" name="Text Box 19">
          <a:extLst>
            <a:ext uri="{FF2B5EF4-FFF2-40B4-BE49-F238E27FC236}">
              <a16:creationId xmlns:a16="http://schemas.microsoft.com/office/drawing/2014/main" id="{2E91379D-5BFE-4B99-B2D0-3602F5EAB17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68</xdr:row>
      <xdr:rowOff>504825</xdr:rowOff>
    </xdr:from>
    <xdr:ext cx="95250" cy="444014"/>
    <xdr:sp macro="" textlink="">
      <xdr:nvSpPr>
        <xdr:cNvPr id="3362" name="Text Box 15">
          <a:extLst>
            <a:ext uri="{FF2B5EF4-FFF2-40B4-BE49-F238E27FC236}">
              <a16:creationId xmlns:a16="http://schemas.microsoft.com/office/drawing/2014/main" id="{7334C62F-51D5-40CF-AFBB-744A814AE25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3" name="Text Box 16">
          <a:extLst>
            <a:ext uri="{FF2B5EF4-FFF2-40B4-BE49-F238E27FC236}">
              <a16:creationId xmlns:a16="http://schemas.microsoft.com/office/drawing/2014/main" id="{1E5F9EDA-7B3B-4872-81D6-ED0453512D4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4" name="Text Box 17">
          <a:extLst>
            <a:ext uri="{FF2B5EF4-FFF2-40B4-BE49-F238E27FC236}">
              <a16:creationId xmlns:a16="http://schemas.microsoft.com/office/drawing/2014/main" id="{588A1AA4-BE39-473E-97E9-64FDE522841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5" name="Text Box 18">
          <a:extLst>
            <a:ext uri="{FF2B5EF4-FFF2-40B4-BE49-F238E27FC236}">
              <a16:creationId xmlns:a16="http://schemas.microsoft.com/office/drawing/2014/main" id="{C62D2190-831B-47E7-B4BD-824B7AB9A3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6" name="Text Box 19">
          <a:extLst>
            <a:ext uri="{FF2B5EF4-FFF2-40B4-BE49-F238E27FC236}">
              <a16:creationId xmlns:a16="http://schemas.microsoft.com/office/drawing/2014/main" id="{D2F8E123-8A45-48A0-A959-B8FA0478AB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67" name="Text Box 16">
          <a:extLst>
            <a:ext uri="{FF2B5EF4-FFF2-40B4-BE49-F238E27FC236}">
              <a16:creationId xmlns:a16="http://schemas.microsoft.com/office/drawing/2014/main" id="{A96C2A6D-E81A-4C4F-A3B2-92DD155598A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68" name="Text Box 17">
          <a:extLst>
            <a:ext uri="{FF2B5EF4-FFF2-40B4-BE49-F238E27FC236}">
              <a16:creationId xmlns:a16="http://schemas.microsoft.com/office/drawing/2014/main" id="{CF6453D9-8E41-483B-A47A-D37EAC3F7A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69" name="Text Box 18">
          <a:extLst>
            <a:ext uri="{FF2B5EF4-FFF2-40B4-BE49-F238E27FC236}">
              <a16:creationId xmlns:a16="http://schemas.microsoft.com/office/drawing/2014/main" id="{3DB696F8-C196-4CA6-B9BB-D2C16F3CE40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0" name="Text Box 16">
          <a:extLst>
            <a:ext uri="{FF2B5EF4-FFF2-40B4-BE49-F238E27FC236}">
              <a16:creationId xmlns:a16="http://schemas.microsoft.com/office/drawing/2014/main" id="{F152A646-6684-4CA5-9AB6-E28D3DFE269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1" name="Text Box 17">
          <a:extLst>
            <a:ext uri="{FF2B5EF4-FFF2-40B4-BE49-F238E27FC236}">
              <a16:creationId xmlns:a16="http://schemas.microsoft.com/office/drawing/2014/main" id="{402F7067-F850-4F7B-A5FD-2346F444D46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2" name="Text Box 18">
          <a:extLst>
            <a:ext uri="{FF2B5EF4-FFF2-40B4-BE49-F238E27FC236}">
              <a16:creationId xmlns:a16="http://schemas.microsoft.com/office/drawing/2014/main" id="{10362862-1AB5-4352-991B-7F2FA9ACFE7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3" name="Text Box 19">
          <a:extLst>
            <a:ext uri="{FF2B5EF4-FFF2-40B4-BE49-F238E27FC236}">
              <a16:creationId xmlns:a16="http://schemas.microsoft.com/office/drawing/2014/main" id="{2C2A61A1-19B0-4885-B3D4-154FA9ECA3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4" name="Text Box 16">
          <a:extLst>
            <a:ext uri="{FF2B5EF4-FFF2-40B4-BE49-F238E27FC236}">
              <a16:creationId xmlns:a16="http://schemas.microsoft.com/office/drawing/2014/main" id="{4820C6B2-C786-4570-B778-12613676F7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5" name="Text Box 17">
          <a:extLst>
            <a:ext uri="{FF2B5EF4-FFF2-40B4-BE49-F238E27FC236}">
              <a16:creationId xmlns:a16="http://schemas.microsoft.com/office/drawing/2014/main" id="{C0EFC933-1299-4EA0-AA9B-AA072DFF3A3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6" name="Text Box 18">
          <a:extLst>
            <a:ext uri="{FF2B5EF4-FFF2-40B4-BE49-F238E27FC236}">
              <a16:creationId xmlns:a16="http://schemas.microsoft.com/office/drawing/2014/main" id="{F569AFEB-0E5E-4B84-9F53-7799C499B4A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7" name="Text Box 19">
          <a:extLst>
            <a:ext uri="{FF2B5EF4-FFF2-40B4-BE49-F238E27FC236}">
              <a16:creationId xmlns:a16="http://schemas.microsoft.com/office/drawing/2014/main" id="{7EED53A5-BC16-4027-A29C-93B2DCAEC39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56743"/>
    <xdr:sp macro="" textlink="">
      <xdr:nvSpPr>
        <xdr:cNvPr id="3378" name="Text Box 15">
          <a:extLst>
            <a:ext uri="{FF2B5EF4-FFF2-40B4-BE49-F238E27FC236}">
              <a16:creationId xmlns:a16="http://schemas.microsoft.com/office/drawing/2014/main" id="{9FF2D4BE-063F-4540-8F62-31ED54A6E478}"/>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504825</xdr:rowOff>
    </xdr:from>
    <xdr:ext cx="95250" cy="442269"/>
    <xdr:sp macro="" textlink="">
      <xdr:nvSpPr>
        <xdr:cNvPr id="3379" name="Text Box 15">
          <a:extLst>
            <a:ext uri="{FF2B5EF4-FFF2-40B4-BE49-F238E27FC236}">
              <a16:creationId xmlns:a16="http://schemas.microsoft.com/office/drawing/2014/main" id="{EE7539DF-89A7-45F1-BA06-371C4DF2A2AD}"/>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504825</xdr:rowOff>
    </xdr:from>
    <xdr:ext cx="95250" cy="442269"/>
    <xdr:sp macro="" textlink="">
      <xdr:nvSpPr>
        <xdr:cNvPr id="3380" name="Text Box 15">
          <a:extLst>
            <a:ext uri="{FF2B5EF4-FFF2-40B4-BE49-F238E27FC236}">
              <a16:creationId xmlns:a16="http://schemas.microsoft.com/office/drawing/2014/main" id="{F9B6685F-463F-4E21-8D5B-0A174167CE8B}"/>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213632"/>
    <xdr:sp macro="" textlink="">
      <xdr:nvSpPr>
        <xdr:cNvPr id="3381" name="Text Box 15">
          <a:extLst>
            <a:ext uri="{FF2B5EF4-FFF2-40B4-BE49-F238E27FC236}">
              <a16:creationId xmlns:a16="http://schemas.microsoft.com/office/drawing/2014/main" id="{11ACEDC6-EA41-4A90-8EBD-AAF237C272DF}"/>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44331"/>
    <xdr:sp macro="" textlink="">
      <xdr:nvSpPr>
        <xdr:cNvPr id="3382" name="Text Box 15">
          <a:extLst>
            <a:ext uri="{FF2B5EF4-FFF2-40B4-BE49-F238E27FC236}">
              <a16:creationId xmlns:a16="http://schemas.microsoft.com/office/drawing/2014/main" id="{B26B212B-84E6-4AED-9A53-B6E8C8774CD8}"/>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504825</xdr:rowOff>
    </xdr:from>
    <xdr:ext cx="95250" cy="213632"/>
    <xdr:sp macro="" textlink="">
      <xdr:nvSpPr>
        <xdr:cNvPr id="3383" name="Text Box 15">
          <a:extLst>
            <a:ext uri="{FF2B5EF4-FFF2-40B4-BE49-F238E27FC236}">
              <a16:creationId xmlns:a16="http://schemas.microsoft.com/office/drawing/2014/main" id="{CC56B611-4468-4E4F-A45F-725CA4EA0B5C}"/>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4" name="Text Box 16">
          <a:extLst>
            <a:ext uri="{FF2B5EF4-FFF2-40B4-BE49-F238E27FC236}">
              <a16:creationId xmlns:a16="http://schemas.microsoft.com/office/drawing/2014/main" id="{A7E3866E-868C-40C2-9093-19711BB6915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5" name="Text Box 17">
          <a:extLst>
            <a:ext uri="{FF2B5EF4-FFF2-40B4-BE49-F238E27FC236}">
              <a16:creationId xmlns:a16="http://schemas.microsoft.com/office/drawing/2014/main" id="{30DBC3B8-1DFC-4DFD-A7F5-EF78748EF25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6" name="Text Box 18">
          <a:extLst>
            <a:ext uri="{FF2B5EF4-FFF2-40B4-BE49-F238E27FC236}">
              <a16:creationId xmlns:a16="http://schemas.microsoft.com/office/drawing/2014/main" id="{5FE65D5E-648F-47E2-AC09-786C31FF925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7" name="Text Box 19">
          <a:extLst>
            <a:ext uri="{FF2B5EF4-FFF2-40B4-BE49-F238E27FC236}">
              <a16:creationId xmlns:a16="http://schemas.microsoft.com/office/drawing/2014/main" id="{E93F82A5-0369-4C30-B958-62D662FA99D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88" name="Text Box 16">
          <a:extLst>
            <a:ext uri="{FF2B5EF4-FFF2-40B4-BE49-F238E27FC236}">
              <a16:creationId xmlns:a16="http://schemas.microsoft.com/office/drawing/2014/main" id="{E0E10E5E-3277-48CA-94BB-58082500555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89" name="Text Box 17">
          <a:extLst>
            <a:ext uri="{FF2B5EF4-FFF2-40B4-BE49-F238E27FC236}">
              <a16:creationId xmlns:a16="http://schemas.microsoft.com/office/drawing/2014/main" id="{1EE92F73-0517-4E7E-867B-52285F63B8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90" name="Text Box 18">
          <a:extLst>
            <a:ext uri="{FF2B5EF4-FFF2-40B4-BE49-F238E27FC236}">
              <a16:creationId xmlns:a16="http://schemas.microsoft.com/office/drawing/2014/main" id="{9BE4085B-3D4C-4478-AE8A-E66FE11DB3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91" name="Text Box 19">
          <a:extLst>
            <a:ext uri="{FF2B5EF4-FFF2-40B4-BE49-F238E27FC236}">
              <a16:creationId xmlns:a16="http://schemas.microsoft.com/office/drawing/2014/main" id="{3DAA724A-E219-4639-A5C2-974B7ABB1D9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2" name="Text Box 16">
          <a:extLst>
            <a:ext uri="{FF2B5EF4-FFF2-40B4-BE49-F238E27FC236}">
              <a16:creationId xmlns:a16="http://schemas.microsoft.com/office/drawing/2014/main" id="{DE48E706-2E10-44E6-B74C-FAADE422FA2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3" name="Text Box 17">
          <a:extLst>
            <a:ext uri="{FF2B5EF4-FFF2-40B4-BE49-F238E27FC236}">
              <a16:creationId xmlns:a16="http://schemas.microsoft.com/office/drawing/2014/main" id="{45164B5F-F8FC-4EA8-90CC-8686B826275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4" name="Text Box 18">
          <a:extLst>
            <a:ext uri="{FF2B5EF4-FFF2-40B4-BE49-F238E27FC236}">
              <a16:creationId xmlns:a16="http://schemas.microsoft.com/office/drawing/2014/main" id="{42FB0A15-DE60-4BE9-8841-937BD8E99EB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5" name="Text Box 19">
          <a:extLst>
            <a:ext uri="{FF2B5EF4-FFF2-40B4-BE49-F238E27FC236}">
              <a16:creationId xmlns:a16="http://schemas.microsoft.com/office/drawing/2014/main" id="{C7752916-C496-4A88-88BA-81D0960D312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68</xdr:row>
      <xdr:rowOff>504825</xdr:rowOff>
    </xdr:from>
    <xdr:ext cx="95250" cy="444014"/>
    <xdr:sp macro="" textlink="">
      <xdr:nvSpPr>
        <xdr:cNvPr id="3396" name="Text Box 15">
          <a:extLst>
            <a:ext uri="{FF2B5EF4-FFF2-40B4-BE49-F238E27FC236}">
              <a16:creationId xmlns:a16="http://schemas.microsoft.com/office/drawing/2014/main" id="{6EF25B30-34F5-4564-87FB-10AE35B680D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97" name="Text Box 16">
          <a:extLst>
            <a:ext uri="{FF2B5EF4-FFF2-40B4-BE49-F238E27FC236}">
              <a16:creationId xmlns:a16="http://schemas.microsoft.com/office/drawing/2014/main" id="{407E9E03-9FA7-4AF8-9011-646D25CC6F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98" name="Text Box 17">
          <a:extLst>
            <a:ext uri="{FF2B5EF4-FFF2-40B4-BE49-F238E27FC236}">
              <a16:creationId xmlns:a16="http://schemas.microsoft.com/office/drawing/2014/main" id="{0468B7AD-186A-47AC-AABE-3FDEBF0C322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99" name="Text Box 18">
          <a:extLst>
            <a:ext uri="{FF2B5EF4-FFF2-40B4-BE49-F238E27FC236}">
              <a16:creationId xmlns:a16="http://schemas.microsoft.com/office/drawing/2014/main" id="{42F975F5-129E-4B1D-A913-C37B3831DA2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00" name="Text Box 19">
          <a:extLst>
            <a:ext uri="{FF2B5EF4-FFF2-40B4-BE49-F238E27FC236}">
              <a16:creationId xmlns:a16="http://schemas.microsoft.com/office/drawing/2014/main" id="{CDAF2351-F18D-4CDF-9BAF-DFABF372219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68</xdr:row>
      <xdr:rowOff>504825</xdr:rowOff>
    </xdr:from>
    <xdr:ext cx="95250" cy="442269"/>
    <xdr:sp macro="" textlink="">
      <xdr:nvSpPr>
        <xdr:cNvPr id="3401" name="Text Box 15">
          <a:extLst>
            <a:ext uri="{FF2B5EF4-FFF2-40B4-BE49-F238E27FC236}">
              <a16:creationId xmlns:a16="http://schemas.microsoft.com/office/drawing/2014/main" id="{C27595B6-B394-4C14-87CD-62B149F5F527}"/>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02" name="Text Box 16">
          <a:extLst>
            <a:ext uri="{FF2B5EF4-FFF2-40B4-BE49-F238E27FC236}">
              <a16:creationId xmlns:a16="http://schemas.microsoft.com/office/drawing/2014/main" id="{6D3A68CC-047F-4D43-8F1C-193BE99714A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03" name="Text Box 17">
          <a:extLst>
            <a:ext uri="{FF2B5EF4-FFF2-40B4-BE49-F238E27FC236}">
              <a16:creationId xmlns:a16="http://schemas.microsoft.com/office/drawing/2014/main" id="{C47BBF1E-3D1C-4C61-B602-8BF8A2D6C96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04" name="Text Box 18">
          <a:extLst>
            <a:ext uri="{FF2B5EF4-FFF2-40B4-BE49-F238E27FC236}">
              <a16:creationId xmlns:a16="http://schemas.microsoft.com/office/drawing/2014/main" id="{04ADE527-B2B0-45CD-9FFE-811178886C3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5" name="Text Box 16">
          <a:extLst>
            <a:ext uri="{FF2B5EF4-FFF2-40B4-BE49-F238E27FC236}">
              <a16:creationId xmlns:a16="http://schemas.microsoft.com/office/drawing/2014/main" id="{C0C20AFE-E121-4F2E-A466-4B640796C61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6" name="Text Box 17">
          <a:extLst>
            <a:ext uri="{FF2B5EF4-FFF2-40B4-BE49-F238E27FC236}">
              <a16:creationId xmlns:a16="http://schemas.microsoft.com/office/drawing/2014/main" id="{DF0DDCD8-1D54-4D34-9B8D-6872B41044D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7" name="Text Box 18">
          <a:extLst>
            <a:ext uri="{FF2B5EF4-FFF2-40B4-BE49-F238E27FC236}">
              <a16:creationId xmlns:a16="http://schemas.microsoft.com/office/drawing/2014/main" id="{C5B0B69F-367C-4238-B834-0110104B7F3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8" name="Text Box 19">
          <a:extLst>
            <a:ext uri="{FF2B5EF4-FFF2-40B4-BE49-F238E27FC236}">
              <a16:creationId xmlns:a16="http://schemas.microsoft.com/office/drawing/2014/main" id="{9D809B5D-ADD8-4023-88DA-4F8F203B6A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9" name="Text Box 16">
          <a:extLst>
            <a:ext uri="{FF2B5EF4-FFF2-40B4-BE49-F238E27FC236}">
              <a16:creationId xmlns:a16="http://schemas.microsoft.com/office/drawing/2014/main" id="{128A9731-C699-479B-B0E4-9F19897678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10" name="Text Box 17">
          <a:extLst>
            <a:ext uri="{FF2B5EF4-FFF2-40B4-BE49-F238E27FC236}">
              <a16:creationId xmlns:a16="http://schemas.microsoft.com/office/drawing/2014/main" id="{29279729-E8CF-4480-9ABC-8861D801D4C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11" name="Text Box 18">
          <a:extLst>
            <a:ext uri="{FF2B5EF4-FFF2-40B4-BE49-F238E27FC236}">
              <a16:creationId xmlns:a16="http://schemas.microsoft.com/office/drawing/2014/main" id="{12D7164D-8041-4027-9F97-CED3B5AB70B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70</xdr:row>
      <xdr:rowOff>170392</xdr:rowOff>
    </xdr:from>
    <xdr:ext cx="95250" cy="213632"/>
    <xdr:sp macro="" textlink="">
      <xdr:nvSpPr>
        <xdr:cNvPr id="3412" name="Text Box 15">
          <a:extLst>
            <a:ext uri="{FF2B5EF4-FFF2-40B4-BE49-F238E27FC236}">
              <a16:creationId xmlns:a16="http://schemas.microsoft.com/office/drawing/2014/main" id="{96E9C103-4CDC-45C5-8EA5-F41A4612DE93}"/>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3" name="Text Box 16">
          <a:extLst>
            <a:ext uri="{FF2B5EF4-FFF2-40B4-BE49-F238E27FC236}">
              <a16:creationId xmlns:a16="http://schemas.microsoft.com/office/drawing/2014/main" id="{7BFC88E3-057D-48B8-B2BB-48635891EEF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4" name="Text Box 17">
          <a:extLst>
            <a:ext uri="{FF2B5EF4-FFF2-40B4-BE49-F238E27FC236}">
              <a16:creationId xmlns:a16="http://schemas.microsoft.com/office/drawing/2014/main" id="{A7886743-291F-43E1-81E4-BDA0C271D5A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5" name="Text Box 18">
          <a:extLst>
            <a:ext uri="{FF2B5EF4-FFF2-40B4-BE49-F238E27FC236}">
              <a16:creationId xmlns:a16="http://schemas.microsoft.com/office/drawing/2014/main" id="{E695A9C0-6423-4609-84D1-B202646DEF7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6" name="Text Box 19">
          <a:extLst>
            <a:ext uri="{FF2B5EF4-FFF2-40B4-BE49-F238E27FC236}">
              <a16:creationId xmlns:a16="http://schemas.microsoft.com/office/drawing/2014/main" id="{769259D1-9023-44B3-A195-C8036D6A615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17" name="Text Box 16">
          <a:extLst>
            <a:ext uri="{FF2B5EF4-FFF2-40B4-BE49-F238E27FC236}">
              <a16:creationId xmlns:a16="http://schemas.microsoft.com/office/drawing/2014/main" id="{ACA5CF44-89AD-4F07-9AF3-AA5B66186E8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18" name="Text Box 17">
          <a:extLst>
            <a:ext uri="{FF2B5EF4-FFF2-40B4-BE49-F238E27FC236}">
              <a16:creationId xmlns:a16="http://schemas.microsoft.com/office/drawing/2014/main" id="{2A285AEF-9582-45CB-B08D-2695EDAF83A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19" name="Text Box 18">
          <a:extLst>
            <a:ext uri="{FF2B5EF4-FFF2-40B4-BE49-F238E27FC236}">
              <a16:creationId xmlns:a16="http://schemas.microsoft.com/office/drawing/2014/main" id="{1061D399-FF14-4A73-BE7A-BE55D04FCEE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20" name="Text Box 19">
          <a:extLst>
            <a:ext uri="{FF2B5EF4-FFF2-40B4-BE49-F238E27FC236}">
              <a16:creationId xmlns:a16="http://schemas.microsoft.com/office/drawing/2014/main" id="{ABA9A910-3523-4F6D-9F98-DC863A69E7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1" name="Text Box 16">
          <a:extLst>
            <a:ext uri="{FF2B5EF4-FFF2-40B4-BE49-F238E27FC236}">
              <a16:creationId xmlns:a16="http://schemas.microsoft.com/office/drawing/2014/main" id="{9060A40F-33FA-4B26-9917-85F89884456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2" name="Text Box 17">
          <a:extLst>
            <a:ext uri="{FF2B5EF4-FFF2-40B4-BE49-F238E27FC236}">
              <a16:creationId xmlns:a16="http://schemas.microsoft.com/office/drawing/2014/main" id="{F5E1A848-8593-4F64-8604-BB67AD532526}"/>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3" name="Text Box 18">
          <a:extLst>
            <a:ext uri="{FF2B5EF4-FFF2-40B4-BE49-F238E27FC236}">
              <a16:creationId xmlns:a16="http://schemas.microsoft.com/office/drawing/2014/main" id="{3063CD06-9CE9-4F2B-B552-5275B0311D8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4" name="Text Box 19">
          <a:extLst>
            <a:ext uri="{FF2B5EF4-FFF2-40B4-BE49-F238E27FC236}">
              <a16:creationId xmlns:a16="http://schemas.microsoft.com/office/drawing/2014/main" id="{30550FCF-B92C-4971-8759-9E135B980F8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68</xdr:row>
      <xdr:rowOff>504825</xdr:rowOff>
    </xdr:from>
    <xdr:ext cx="95250" cy="444014"/>
    <xdr:sp macro="" textlink="">
      <xdr:nvSpPr>
        <xdr:cNvPr id="3425" name="Text Box 15">
          <a:extLst>
            <a:ext uri="{FF2B5EF4-FFF2-40B4-BE49-F238E27FC236}">
              <a16:creationId xmlns:a16="http://schemas.microsoft.com/office/drawing/2014/main" id="{6CD27184-7BF9-441B-8C5C-41A5EB7171F9}"/>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6" name="Text Box 16">
          <a:extLst>
            <a:ext uri="{FF2B5EF4-FFF2-40B4-BE49-F238E27FC236}">
              <a16:creationId xmlns:a16="http://schemas.microsoft.com/office/drawing/2014/main" id="{C2241986-04F8-4C68-BFCB-6446E05339A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7" name="Text Box 17">
          <a:extLst>
            <a:ext uri="{FF2B5EF4-FFF2-40B4-BE49-F238E27FC236}">
              <a16:creationId xmlns:a16="http://schemas.microsoft.com/office/drawing/2014/main" id="{39F24B71-E60A-4EC5-91EB-05EB6690284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8" name="Text Box 18">
          <a:extLst>
            <a:ext uri="{FF2B5EF4-FFF2-40B4-BE49-F238E27FC236}">
              <a16:creationId xmlns:a16="http://schemas.microsoft.com/office/drawing/2014/main" id="{CB071C6C-CA46-42E0-A800-B83DAF8373F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9" name="Text Box 19">
          <a:extLst>
            <a:ext uri="{FF2B5EF4-FFF2-40B4-BE49-F238E27FC236}">
              <a16:creationId xmlns:a16="http://schemas.microsoft.com/office/drawing/2014/main" id="{F2BF01F3-1B63-44EE-BE03-9028A72B315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30" name="Text Box 16">
          <a:extLst>
            <a:ext uri="{FF2B5EF4-FFF2-40B4-BE49-F238E27FC236}">
              <a16:creationId xmlns:a16="http://schemas.microsoft.com/office/drawing/2014/main" id="{E4EBF59F-B472-470C-991A-DDF94707C8A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31" name="Text Box 17">
          <a:extLst>
            <a:ext uri="{FF2B5EF4-FFF2-40B4-BE49-F238E27FC236}">
              <a16:creationId xmlns:a16="http://schemas.microsoft.com/office/drawing/2014/main" id="{2A1467FA-0A14-4EFA-9405-D134EBEDE37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70</xdr:row>
      <xdr:rowOff>15875</xdr:rowOff>
    </xdr:from>
    <xdr:ext cx="95250" cy="171450"/>
    <xdr:sp macro="" textlink="">
      <xdr:nvSpPr>
        <xdr:cNvPr id="3432" name="Text Box 18">
          <a:extLst>
            <a:ext uri="{FF2B5EF4-FFF2-40B4-BE49-F238E27FC236}">
              <a16:creationId xmlns:a16="http://schemas.microsoft.com/office/drawing/2014/main" id="{D0DE2252-3724-4077-86E8-6BB35F4279CF}"/>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3" name="Text Box 16">
          <a:extLst>
            <a:ext uri="{FF2B5EF4-FFF2-40B4-BE49-F238E27FC236}">
              <a16:creationId xmlns:a16="http://schemas.microsoft.com/office/drawing/2014/main" id="{05757F40-449B-49D3-9AC5-1275F25456F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4" name="Text Box 17">
          <a:extLst>
            <a:ext uri="{FF2B5EF4-FFF2-40B4-BE49-F238E27FC236}">
              <a16:creationId xmlns:a16="http://schemas.microsoft.com/office/drawing/2014/main" id="{046644CD-12EA-4F0A-B1BC-1945BF11B50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5" name="Text Box 18">
          <a:extLst>
            <a:ext uri="{FF2B5EF4-FFF2-40B4-BE49-F238E27FC236}">
              <a16:creationId xmlns:a16="http://schemas.microsoft.com/office/drawing/2014/main" id="{FAF02ABE-014B-4237-8198-DFFE62A1AB3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6" name="Text Box 19">
          <a:extLst>
            <a:ext uri="{FF2B5EF4-FFF2-40B4-BE49-F238E27FC236}">
              <a16:creationId xmlns:a16="http://schemas.microsoft.com/office/drawing/2014/main" id="{87DC3C45-C848-4FEE-B17E-C83B17E07D8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7" name="Text Box 16">
          <a:extLst>
            <a:ext uri="{FF2B5EF4-FFF2-40B4-BE49-F238E27FC236}">
              <a16:creationId xmlns:a16="http://schemas.microsoft.com/office/drawing/2014/main" id="{524850A9-E6C1-401E-AC07-F2C94B7F38D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70</xdr:row>
      <xdr:rowOff>170392</xdr:rowOff>
    </xdr:from>
    <xdr:ext cx="95250" cy="213632"/>
    <xdr:sp macro="" textlink="">
      <xdr:nvSpPr>
        <xdr:cNvPr id="3438" name="Text Box 15">
          <a:extLst>
            <a:ext uri="{FF2B5EF4-FFF2-40B4-BE49-F238E27FC236}">
              <a16:creationId xmlns:a16="http://schemas.microsoft.com/office/drawing/2014/main" id="{67C19194-FEF1-4FCB-8094-D88637FA3A4C}"/>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8496"/>
    <xdr:sp macro="" textlink="">
      <xdr:nvSpPr>
        <xdr:cNvPr id="3439" name="Text Box 15">
          <a:extLst>
            <a:ext uri="{FF2B5EF4-FFF2-40B4-BE49-F238E27FC236}">
              <a16:creationId xmlns:a16="http://schemas.microsoft.com/office/drawing/2014/main" id="{88FC2D5C-CA40-4FB5-839E-23D6C6E383B4}"/>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442269"/>
    <xdr:sp macro="" textlink="">
      <xdr:nvSpPr>
        <xdr:cNvPr id="3440" name="Text Box 15">
          <a:extLst>
            <a:ext uri="{FF2B5EF4-FFF2-40B4-BE49-F238E27FC236}">
              <a16:creationId xmlns:a16="http://schemas.microsoft.com/office/drawing/2014/main" id="{9F38FC54-2B33-46C1-96BA-A60EE85C144A}"/>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504825</xdr:rowOff>
    </xdr:from>
    <xdr:ext cx="95250" cy="442269"/>
    <xdr:sp macro="" textlink="">
      <xdr:nvSpPr>
        <xdr:cNvPr id="3441" name="Text Box 15">
          <a:extLst>
            <a:ext uri="{FF2B5EF4-FFF2-40B4-BE49-F238E27FC236}">
              <a16:creationId xmlns:a16="http://schemas.microsoft.com/office/drawing/2014/main" id="{E36DFBEE-9027-4EA6-A459-0D2C2DAE539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213632"/>
    <xdr:sp macro="" textlink="">
      <xdr:nvSpPr>
        <xdr:cNvPr id="3442" name="Text Box 15">
          <a:extLst>
            <a:ext uri="{FF2B5EF4-FFF2-40B4-BE49-F238E27FC236}">
              <a16:creationId xmlns:a16="http://schemas.microsoft.com/office/drawing/2014/main" id="{38911944-5153-469D-891B-F2B5C8F8AC22}"/>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4331"/>
    <xdr:sp macro="" textlink="">
      <xdr:nvSpPr>
        <xdr:cNvPr id="3443" name="Text Box 15">
          <a:extLst>
            <a:ext uri="{FF2B5EF4-FFF2-40B4-BE49-F238E27FC236}">
              <a16:creationId xmlns:a16="http://schemas.microsoft.com/office/drawing/2014/main" id="{CF43A772-13FC-44C1-9D4D-27E1F1CFEF02}"/>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70</xdr:row>
      <xdr:rowOff>170392</xdr:rowOff>
    </xdr:from>
    <xdr:ext cx="95250" cy="213632"/>
    <xdr:sp macro="" textlink="">
      <xdr:nvSpPr>
        <xdr:cNvPr id="3444" name="Text Box 15">
          <a:extLst>
            <a:ext uri="{FF2B5EF4-FFF2-40B4-BE49-F238E27FC236}">
              <a16:creationId xmlns:a16="http://schemas.microsoft.com/office/drawing/2014/main" id="{DED00172-8BB7-422A-A88A-17B3A6EEA1EE}"/>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5" name="Text Box 16">
          <a:extLst>
            <a:ext uri="{FF2B5EF4-FFF2-40B4-BE49-F238E27FC236}">
              <a16:creationId xmlns:a16="http://schemas.microsoft.com/office/drawing/2014/main" id="{1D6F23D4-7D0D-4732-842D-B9C388A891E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6" name="Text Box 17">
          <a:extLst>
            <a:ext uri="{FF2B5EF4-FFF2-40B4-BE49-F238E27FC236}">
              <a16:creationId xmlns:a16="http://schemas.microsoft.com/office/drawing/2014/main" id="{0B813F88-ADD8-4D8D-8588-CD5B8B6A377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7" name="Text Box 18">
          <a:extLst>
            <a:ext uri="{FF2B5EF4-FFF2-40B4-BE49-F238E27FC236}">
              <a16:creationId xmlns:a16="http://schemas.microsoft.com/office/drawing/2014/main" id="{D0560CCB-D866-4364-82CC-24CC4B7FEE0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8" name="Text Box 19">
          <a:extLst>
            <a:ext uri="{FF2B5EF4-FFF2-40B4-BE49-F238E27FC236}">
              <a16:creationId xmlns:a16="http://schemas.microsoft.com/office/drawing/2014/main" id="{03CAC0D2-02B0-4383-8A82-D210F670434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49" name="Text Box 16">
          <a:extLst>
            <a:ext uri="{FF2B5EF4-FFF2-40B4-BE49-F238E27FC236}">
              <a16:creationId xmlns:a16="http://schemas.microsoft.com/office/drawing/2014/main" id="{D582966C-C179-41D3-A464-78A53713B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50" name="Text Box 17">
          <a:extLst>
            <a:ext uri="{FF2B5EF4-FFF2-40B4-BE49-F238E27FC236}">
              <a16:creationId xmlns:a16="http://schemas.microsoft.com/office/drawing/2014/main" id="{4B7A97F1-1BF8-4952-8154-5BDB8B3290C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51" name="Text Box 18">
          <a:extLst>
            <a:ext uri="{FF2B5EF4-FFF2-40B4-BE49-F238E27FC236}">
              <a16:creationId xmlns:a16="http://schemas.microsoft.com/office/drawing/2014/main" id="{95937F90-2118-4B15-8B82-E9E2CE386B9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52" name="Text Box 19">
          <a:extLst>
            <a:ext uri="{FF2B5EF4-FFF2-40B4-BE49-F238E27FC236}">
              <a16:creationId xmlns:a16="http://schemas.microsoft.com/office/drawing/2014/main" id="{7579E5D9-CB59-42B1-A342-483A91D0355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3" name="Text Box 16">
          <a:extLst>
            <a:ext uri="{FF2B5EF4-FFF2-40B4-BE49-F238E27FC236}">
              <a16:creationId xmlns:a16="http://schemas.microsoft.com/office/drawing/2014/main" id="{43FBF801-CED9-45AB-A139-0EDAD39005D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4" name="Text Box 17">
          <a:extLst>
            <a:ext uri="{FF2B5EF4-FFF2-40B4-BE49-F238E27FC236}">
              <a16:creationId xmlns:a16="http://schemas.microsoft.com/office/drawing/2014/main" id="{90E385A0-8ACF-4FAB-9195-67DF709C8B4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5" name="Text Box 18">
          <a:extLst>
            <a:ext uri="{FF2B5EF4-FFF2-40B4-BE49-F238E27FC236}">
              <a16:creationId xmlns:a16="http://schemas.microsoft.com/office/drawing/2014/main" id="{A7CCD38D-BCDD-406D-91C3-B0DDA1B0F36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6" name="Text Box 19">
          <a:extLst>
            <a:ext uri="{FF2B5EF4-FFF2-40B4-BE49-F238E27FC236}">
              <a16:creationId xmlns:a16="http://schemas.microsoft.com/office/drawing/2014/main" id="{DC5EA98F-74AD-4255-A90E-59424CDE9D5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72</xdr:row>
      <xdr:rowOff>504825</xdr:rowOff>
    </xdr:from>
    <xdr:ext cx="95250" cy="444014"/>
    <xdr:sp macro="" textlink="">
      <xdr:nvSpPr>
        <xdr:cNvPr id="3457" name="Text Box 15">
          <a:extLst>
            <a:ext uri="{FF2B5EF4-FFF2-40B4-BE49-F238E27FC236}">
              <a16:creationId xmlns:a16="http://schemas.microsoft.com/office/drawing/2014/main" id="{D534DC20-A84F-4E83-9ED2-FE5C54AE436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58" name="Text Box 16">
          <a:extLst>
            <a:ext uri="{FF2B5EF4-FFF2-40B4-BE49-F238E27FC236}">
              <a16:creationId xmlns:a16="http://schemas.microsoft.com/office/drawing/2014/main" id="{3FF6E0F6-B96A-4E67-97BC-3ABE5D34286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59" name="Text Box 17">
          <a:extLst>
            <a:ext uri="{FF2B5EF4-FFF2-40B4-BE49-F238E27FC236}">
              <a16:creationId xmlns:a16="http://schemas.microsoft.com/office/drawing/2014/main" id="{D40F5951-BF7D-4636-AF3D-C2433C84CF5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60" name="Text Box 18">
          <a:extLst>
            <a:ext uri="{FF2B5EF4-FFF2-40B4-BE49-F238E27FC236}">
              <a16:creationId xmlns:a16="http://schemas.microsoft.com/office/drawing/2014/main" id="{45ED6B3D-916E-411D-A7C9-8ADE6ED4FE4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61" name="Text Box 19">
          <a:extLst>
            <a:ext uri="{FF2B5EF4-FFF2-40B4-BE49-F238E27FC236}">
              <a16:creationId xmlns:a16="http://schemas.microsoft.com/office/drawing/2014/main" id="{826A175A-6534-4DF8-83A2-F8CF8D90164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62" name="Text Box 16">
          <a:extLst>
            <a:ext uri="{FF2B5EF4-FFF2-40B4-BE49-F238E27FC236}">
              <a16:creationId xmlns:a16="http://schemas.microsoft.com/office/drawing/2014/main" id="{8EFEB538-333D-40EA-ACC7-EF07FF31701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63" name="Text Box 17">
          <a:extLst>
            <a:ext uri="{FF2B5EF4-FFF2-40B4-BE49-F238E27FC236}">
              <a16:creationId xmlns:a16="http://schemas.microsoft.com/office/drawing/2014/main" id="{DF6342C1-AFE0-4061-98A0-C53370247BB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64" name="Text Box 18">
          <a:extLst>
            <a:ext uri="{FF2B5EF4-FFF2-40B4-BE49-F238E27FC236}">
              <a16:creationId xmlns:a16="http://schemas.microsoft.com/office/drawing/2014/main" id="{F5EC57B1-9BD5-4E81-8746-4807533C652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5" name="Text Box 16">
          <a:extLst>
            <a:ext uri="{FF2B5EF4-FFF2-40B4-BE49-F238E27FC236}">
              <a16:creationId xmlns:a16="http://schemas.microsoft.com/office/drawing/2014/main" id="{71559600-D0F6-48E5-BD27-D485CCCC30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6" name="Text Box 17">
          <a:extLst>
            <a:ext uri="{FF2B5EF4-FFF2-40B4-BE49-F238E27FC236}">
              <a16:creationId xmlns:a16="http://schemas.microsoft.com/office/drawing/2014/main" id="{CEA30ABC-0C7B-4988-9BD7-ACCBC2215D5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7" name="Text Box 18">
          <a:extLst>
            <a:ext uri="{FF2B5EF4-FFF2-40B4-BE49-F238E27FC236}">
              <a16:creationId xmlns:a16="http://schemas.microsoft.com/office/drawing/2014/main" id="{6ECC2CB4-9513-4AC8-9DED-6FC2CFC188D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8" name="Text Box 19">
          <a:extLst>
            <a:ext uri="{FF2B5EF4-FFF2-40B4-BE49-F238E27FC236}">
              <a16:creationId xmlns:a16="http://schemas.microsoft.com/office/drawing/2014/main" id="{82C7D6F3-CFEC-4510-A62B-86EAA115CB4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9" name="Text Box 16">
          <a:extLst>
            <a:ext uri="{FF2B5EF4-FFF2-40B4-BE49-F238E27FC236}">
              <a16:creationId xmlns:a16="http://schemas.microsoft.com/office/drawing/2014/main" id="{928DFAFB-4AAD-41CA-97E5-2D3B39A1983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70" name="Text Box 17">
          <a:extLst>
            <a:ext uri="{FF2B5EF4-FFF2-40B4-BE49-F238E27FC236}">
              <a16:creationId xmlns:a16="http://schemas.microsoft.com/office/drawing/2014/main" id="{FA5975CF-288B-41EB-84B6-BF4A5BC4C46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71" name="Text Box 18">
          <a:extLst>
            <a:ext uri="{FF2B5EF4-FFF2-40B4-BE49-F238E27FC236}">
              <a16:creationId xmlns:a16="http://schemas.microsoft.com/office/drawing/2014/main" id="{E6A1398F-79EA-4857-8CDA-5FC9F00705D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72" name="Text Box 19">
          <a:extLst>
            <a:ext uri="{FF2B5EF4-FFF2-40B4-BE49-F238E27FC236}">
              <a16:creationId xmlns:a16="http://schemas.microsoft.com/office/drawing/2014/main" id="{17AED765-F16E-417A-A871-8CF066D82E2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56743"/>
    <xdr:sp macro="" textlink="">
      <xdr:nvSpPr>
        <xdr:cNvPr id="3473" name="Text Box 15">
          <a:extLst>
            <a:ext uri="{FF2B5EF4-FFF2-40B4-BE49-F238E27FC236}">
              <a16:creationId xmlns:a16="http://schemas.microsoft.com/office/drawing/2014/main" id="{1E18A6CE-7374-4725-B80A-5A31020EF2E5}"/>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442269"/>
    <xdr:sp macro="" textlink="">
      <xdr:nvSpPr>
        <xdr:cNvPr id="3474" name="Text Box 15">
          <a:extLst>
            <a:ext uri="{FF2B5EF4-FFF2-40B4-BE49-F238E27FC236}">
              <a16:creationId xmlns:a16="http://schemas.microsoft.com/office/drawing/2014/main" id="{39A8F5AE-BD3B-4D25-BA9B-D047BCB33E92}"/>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504825</xdr:rowOff>
    </xdr:from>
    <xdr:ext cx="95250" cy="442269"/>
    <xdr:sp macro="" textlink="">
      <xdr:nvSpPr>
        <xdr:cNvPr id="3475" name="Text Box 15">
          <a:extLst>
            <a:ext uri="{FF2B5EF4-FFF2-40B4-BE49-F238E27FC236}">
              <a16:creationId xmlns:a16="http://schemas.microsoft.com/office/drawing/2014/main" id="{7AF3F768-B1F7-4BAA-8917-EE9DB9FAC848}"/>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213632"/>
    <xdr:sp macro="" textlink="">
      <xdr:nvSpPr>
        <xdr:cNvPr id="3476" name="Text Box 15">
          <a:extLst>
            <a:ext uri="{FF2B5EF4-FFF2-40B4-BE49-F238E27FC236}">
              <a16:creationId xmlns:a16="http://schemas.microsoft.com/office/drawing/2014/main" id="{14F9BBDA-CA4E-4F57-97B3-D94541F538F7}"/>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4331"/>
    <xdr:sp macro="" textlink="">
      <xdr:nvSpPr>
        <xdr:cNvPr id="3477" name="Text Box 15">
          <a:extLst>
            <a:ext uri="{FF2B5EF4-FFF2-40B4-BE49-F238E27FC236}">
              <a16:creationId xmlns:a16="http://schemas.microsoft.com/office/drawing/2014/main" id="{A821761A-3DBD-4176-B45D-139D1346ADED}"/>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213632"/>
    <xdr:sp macro="" textlink="">
      <xdr:nvSpPr>
        <xdr:cNvPr id="3478" name="Text Box 15">
          <a:extLst>
            <a:ext uri="{FF2B5EF4-FFF2-40B4-BE49-F238E27FC236}">
              <a16:creationId xmlns:a16="http://schemas.microsoft.com/office/drawing/2014/main" id="{AA67A495-6E89-44F2-A1AA-AE52CE98E143}"/>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79" name="Text Box 16">
          <a:extLst>
            <a:ext uri="{FF2B5EF4-FFF2-40B4-BE49-F238E27FC236}">
              <a16:creationId xmlns:a16="http://schemas.microsoft.com/office/drawing/2014/main" id="{FF05D6EA-D5D8-46A4-8677-733AB76C65F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80" name="Text Box 17">
          <a:extLst>
            <a:ext uri="{FF2B5EF4-FFF2-40B4-BE49-F238E27FC236}">
              <a16:creationId xmlns:a16="http://schemas.microsoft.com/office/drawing/2014/main" id="{01D650FD-3668-4763-AED0-39DC43A5FF2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81" name="Text Box 18">
          <a:extLst>
            <a:ext uri="{FF2B5EF4-FFF2-40B4-BE49-F238E27FC236}">
              <a16:creationId xmlns:a16="http://schemas.microsoft.com/office/drawing/2014/main" id="{DF53440A-481B-4877-9690-16EF57ABEE6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82" name="Text Box 19">
          <a:extLst>
            <a:ext uri="{FF2B5EF4-FFF2-40B4-BE49-F238E27FC236}">
              <a16:creationId xmlns:a16="http://schemas.microsoft.com/office/drawing/2014/main" id="{BD32853B-8E01-4B20-AE29-1D1CCE0876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3" name="Text Box 16">
          <a:extLst>
            <a:ext uri="{FF2B5EF4-FFF2-40B4-BE49-F238E27FC236}">
              <a16:creationId xmlns:a16="http://schemas.microsoft.com/office/drawing/2014/main" id="{EB0BFF3E-44E8-4489-919E-B1F31381FCB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4" name="Text Box 17">
          <a:extLst>
            <a:ext uri="{FF2B5EF4-FFF2-40B4-BE49-F238E27FC236}">
              <a16:creationId xmlns:a16="http://schemas.microsoft.com/office/drawing/2014/main" id="{80409B40-DF64-4183-8112-2FD31B2B64E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5" name="Text Box 18">
          <a:extLst>
            <a:ext uri="{FF2B5EF4-FFF2-40B4-BE49-F238E27FC236}">
              <a16:creationId xmlns:a16="http://schemas.microsoft.com/office/drawing/2014/main" id="{A5059A89-A73D-4985-B411-D2D89D7DBB6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6" name="Text Box 19">
          <a:extLst>
            <a:ext uri="{FF2B5EF4-FFF2-40B4-BE49-F238E27FC236}">
              <a16:creationId xmlns:a16="http://schemas.microsoft.com/office/drawing/2014/main" id="{C84F7C2A-3C35-43A6-9DCA-87F76194C3C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87" name="Text Box 16">
          <a:extLst>
            <a:ext uri="{FF2B5EF4-FFF2-40B4-BE49-F238E27FC236}">
              <a16:creationId xmlns:a16="http://schemas.microsoft.com/office/drawing/2014/main" id="{3218BBD9-68A0-47AE-9082-262B6B1FBB6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88" name="Text Box 17">
          <a:extLst>
            <a:ext uri="{FF2B5EF4-FFF2-40B4-BE49-F238E27FC236}">
              <a16:creationId xmlns:a16="http://schemas.microsoft.com/office/drawing/2014/main" id="{8B03E393-CA18-4E8A-867B-3770DD52A82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89" name="Text Box 18">
          <a:extLst>
            <a:ext uri="{FF2B5EF4-FFF2-40B4-BE49-F238E27FC236}">
              <a16:creationId xmlns:a16="http://schemas.microsoft.com/office/drawing/2014/main" id="{9EE39115-B22F-4F7F-B18F-7833FC2339F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90" name="Text Box 19">
          <a:extLst>
            <a:ext uri="{FF2B5EF4-FFF2-40B4-BE49-F238E27FC236}">
              <a16:creationId xmlns:a16="http://schemas.microsoft.com/office/drawing/2014/main" id="{65F314B2-FEA0-45E2-A8B3-FB13932204E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72</xdr:row>
      <xdr:rowOff>504825</xdr:rowOff>
    </xdr:from>
    <xdr:ext cx="95250" cy="444014"/>
    <xdr:sp macro="" textlink="">
      <xdr:nvSpPr>
        <xdr:cNvPr id="3491" name="Text Box 15">
          <a:extLst>
            <a:ext uri="{FF2B5EF4-FFF2-40B4-BE49-F238E27FC236}">
              <a16:creationId xmlns:a16="http://schemas.microsoft.com/office/drawing/2014/main" id="{03535CF5-71D7-4F64-A389-8A168438564C}"/>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2" name="Text Box 16">
          <a:extLst>
            <a:ext uri="{FF2B5EF4-FFF2-40B4-BE49-F238E27FC236}">
              <a16:creationId xmlns:a16="http://schemas.microsoft.com/office/drawing/2014/main" id="{CF4E6E19-82F7-4A3D-81F5-74780F6E98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3" name="Text Box 17">
          <a:extLst>
            <a:ext uri="{FF2B5EF4-FFF2-40B4-BE49-F238E27FC236}">
              <a16:creationId xmlns:a16="http://schemas.microsoft.com/office/drawing/2014/main" id="{849D65F0-37C8-442C-B8C3-D63AC39418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4" name="Text Box 18">
          <a:extLst>
            <a:ext uri="{FF2B5EF4-FFF2-40B4-BE49-F238E27FC236}">
              <a16:creationId xmlns:a16="http://schemas.microsoft.com/office/drawing/2014/main" id="{5338A537-E8E5-415B-B3A8-A7BA0AF4E2C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5" name="Text Box 19">
          <a:extLst>
            <a:ext uri="{FF2B5EF4-FFF2-40B4-BE49-F238E27FC236}">
              <a16:creationId xmlns:a16="http://schemas.microsoft.com/office/drawing/2014/main" id="{D75910B4-70D2-4579-811E-431179A2A2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72</xdr:row>
      <xdr:rowOff>504825</xdr:rowOff>
    </xdr:from>
    <xdr:ext cx="95250" cy="442269"/>
    <xdr:sp macro="" textlink="">
      <xdr:nvSpPr>
        <xdr:cNvPr id="3496" name="Text Box 15">
          <a:extLst>
            <a:ext uri="{FF2B5EF4-FFF2-40B4-BE49-F238E27FC236}">
              <a16:creationId xmlns:a16="http://schemas.microsoft.com/office/drawing/2014/main" id="{94A4F4C0-F845-4B85-9B1A-4C79C5897637}"/>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97" name="Text Box 16">
          <a:extLst>
            <a:ext uri="{FF2B5EF4-FFF2-40B4-BE49-F238E27FC236}">
              <a16:creationId xmlns:a16="http://schemas.microsoft.com/office/drawing/2014/main" id="{33B17043-C666-4920-9867-58D609BC750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98" name="Text Box 17">
          <a:extLst>
            <a:ext uri="{FF2B5EF4-FFF2-40B4-BE49-F238E27FC236}">
              <a16:creationId xmlns:a16="http://schemas.microsoft.com/office/drawing/2014/main" id="{859D39A2-93E8-494C-BA7A-669B641932B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99" name="Text Box 18">
          <a:extLst>
            <a:ext uri="{FF2B5EF4-FFF2-40B4-BE49-F238E27FC236}">
              <a16:creationId xmlns:a16="http://schemas.microsoft.com/office/drawing/2014/main" id="{387D0C9E-B68E-4675-B63D-A1546DD833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0" name="Text Box 16">
          <a:extLst>
            <a:ext uri="{FF2B5EF4-FFF2-40B4-BE49-F238E27FC236}">
              <a16:creationId xmlns:a16="http://schemas.microsoft.com/office/drawing/2014/main" id="{D7312B59-B338-48C4-BC79-AE1D009975C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1" name="Text Box 17">
          <a:extLst>
            <a:ext uri="{FF2B5EF4-FFF2-40B4-BE49-F238E27FC236}">
              <a16:creationId xmlns:a16="http://schemas.microsoft.com/office/drawing/2014/main" id="{97398EF4-B377-4256-BA5D-2FE675013C0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2" name="Text Box 18">
          <a:extLst>
            <a:ext uri="{FF2B5EF4-FFF2-40B4-BE49-F238E27FC236}">
              <a16:creationId xmlns:a16="http://schemas.microsoft.com/office/drawing/2014/main" id="{111F2F0F-249F-4BDF-A2E6-2B31767AE8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3" name="Text Box 19">
          <a:extLst>
            <a:ext uri="{FF2B5EF4-FFF2-40B4-BE49-F238E27FC236}">
              <a16:creationId xmlns:a16="http://schemas.microsoft.com/office/drawing/2014/main" id="{33BCCD84-CA69-49E9-AB80-9993BA34122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4" name="Text Box 16">
          <a:extLst>
            <a:ext uri="{FF2B5EF4-FFF2-40B4-BE49-F238E27FC236}">
              <a16:creationId xmlns:a16="http://schemas.microsoft.com/office/drawing/2014/main" id="{B6474333-656C-4265-BEB5-4E6EA5C1A48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5" name="Text Box 17">
          <a:extLst>
            <a:ext uri="{FF2B5EF4-FFF2-40B4-BE49-F238E27FC236}">
              <a16:creationId xmlns:a16="http://schemas.microsoft.com/office/drawing/2014/main" id="{F784EEEF-AA3A-43CA-8F03-C59C633A7BD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6" name="Text Box 18">
          <a:extLst>
            <a:ext uri="{FF2B5EF4-FFF2-40B4-BE49-F238E27FC236}">
              <a16:creationId xmlns:a16="http://schemas.microsoft.com/office/drawing/2014/main" id="{1452E8EA-1073-424B-B79E-773F70C48B1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74</xdr:row>
      <xdr:rowOff>170392</xdr:rowOff>
    </xdr:from>
    <xdr:ext cx="95250" cy="213632"/>
    <xdr:sp macro="" textlink="">
      <xdr:nvSpPr>
        <xdr:cNvPr id="3507" name="Text Box 15">
          <a:extLst>
            <a:ext uri="{FF2B5EF4-FFF2-40B4-BE49-F238E27FC236}">
              <a16:creationId xmlns:a16="http://schemas.microsoft.com/office/drawing/2014/main" id="{5A4E50E8-6754-4D53-87B1-627CC8313A0F}"/>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08" name="Text Box 16">
          <a:extLst>
            <a:ext uri="{FF2B5EF4-FFF2-40B4-BE49-F238E27FC236}">
              <a16:creationId xmlns:a16="http://schemas.microsoft.com/office/drawing/2014/main" id="{9C31135C-2FCD-45AF-8375-5C877EADF27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09" name="Text Box 17">
          <a:extLst>
            <a:ext uri="{FF2B5EF4-FFF2-40B4-BE49-F238E27FC236}">
              <a16:creationId xmlns:a16="http://schemas.microsoft.com/office/drawing/2014/main" id="{1F0DC806-B578-4F5C-BFF5-F81A287C0BB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10" name="Text Box 18">
          <a:extLst>
            <a:ext uri="{FF2B5EF4-FFF2-40B4-BE49-F238E27FC236}">
              <a16:creationId xmlns:a16="http://schemas.microsoft.com/office/drawing/2014/main" id="{D2AD408F-EFA8-4E95-A5E4-C6F7B40AD9C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11" name="Text Box 19">
          <a:extLst>
            <a:ext uri="{FF2B5EF4-FFF2-40B4-BE49-F238E27FC236}">
              <a16:creationId xmlns:a16="http://schemas.microsoft.com/office/drawing/2014/main" id="{56D4B69F-D83B-481A-8845-C5413A94C1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2" name="Text Box 16">
          <a:extLst>
            <a:ext uri="{FF2B5EF4-FFF2-40B4-BE49-F238E27FC236}">
              <a16:creationId xmlns:a16="http://schemas.microsoft.com/office/drawing/2014/main" id="{47424BC7-4BDB-496E-8838-EB3F100ACB9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3" name="Text Box 17">
          <a:extLst>
            <a:ext uri="{FF2B5EF4-FFF2-40B4-BE49-F238E27FC236}">
              <a16:creationId xmlns:a16="http://schemas.microsoft.com/office/drawing/2014/main" id="{5183A405-4361-4700-832D-6F9D92FC47E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4" name="Text Box 18">
          <a:extLst>
            <a:ext uri="{FF2B5EF4-FFF2-40B4-BE49-F238E27FC236}">
              <a16:creationId xmlns:a16="http://schemas.microsoft.com/office/drawing/2014/main" id="{CB2D8325-4345-496E-856E-97137D0F98E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5" name="Text Box 19">
          <a:extLst>
            <a:ext uri="{FF2B5EF4-FFF2-40B4-BE49-F238E27FC236}">
              <a16:creationId xmlns:a16="http://schemas.microsoft.com/office/drawing/2014/main" id="{485B629D-50BD-4D76-84F3-436678A422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6" name="Text Box 16">
          <a:extLst>
            <a:ext uri="{FF2B5EF4-FFF2-40B4-BE49-F238E27FC236}">
              <a16:creationId xmlns:a16="http://schemas.microsoft.com/office/drawing/2014/main" id="{FA5FB285-E00B-4528-B469-DD482F6DFFC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7" name="Text Box 17">
          <a:extLst>
            <a:ext uri="{FF2B5EF4-FFF2-40B4-BE49-F238E27FC236}">
              <a16:creationId xmlns:a16="http://schemas.microsoft.com/office/drawing/2014/main" id="{27BB098B-0232-4630-BBF5-1DE88961DBC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8" name="Text Box 18">
          <a:extLst>
            <a:ext uri="{FF2B5EF4-FFF2-40B4-BE49-F238E27FC236}">
              <a16:creationId xmlns:a16="http://schemas.microsoft.com/office/drawing/2014/main" id="{5FA71DA2-88B8-4633-8C2B-AA90BDBAF7E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9" name="Text Box 19">
          <a:extLst>
            <a:ext uri="{FF2B5EF4-FFF2-40B4-BE49-F238E27FC236}">
              <a16:creationId xmlns:a16="http://schemas.microsoft.com/office/drawing/2014/main" id="{096B66F4-FCF3-4CF6-BED2-C249670B11F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72</xdr:row>
      <xdr:rowOff>504825</xdr:rowOff>
    </xdr:from>
    <xdr:ext cx="95250" cy="444014"/>
    <xdr:sp macro="" textlink="">
      <xdr:nvSpPr>
        <xdr:cNvPr id="3520" name="Text Box 15">
          <a:extLst>
            <a:ext uri="{FF2B5EF4-FFF2-40B4-BE49-F238E27FC236}">
              <a16:creationId xmlns:a16="http://schemas.microsoft.com/office/drawing/2014/main" id="{EB5FD8FA-6CD0-47F5-ABC4-505F25BA4D4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1" name="Text Box 16">
          <a:extLst>
            <a:ext uri="{FF2B5EF4-FFF2-40B4-BE49-F238E27FC236}">
              <a16:creationId xmlns:a16="http://schemas.microsoft.com/office/drawing/2014/main" id="{AAEC8F1A-6BB3-414B-984F-7FF8D284716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2" name="Text Box 17">
          <a:extLst>
            <a:ext uri="{FF2B5EF4-FFF2-40B4-BE49-F238E27FC236}">
              <a16:creationId xmlns:a16="http://schemas.microsoft.com/office/drawing/2014/main" id="{49E8CE86-0B1E-4682-BE56-8B8ACCF3E8F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3" name="Text Box 18">
          <a:extLst>
            <a:ext uri="{FF2B5EF4-FFF2-40B4-BE49-F238E27FC236}">
              <a16:creationId xmlns:a16="http://schemas.microsoft.com/office/drawing/2014/main" id="{E7BE3FAD-4345-4765-8E4C-390EF39A507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4" name="Text Box 19">
          <a:extLst>
            <a:ext uri="{FF2B5EF4-FFF2-40B4-BE49-F238E27FC236}">
              <a16:creationId xmlns:a16="http://schemas.microsoft.com/office/drawing/2014/main" id="{A5D89C34-11F7-4D41-BEAA-AD2068FDD1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25" name="Text Box 16">
          <a:extLst>
            <a:ext uri="{FF2B5EF4-FFF2-40B4-BE49-F238E27FC236}">
              <a16:creationId xmlns:a16="http://schemas.microsoft.com/office/drawing/2014/main" id="{FC9102DC-6DF5-4108-BA24-274FDD0C19F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26" name="Text Box 17">
          <a:extLst>
            <a:ext uri="{FF2B5EF4-FFF2-40B4-BE49-F238E27FC236}">
              <a16:creationId xmlns:a16="http://schemas.microsoft.com/office/drawing/2014/main" id="{7BA6CBC5-BAD1-4062-AC91-7C128A564C1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74</xdr:row>
      <xdr:rowOff>15875</xdr:rowOff>
    </xdr:from>
    <xdr:ext cx="95250" cy="171450"/>
    <xdr:sp macro="" textlink="">
      <xdr:nvSpPr>
        <xdr:cNvPr id="3527" name="Text Box 18">
          <a:extLst>
            <a:ext uri="{FF2B5EF4-FFF2-40B4-BE49-F238E27FC236}">
              <a16:creationId xmlns:a16="http://schemas.microsoft.com/office/drawing/2014/main" id="{CE064FA3-35CD-485A-8662-109EE0496321}"/>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28" name="Text Box 16">
          <a:extLst>
            <a:ext uri="{FF2B5EF4-FFF2-40B4-BE49-F238E27FC236}">
              <a16:creationId xmlns:a16="http://schemas.microsoft.com/office/drawing/2014/main" id="{12C7920E-5CAF-40F1-87FA-4A7C17891DF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29" name="Text Box 17">
          <a:extLst>
            <a:ext uri="{FF2B5EF4-FFF2-40B4-BE49-F238E27FC236}">
              <a16:creationId xmlns:a16="http://schemas.microsoft.com/office/drawing/2014/main" id="{03F74F72-FB4C-44DF-9F3B-26B32475480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30" name="Text Box 18">
          <a:extLst>
            <a:ext uri="{FF2B5EF4-FFF2-40B4-BE49-F238E27FC236}">
              <a16:creationId xmlns:a16="http://schemas.microsoft.com/office/drawing/2014/main" id="{04CEDFAE-62E1-4B77-B27D-65DBE870F0F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31" name="Text Box 19">
          <a:extLst>
            <a:ext uri="{FF2B5EF4-FFF2-40B4-BE49-F238E27FC236}">
              <a16:creationId xmlns:a16="http://schemas.microsoft.com/office/drawing/2014/main" id="{FC2EDA87-9566-4263-BA66-C9AB95F345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32" name="Text Box 16">
          <a:extLst>
            <a:ext uri="{FF2B5EF4-FFF2-40B4-BE49-F238E27FC236}">
              <a16:creationId xmlns:a16="http://schemas.microsoft.com/office/drawing/2014/main" id="{613972F3-EF88-478D-A0CC-3EED7C15C7B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74</xdr:row>
      <xdr:rowOff>170392</xdr:rowOff>
    </xdr:from>
    <xdr:ext cx="95250" cy="213632"/>
    <xdr:sp macro="" textlink="">
      <xdr:nvSpPr>
        <xdr:cNvPr id="3533" name="Text Box 15">
          <a:extLst>
            <a:ext uri="{FF2B5EF4-FFF2-40B4-BE49-F238E27FC236}">
              <a16:creationId xmlns:a16="http://schemas.microsoft.com/office/drawing/2014/main" id="{FE10198B-602A-4147-BF5A-ECA0C7C2E58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8496"/>
    <xdr:sp macro="" textlink="">
      <xdr:nvSpPr>
        <xdr:cNvPr id="3534" name="Text Box 15">
          <a:extLst>
            <a:ext uri="{FF2B5EF4-FFF2-40B4-BE49-F238E27FC236}">
              <a16:creationId xmlns:a16="http://schemas.microsoft.com/office/drawing/2014/main" id="{CD4D91D9-2F00-4544-8DA3-D9BCCFEA816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442269"/>
    <xdr:sp macro="" textlink="">
      <xdr:nvSpPr>
        <xdr:cNvPr id="3535" name="Text Box 15">
          <a:extLst>
            <a:ext uri="{FF2B5EF4-FFF2-40B4-BE49-F238E27FC236}">
              <a16:creationId xmlns:a16="http://schemas.microsoft.com/office/drawing/2014/main" id="{C73BC039-8D5C-4EE0-B505-1D762AF5B11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504825</xdr:rowOff>
    </xdr:from>
    <xdr:ext cx="95250" cy="442269"/>
    <xdr:sp macro="" textlink="">
      <xdr:nvSpPr>
        <xdr:cNvPr id="3536" name="Text Box 15">
          <a:extLst>
            <a:ext uri="{FF2B5EF4-FFF2-40B4-BE49-F238E27FC236}">
              <a16:creationId xmlns:a16="http://schemas.microsoft.com/office/drawing/2014/main" id="{04D4DC35-7AE2-452D-874B-9EDDC2022380}"/>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213632"/>
    <xdr:sp macro="" textlink="">
      <xdr:nvSpPr>
        <xdr:cNvPr id="3537" name="Text Box 15">
          <a:extLst>
            <a:ext uri="{FF2B5EF4-FFF2-40B4-BE49-F238E27FC236}">
              <a16:creationId xmlns:a16="http://schemas.microsoft.com/office/drawing/2014/main" id="{944063FC-BA2A-481F-8640-D1678763B8D9}"/>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4331"/>
    <xdr:sp macro="" textlink="">
      <xdr:nvSpPr>
        <xdr:cNvPr id="3538" name="Text Box 15">
          <a:extLst>
            <a:ext uri="{FF2B5EF4-FFF2-40B4-BE49-F238E27FC236}">
              <a16:creationId xmlns:a16="http://schemas.microsoft.com/office/drawing/2014/main" id="{A5A65E55-7471-4C0C-8270-D9D5F10A183E}"/>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74</xdr:row>
      <xdr:rowOff>170392</xdr:rowOff>
    </xdr:from>
    <xdr:ext cx="95250" cy="213632"/>
    <xdr:sp macro="" textlink="">
      <xdr:nvSpPr>
        <xdr:cNvPr id="3539" name="Text Box 15">
          <a:extLst>
            <a:ext uri="{FF2B5EF4-FFF2-40B4-BE49-F238E27FC236}">
              <a16:creationId xmlns:a16="http://schemas.microsoft.com/office/drawing/2014/main" id="{C1B9AAE1-47CA-4E79-AD3B-F8AFDFBFC67C}"/>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0" name="Text Box 16">
          <a:extLst>
            <a:ext uri="{FF2B5EF4-FFF2-40B4-BE49-F238E27FC236}">
              <a16:creationId xmlns:a16="http://schemas.microsoft.com/office/drawing/2014/main" id="{A30388EC-DD2B-4ED7-B506-1A7D4AD7BEC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1" name="Text Box 17">
          <a:extLst>
            <a:ext uri="{FF2B5EF4-FFF2-40B4-BE49-F238E27FC236}">
              <a16:creationId xmlns:a16="http://schemas.microsoft.com/office/drawing/2014/main" id="{3EBB9B2C-3EDB-48E6-AF44-46DCDFE7E39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2" name="Text Box 18">
          <a:extLst>
            <a:ext uri="{FF2B5EF4-FFF2-40B4-BE49-F238E27FC236}">
              <a16:creationId xmlns:a16="http://schemas.microsoft.com/office/drawing/2014/main" id="{D6A3CC77-7B0F-4365-9703-BD061A84D7D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3" name="Text Box 19">
          <a:extLst>
            <a:ext uri="{FF2B5EF4-FFF2-40B4-BE49-F238E27FC236}">
              <a16:creationId xmlns:a16="http://schemas.microsoft.com/office/drawing/2014/main" id="{6FBEE1CC-79B0-4318-B72A-9CA2C180437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4" name="Text Box 16">
          <a:extLst>
            <a:ext uri="{FF2B5EF4-FFF2-40B4-BE49-F238E27FC236}">
              <a16:creationId xmlns:a16="http://schemas.microsoft.com/office/drawing/2014/main" id="{421E6473-8986-455F-AA6E-B36DF9849EA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5" name="Text Box 17">
          <a:extLst>
            <a:ext uri="{FF2B5EF4-FFF2-40B4-BE49-F238E27FC236}">
              <a16:creationId xmlns:a16="http://schemas.microsoft.com/office/drawing/2014/main" id="{ED216B11-9F37-4A68-B451-D3B85BA6DC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6" name="Text Box 18">
          <a:extLst>
            <a:ext uri="{FF2B5EF4-FFF2-40B4-BE49-F238E27FC236}">
              <a16:creationId xmlns:a16="http://schemas.microsoft.com/office/drawing/2014/main" id="{B1F512A4-2525-49BB-8EC1-901FE753A75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7" name="Text Box 19">
          <a:extLst>
            <a:ext uri="{FF2B5EF4-FFF2-40B4-BE49-F238E27FC236}">
              <a16:creationId xmlns:a16="http://schemas.microsoft.com/office/drawing/2014/main" id="{6C360260-AE8E-4354-96AA-8C663BEA2B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48" name="Text Box 16">
          <a:extLst>
            <a:ext uri="{FF2B5EF4-FFF2-40B4-BE49-F238E27FC236}">
              <a16:creationId xmlns:a16="http://schemas.microsoft.com/office/drawing/2014/main" id="{DB10A4A6-5D51-4C5D-AA59-01F95AEB924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49" name="Text Box 17">
          <a:extLst>
            <a:ext uri="{FF2B5EF4-FFF2-40B4-BE49-F238E27FC236}">
              <a16:creationId xmlns:a16="http://schemas.microsoft.com/office/drawing/2014/main" id="{C58FC64A-865A-41E6-845B-83442139C11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50" name="Text Box 18">
          <a:extLst>
            <a:ext uri="{FF2B5EF4-FFF2-40B4-BE49-F238E27FC236}">
              <a16:creationId xmlns:a16="http://schemas.microsoft.com/office/drawing/2014/main" id="{3A427524-C7C7-43A0-AAC0-47CCB4DD6DB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51" name="Text Box 19">
          <a:extLst>
            <a:ext uri="{FF2B5EF4-FFF2-40B4-BE49-F238E27FC236}">
              <a16:creationId xmlns:a16="http://schemas.microsoft.com/office/drawing/2014/main" id="{C9AB7BF1-32F9-4DA5-9528-AAB370F2180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76</xdr:row>
      <xdr:rowOff>504825</xdr:rowOff>
    </xdr:from>
    <xdr:ext cx="95250" cy="444014"/>
    <xdr:sp macro="" textlink="">
      <xdr:nvSpPr>
        <xdr:cNvPr id="3552" name="Text Box 15">
          <a:extLst>
            <a:ext uri="{FF2B5EF4-FFF2-40B4-BE49-F238E27FC236}">
              <a16:creationId xmlns:a16="http://schemas.microsoft.com/office/drawing/2014/main" id="{32034D56-FF4D-40C1-B65C-EA4AE617FF63}"/>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3" name="Text Box 16">
          <a:extLst>
            <a:ext uri="{FF2B5EF4-FFF2-40B4-BE49-F238E27FC236}">
              <a16:creationId xmlns:a16="http://schemas.microsoft.com/office/drawing/2014/main" id="{4CC04108-163E-47DE-940B-1667E55C8D1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4" name="Text Box 17">
          <a:extLst>
            <a:ext uri="{FF2B5EF4-FFF2-40B4-BE49-F238E27FC236}">
              <a16:creationId xmlns:a16="http://schemas.microsoft.com/office/drawing/2014/main" id="{20C2C182-E1FB-4BB2-B359-4BFED65A801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5" name="Text Box 18">
          <a:extLst>
            <a:ext uri="{FF2B5EF4-FFF2-40B4-BE49-F238E27FC236}">
              <a16:creationId xmlns:a16="http://schemas.microsoft.com/office/drawing/2014/main" id="{769B1E21-9F22-4A2A-BE9D-5404665724C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6" name="Text Box 19">
          <a:extLst>
            <a:ext uri="{FF2B5EF4-FFF2-40B4-BE49-F238E27FC236}">
              <a16:creationId xmlns:a16="http://schemas.microsoft.com/office/drawing/2014/main" id="{5EC0F49E-C256-47B2-A085-4FFAAC7395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57" name="Text Box 16">
          <a:extLst>
            <a:ext uri="{FF2B5EF4-FFF2-40B4-BE49-F238E27FC236}">
              <a16:creationId xmlns:a16="http://schemas.microsoft.com/office/drawing/2014/main" id="{2EF08F31-BFCA-4DEF-B6CE-7EEDA3ADAD4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58" name="Text Box 17">
          <a:extLst>
            <a:ext uri="{FF2B5EF4-FFF2-40B4-BE49-F238E27FC236}">
              <a16:creationId xmlns:a16="http://schemas.microsoft.com/office/drawing/2014/main" id="{10E653EE-F856-437C-A4E4-3D65818C13F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59" name="Text Box 18">
          <a:extLst>
            <a:ext uri="{FF2B5EF4-FFF2-40B4-BE49-F238E27FC236}">
              <a16:creationId xmlns:a16="http://schemas.microsoft.com/office/drawing/2014/main" id="{4CBDAD5C-1AB8-4517-BEF3-B319F9A7F93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0" name="Text Box 16">
          <a:extLst>
            <a:ext uri="{FF2B5EF4-FFF2-40B4-BE49-F238E27FC236}">
              <a16:creationId xmlns:a16="http://schemas.microsoft.com/office/drawing/2014/main" id="{F378BAA6-3CB4-4846-9579-19B7432C343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1" name="Text Box 17">
          <a:extLst>
            <a:ext uri="{FF2B5EF4-FFF2-40B4-BE49-F238E27FC236}">
              <a16:creationId xmlns:a16="http://schemas.microsoft.com/office/drawing/2014/main" id="{70C1357F-879C-4DF6-8147-9135DC775BC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2" name="Text Box 18">
          <a:extLst>
            <a:ext uri="{FF2B5EF4-FFF2-40B4-BE49-F238E27FC236}">
              <a16:creationId xmlns:a16="http://schemas.microsoft.com/office/drawing/2014/main" id="{1A020FE0-1951-4CCD-B42D-EFFED3D84A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3" name="Text Box 19">
          <a:extLst>
            <a:ext uri="{FF2B5EF4-FFF2-40B4-BE49-F238E27FC236}">
              <a16:creationId xmlns:a16="http://schemas.microsoft.com/office/drawing/2014/main" id="{455279D5-EA5C-42D2-B5E0-3398B71AD57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4" name="Text Box 16">
          <a:extLst>
            <a:ext uri="{FF2B5EF4-FFF2-40B4-BE49-F238E27FC236}">
              <a16:creationId xmlns:a16="http://schemas.microsoft.com/office/drawing/2014/main" id="{A7F3DB2C-6C1A-4CE6-BE73-90EED48CB21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5" name="Text Box 17">
          <a:extLst>
            <a:ext uri="{FF2B5EF4-FFF2-40B4-BE49-F238E27FC236}">
              <a16:creationId xmlns:a16="http://schemas.microsoft.com/office/drawing/2014/main" id="{8357BF1B-ACEC-42B0-9C62-2E92155C4CC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6" name="Text Box 18">
          <a:extLst>
            <a:ext uri="{FF2B5EF4-FFF2-40B4-BE49-F238E27FC236}">
              <a16:creationId xmlns:a16="http://schemas.microsoft.com/office/drawing/2014/main" id="{D0C1CD13-29A7-4DED-B6D7-F27EBAD4F17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7" name="Text Box 19">
          <a:extLst>
            <a:ext uri="{FF2B5EF4-FFF2-40B4-BE49-F238E27FC236}">
              <a16:creationId xmlns:a16="http://schemas.microsoft.com/office/drawing/2014/main" id="{43FEB7C7-62BC-4C4E-B515-EB2E227BC95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56743"/>
    <xdr:sp macro="" textlink="">
      <xdr:nvSpPr>
        <xdr:cNvPr id="3568" name="Text Box 15">
          <a:extLst>
            <a:ext uri="{FF2B5EF4-FFF2-40B4-BE49-F238E27FC236}">
              <a16:creationId xmlns:a16="http://schemas.microsoft.com/office/drawing/2014/main" id="{C2588CEC-49EB-49D6-BE6E-AA6EB9E5ED02}"/>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442269"/>
    <xdr:sp macro="" textlink="">
      <xdr:nvSpPr>
        <xdr:cNvPr id="3569" name="Text Box 15">
          <a:extLst>
            <a:ext uri="{FF2B5EF4-FFF2-40B4-BE49-F238E27FC236}">
              <a16:creationId xmlns:a16="http://schemas.microsoft.com/office/drawing/2014/main" id="{BDBD5253-9E1E-4B24-8B25-A253B5E6759B}"/>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504825</xdr:rowOff>
    </xdr:from>
    <xdr:ext cx="95250" cy="442269"/>
    <xdr:sp macro="" textlink="">
      <xdr:nvSpPr>
        <xdr:cNvPr id="3570" name="Text Box 15">
          <a:extLst>
            <a:ext uri="{FF2B5EF4-FFF2-40B4-BE49-F238E27FC236}">
              <a16:creationId xmlns:a16="http://schemas.microsoft.com/office/drawing/2014/main" id="{E5E84C37-CE52-4C06-9F4A-A557E50466C4}"/>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213632"/>
    <xdr:sp macro="" textlink="">
      <xdr:nvSpPr>
        <xdr:cNvPr id="3571" name="Text Box 15">
          <a:extLst>
            <a:ext uri="{FF2B5EF4-FFF2-40B4-BE49-F238E27FC236}">
              <a16:creationId xmlns:a16="http://schemas.microsoft.com/office/drawing/2014/main" id="{C8CBE7AD-827B-4789-8127-B38B9DA9C55E}"/>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4331"/>
    <xdr:sp macro="" textlink="">
      <xdr:nvSpPr>
        <xdr:cNvPr id="3572" name="Text Box 15">
          <a:extLst>
            <a:ext uri="{FF2B5EF4-FFF2-40B4-BE49-F238E27FC236}">
              <a16:creationId xmlns:a16="http://schemas.microsoft.com/office/drawing/2014/main" id="{F04E2C5D-4CCA-42B6-8B16-E2D513341D85}"/>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213632"/>
    <xdr:sp macro="" textlink="">
      <xdr:nvSpPr>
        <xdr:cNvPr id="3573" name="Text Box 15">
          <a:extLst>
            <a:ext uri="{FF2B5EF4-FFF2-40B4-BE49-F238E27FC236}">
              <a16:creationId xmlns:a16="http://schemas.microsoft.com/office/drawing/2014/main" id="{1C0955A7-46A6-4A8F-AF7B-B264E25809F9}"/>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4" name="Text Box 16">
          <a:extLst>
            <a:ext uri="{FF2B5EF4-FFF2-40B4-BE49-F238E27FC236}">
              <a16:creationId xmlns:a16="http://schemas.microsoft.com/office/drawing/2014/main" id="{486FBDCC-F0FE-4CBE-8FED-428496C6505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5" name="Text Box 17">
          <a:extLst>
            <a:ext uri="{FF2B5EF4-FFF2-40B4-BE49-F238E27FC236}">
              <a16:creationId xmlns:a16="http://schemas.microsoft.com/office/drawing/2014/main" id="{286247FA-F2FC-44FC-B417-BA93A4F6B51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6" name="Text Box 18">
          <a:extLst>
            <a:ext uri="{FF2B5EF4-FFF2-40B4-BE49-F238E27FC236}">
              <a16:creationId xmlns:a16="http://schemas.microsoft.com/office/drawing/2014/main" id="{39FCAB0A-BF9E-4D9B-9375-A550580B34E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7" name="Text Box 19">
          <a:extLst>
            <a:ext uri="{FF2B5EF4-FFF2-40B4-BE49-F238E27FC236}">
              <a16:creationId xmlns:a16="http://schemas.microsoft.com/office/drawing/2014/main" id="{EA84B167-A734-4B6B-B55F-FBB428A4C6C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78" name="Text Box 16">
          <a:extLst>
            <a:ext uri="{FF2B5EF4-FFF2-40B4-BE49-F238E27FC236}">
              <a16:creationId xmlns:a16="http://schemas.microsoft.com/office/drawing/2014/main" id="{7CD670FC-F6F8-49ED-A9BA-F92460E838C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79" name="Text Box 17">
          <a:extLst>
            <a:ext uri="{FF2B5EF4-FFF2-40B4-BE49-F238E27FC236}">
              <a16:creationId xmlns:a16="http://schemas.microsoft.com/office/drawing/2014/main" id="{A932C024-9198-49AB-B7B6-3C9731348A6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80" name="Text Box 18">
          <a:extLst>
            <a:ext uri="{FF2B5EF4-FFF2-40B4-BE49-F238E27FC236}">
              <a16:creationId xmlns:a16="http://schemas.microsoft.com/office/drawing/2014/main" id="{8A906B51-856D-4DA1-AB0C-3273FDC1A3A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81" name="Text Box 19">
          <a:extLst>
            <a:ext uri="{FF2B5EF4-FFF2-40B4-BE49-F238E27FC236}">
              <a16:creationId xmlns:a16="http://schemas.microsoft.com/office/drawing/2014/main" id="{B7FBFBA9-BCDF-4A1C-9200-FA41A668813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2" name="Text Box 16">
          <a:extLst>
            <a:ext uri="{FF2B5EF4-FFF2-40B4-BE49-F238E27FC236}">
              <a16:creationId xmlns:a16="http://schemas.microsoft.com/office/drawing/2014/main" id="{3CD17A2B-3FD8-4F75-9996-402B2CE0BA8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3" name="Text Box 17">
          <a:extLst>
            <a:ext uri="{FF2B5EF4-FFF2-40B4-BE49-F238E27FC236}">
              <a16:creationId xmlns:a16="http://schemas.microsoft.com/office/drawing/2014/main" id="{ED0BB329-3B28-41C8-BA2A-313937BA4DA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4" name="Text Box 18">
          <a:extLst>
            <a:ext uri="{FF2B5EF4-FFF2-40B4-BE49-F238E27FC236}">
              <a16:creationId xmlns:a16="http://schemas.microsoft.com/office/drawing/2014/main" id="{B523706A-AA5A-4A51-9367-B64E52B1F0B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5" name="Text Box 19">
          <a:extLst>
            <a:ext uri="{FF2B5EF4-FFF2-40B4-BE49-F238E27FC236}">
              <a16:creationId xmlns:a16="http://schemas.microsoft.com/office/drawing/2014/main" id="{FF0B96B8-4716-4826-9F85-7E9DEB5B77F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76</xdr:row>
      <xdr:rowOff>504825</xdr:rowOff>
    </xdr:from>
    <xdr:ext cx="95250" cy="444014"/>
    <xdr:sp macro="" textlink="">
      <xdr:nvSpPr>
        <xdr:cNvPr id="3586" name="Text Box 15">
          <a:extLst>
            <a:ext uri="{FF2B5EF4-FFF2-40B4-BE49-F238E27FC236}">
              <a16:creationId xmlns:a16="http://schemas.microsoft.com/office/drawing/2014/main" id="{FA28056D-52E2-454D-9AF6-10EEB3DBCD5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87" name="Text Box 16">
          <a:extLst>
            <a:ext uri="{FF2B5EF4-FFF2-40B4-BE49-F238E27FC236}">
              <a16:creationId xmlns:a16="http://schemas.microsoft.com/office/drawing/2014/main" id="{2FCE7B03-2AEE-4297-A72A-E5A46A08CF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88" name="Text Box 17">
          <a:extLst>
            <a:ext uri="{FF2B5EF4-FFF2-40B4-BE49-F238E27FC236}">
              <a16:creationId xmlns:a16="http://schemas.microsoft.com/office/drawing/2014/main" id="{DFF415FC-B144-4DD1-AC26-41A51D90C13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89" name="Text Box 18">
          <a:extLst>
            <a:ext uri="{FF2B5EF4-FFF2-40B4-BE49-F238E27FC236}">
              <a16:creationId xmlns:a16="http://schemas.microsoft.com/office/drawing/2014/main" id="{0C7D77BC-87E2-4A0F-9D56-B4EB544D7A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90" name="Text Box 19">
          <a:extLst>
            <a:ext uri="{FF2B5EF4-FFF2-40B4-BE49-F238E27FC236}">
              <a16:creationId xmlns:a16="http://schemas.microsoft.com/office/drawing/2014/main" id="{A7AA9A43-893F-4696-B30E-96FE4B02814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76</xdr:row>
      <xdr:rowOff>504825</xdr:rowOff>
    </xdr:from>
    <xdr:ext cx="95250" cy="442269"/>
    <xdr:sp macro="" textlink="">
      <xdr:nvSpPr>
        <xdr:cNvPr id="3591" name="Text Box 15">
          <a:extLst>
            <a:ext uri="{FF2B5EF4-FFF2-40B4-BE49-F238E27FC236}">
              <a16:creationId xmlns:a16="http://schemas.microsoft.com/office/drawing/2014/main" id="{1722ACEA-2718-409C-93CC-55B52172C79B}"/>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92" name="Text Box 16">
          <a:extLst>
            <a:ext uri="{FF2B5EF4-FFF2-40B4-BE49-F238E27FC236}">
              <a16:creationId xmlns:a16="http://schemas.microsoft.com/office/drawing/2014/main" id="{0D32999A-08F7-4B5B-98F9-250E6736B26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93" name="Text Box 17">
          <a:extLst>
            <a:ext uri="{FF2B5EF4-FFF2-40B4-BE49-F238E27FC236}">
              <a16:creationId xmlns:a16="http://schemas.microsoft.com/office/drawing/2014/main" id="{E0B64675-9C05-4589-9298-1A1DF34CD02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94" name="Text Box 18">
          <a:extLst>
            <a:ext uri="{FF2B5EF4-FFF2-40B4-BE49-F238E27FC236}">
              <a16:creationId xmlns:a16="http://schemas.microsoft.com/office/drawing/2014/main" id="{975FE0F5-037F-46DC-BFAE-EF63DFE08B1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5" name="Text Box 16">
          <a:extLst>
            <a:ext uri="{FF2B5EF4-FFF2-40B4-BE49-F238E27FC236}">
              <a16:creationId xmlns:a16="http://schemas.microsoft.com/office/drawing/2014/main" id="{1E01E593-E770-4979-A8E2-8658B4C126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6" name="Text Box 17">
          <a:extLst>
            <a:ext uri="{FF2B5EF4-FFF2-40B4-BE49-F238E27FC236}">
              <a16:creationId xmlns:a16="http://schemas.microsoft.com/office/drawing/2014/main" id="{FFDEF9F0-F503-4B64-B6A2-1ABC3644DF0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7" name="Text Box 18">
          <a:extLst>
            <a:ext uri="{FF2B5EF4-FFF2-40B4-BE49-F238E27FC236}">
              <a16:creationId xmlns:a16="http://schemas.microsoft.com/office/drawing/2014/main" id="{F341ABDF-D7AC-4663-B6AF-28E0D59131F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8" name="Text Box 19">
          <a:extLst>
            <a:ext uri="{FF2B5EF4-FFF2-40B4-BE49-F238E27FC236}">
              <a16:creationId xmlns:a16="http://schemas.microsoft.com/office/drawing/2014/main" id="{FEC0916E-CEAF-42D3-B5CB-9CFF4DC01FC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9" name="Text Box 16">
          <a:extLst>
            <a:ext uri="{FF2B5EF4-FFF2-40B4-BE49-F238E27FC236}">
              <a16:creationId xmlns:a16="http://schemas.microsoft.com/office/drawing/2014/main" id="{E5097E41-A511-45CB-98BC-DAF76D4A748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00" name="Text Box 17">
          <a:extLst>
            <a:ext uri="{FF2B5EF4-FFF2-40B4-BE49-F238E27FC236}">
              <a16:creationId xmlns:a16="http://schemas.microsoft.com/office/drawing/2014/main" id="{B93DE011-EBD7-41D6-8BFD-08DEA7CD40B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01" name="Text Box 18">
          <a:extLst>
            <a:ext uri="{FF2B5EF4-FFF2-40B4-BE49-F238E27FC236}">
              <a16:creationId xmlns:a16="http://schemas.microsoft.com/office/drawing/2014/main" id="{C62914AB-592E-4A61-BF23-EBE416C9B6D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78</xdr:row>
      <xdr:rowOff>170392</xdr:rowOff>
    </xdr:from>
    <xdr:ext cx="95250" cy="213632"/>
    <xdr:sp macro="" textlink="">
      <xdr:nvSpPr>
        <xdr:cNvPr id="3602" name="Text Box 15">
          <a:extLst>
            <a:ext uri="{FF2B5EF4-FFF2-40B4-BE49-F238E27FC236}">
              <a16:creationId xmlns:a16="http://schemas.microsoft.com/office/drawing/2014/main" id="{4F79D870-D328-4554-9411-A7372AAF4B3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3" name="Text Box 16">
          <a:extLst>
            <a:ext uri="{FF2B5EF4-FFF2-40B4-BE49-F238E27FC236}">
              <a16:creationId xmlns:a16="http://schemas.microsoft.com/office/drawing/2014/main" id="{63860D7C-E3EB-45FE-AD60-89B89676434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4" name="Text Box 17">
          <a:extLst>
            <a:ext uri="{FF2B5EF4-FFF2-40B4-BE49-F238E27FC236}">
              <a16:creationId xmlns:a16="http://schemas.microsoft.com/office/drawing/2014/main" id="{3FA5446E-AE9C-4FFA-82B0-9E7405A99C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5" name="Text Box 18">
          <a:extLst>
            <a:ext uri="{FF2B5EF4-FFF2-40B4-BE49-F238E27FC236}">
              <a16:creationId xmlns:a16="http://schemas.microsoft.com/office/drawing/2014/main" id="{EC3F2966-A4DB-4473-BF5C-5376E0B173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6" name="Text Box 19">
          <a:extLst>
            <a:ext uri="{FF2B5EF4-FFF2-40B4-BE49-F238E27FC236}">
              <a16:creationId xmlns:a16="http://schemas.microsoft.com/office/drawing/2014/main" id="{2687EB90-5BCB-42F5-B388-15D17D7A3E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07" name="Text Box 16">
          <a:extLst>
            <a:ext uri="{FF2B5EF4-FFF2-40B4-BE49-F238E27FC236}">
              <a16:creationId xmlns:a16="http://schemas.microsoft.com/office/drawing/2014/main" id="{29A9803F-45B7-480C-BD02-75D3AC4FF28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08" name="Text Box 17">
          <a:extLst>
            <a:ext uri="{FF2B5EF4-FFF2-40B4-BE49-F238E27FC236}">
              <a16:creationId xmlns:a16="http://schemas.microsoft.com/office/drawing/2014/main" id="{307DB1A5-97DA-4190-AA97-5D94D2C08F7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09" name="Text Box 18">
          <a:extLst>
            <a:ext uri="{FF2B5EF4-FFF2-40B4-BE49-F238E27FC236}">
              <a16:creationId xmlns:a16="http://schemas.microsoft.com/office/drawing/2014/main" id="{09F80A66-3540-420B-89E6-A7CCD37EDA1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10" name="Text Box 19">
          <a:extLst>
            <a:ext uri="{FF2B5EF4-FFF2-40B4-BE49-F238E27FC236}">
              <a16:creationId xmlns:a16="http://schemas.microsoft.com/office/drawing/2014/main" id="{B0DFDA14-4496-4430-8479-19763312102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1" name="Text Box 16">
          <a:extLst>
            <a:ext uri="{FF2B5EF4-FFF2-40B4-BE49-F238E27FC236}">
              <a16:creationId xmlns:a16="http://schemas.microsoft.com/office/drawing/2014/main" id="{2BE3680E-F409-48DB-A237-2F29BE49B17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2" name="Text Box 17">
          <a:extLst>
            <a:ext uri="{FF2B5EF4-FFF2-40B4-BE49-F238E27FC236}">
              <a16:creationId xmlns:a16="http://schemas.microsoft.com/office/drawing/2014/main" id="{ECE479EC-E35D-4236-8CF2-461BA9BDEB6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3" name="Text Box 18">
          <a:extLst>
            <a:ext uri="{FF2B5EF4-FFF2-40B4-BE49-F238E27FC236}">
              <a16:creationId xmlns:a16="http://schemas.microsoft.com/office/drawing/2014/main" id="{39DCE25F-BA87-44EE-9A19-83F5EE76B40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4" name="Text Box 19">
          <a:extLst>
            <a:ext uri="{FF2B5EF4-FFF2-40B4-BE49-F238E27FC236}">
              <a16:creationId xmlns:a16="http://schemas.microsoft.com/office/drawing/2014/main" id="{68BEE237-4EE0-4492-AAC6-8F19AB4FF75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76</xdr:row>
      <xdr:rowOff>504825</xdr:rowOff>
    </xdr:from>
    <xdr:ext cx="95250" cy="444014"/>
    <xdr:sp macro="" textlink="">
      <xdr:nvSpPr>
        <xdr:cNvPr id="3615" name="Text Box 15">
          <a:extLst>
            <a:ext uri="{FF2B5EF4-FFF2-40B4-BE49-F238E27FC236}">
              <a16:creationId xmlns:a16="http://schemas.microsoft.com/office/drawing/2014/main" id="{5A79E870-9224-4C8F-92EA-F1182C3BEB3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6" name="Text Box 16">
          <a:extLst>
            <a:ext uri="{FF2B5EF4-FFF2-40B4-BE49-F238E27FC236}">
              <a16:creationId xmlns:a16="http://schemas.microsoft.com/office/drawing/2014/main" id="{5C92B256-B969-43BD-9817-D0C722906A9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7" name="Text Box 17">
          <a:extLst>
            <a:ext uri="{FF2B5EF4-FFF2-40B4-BE49-F238E27FC236}">
              <a16:creationId xmlns:a16="http://schemas.microsoft.com/office/drawing/2014/main" id="{CF455158-A664-4690-82D9-A05D4D15CCA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8" name="Text Box 18">
          <a:extLst>
            <a:ext uri="{FF2B5EF4-FFF2-40B4-BE49-F238E27FC236}">
              <a16:creationId xmlns:a16="http://schemas.microsoft.com/office/drawing/2014/main" id="{C3DAD25A-4BB4-4B12-946A-BC0D9694628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9" name="Text Box 19">
          <a:extLst>
            <a:ext uri="{FF2B5EF4-FFF2-40B4-BE49-F238E27FC236}">
              <a16:creationId xmlns:a16="http://schemas.microsoft.com/office/drawing/2014/main" id="{08FD0E1C-8069-4B9A-BFC5-422E3304171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20" name="Text Box 16">
          <a:extLst>
            <a:ext uri="{FF2B5EF4-FFF2-40B4-BE49-F238E27FC236}">
              <a16:creationId xmlns:a16="http://schemas.microsoft.com/office/drawing/2014/main" id="{30AFA254-DF0C-4164-9C25-0EA357E8103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21" name="Text Box 17">
          <a:extLst>
            <a:ext uri="{FF2B5EF4-FFF2-40B4-BE49-F238E27FC236}">
              <a16:creationId xmlns:a16="http://schemas.microsoft.com/office/drawing/2014/main" id="{2D3870CC-70A9-4D5B-BB01-EEA08C9BA03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78</xdr:row>
      <xdr:rowOff>15875</xdr:rowOff>
    </xdr:from>
    <xdr:ext cx="95250" cy="171450"/>
    <xdr:sp macro="" textlink="">
      <xdr:nvSpPr>
        <xdr:cNvPr id="3622" name="Text Box 18">
          <a:extLst>
            <a:ext uri="{FF2B5EF4-FFF2-40B4-BE49-F238E27FC236}">
              <a16:creationId xmlns:a16="http://schemas.microsoft.com/office/drawing/2014/main" id="{4F6524C7-340E-402B-B94E-1DA70738052E}"/>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3" name="Text Box 16">
          <a:extLst>
            <a:ext uri="{FF2B5EF4-FFF2-40B4-BE49-F238E27FC236}">
              <a16:creationId xmlns:a16="http://schemas.microsoft.com/office/drawing/2014/main" id="{2C3103A6-0590-4BE3-9635-ACAA9C1BB1F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4" name="Text Box 17">
          <a:extLst>
            <a:ext uri="{FF2B5EF4-FFF2-40B4-BE49-F238E27FC236}">
              <a16:creationId xmlns:a16="http://schemas.microsoft.com/office/drawing/2014/main" id="{3DC8B1C9-1C51-4391-A41A-F7C4D16F39F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5" name="Text Box 18">
          <a:extLst>
            <a:ext uri="{FF2B5EF4-FFF2-40B4-BE49-F238E27FC236}">
              <a16:creationId xmlns:a16="http://schemas.microsoft.com/office/drawing/2014/main" id="{079296A3-5B9C-4C30-B549-DD7758F24DD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6" name="Text Box 19">
          <a:extLst>
            <a:ext uri="{FF2B5EF4-FFF2-40B4-BE49-F238E27FC236}">
              <a16:creationId xmlns:a16="http://schemas.microsoft.com/office/drawing/2014/main" id="{36BBBC0F-86FD-42CC-BB00-1999FAA7FF8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7" name="Text Box 16">
          <a:extLst>
            <a:ext uri="{FF2B5EF4-FFF2-40B4-BE49-F238E27FC236}">
              <a16:creationId xmlns:a16="http://schemas.microsoft.com/office/drawing/2014/main" id="{8E41154C-3DBA-425D-9306-0E54B66952F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78</xdr:row>
      <xdr:rowOff>170392</xdr:rowOff>
    </xdr:from>
    <xdr:ext cx="95250" cy="213632"/>
    <xdr:sp macro="" textlink="">
      <xdr:nvSpPr>
        <xdr:cNvPr id="3628" name="Text Box 15">
          <a:extLst>
            <a:ext uri="{FF2B5EF4-FFF2-40B4-BE49-F238E27FC236}">
              <a16:creationId xmlns:a16="http://schemas.microsoft.com/office/drawing/2014/main" id="{FF85B293-D715-46A6-9D90-7A1CD41D85D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48496"/>
    <xdr:sp macro="" textlink="">
      <xdr:nvSpPr>
        <xdr:cNvPr id="3629" name="Text Box 15">
          <a:extLst>
            <a:ext uri="{FF2B5EF4-FFF2-40B4-BE49-F238E27FC236}">
              <a16:creationId xmlns:a16="http://schemas.microsoft.com/office/drawing/2014/main" id="{3DF02B28-A9C3-4874-8958-7BF9B1FABBC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504825</xdr:rowOff>
    </xdr:from>
    <xdr:ext cx="95250" cy="442269"/>
    <xdr:sp macro="" textlink="">
      <xdr:nvSpPr>
        <xdr:cNvPr id="3630" name="Text Box 15">
          <a:extLst>
            <a:ext uri="{FF2B5EF4-FFF2-40B4-BE49-F238E27FC236}">
              <a16:creationId xmlns:a16="http://schemas.microsoft.com/office/drawing/2014/main" id="{0D1FCBBC-07C2-41EC-9CBF-E1C8F70523F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504825</xdr:rowOff>
    </xdr:from>
    <xdr:ext cx="95250" cy="442269"/>
    <xdr:sp macro="" textlink="">
      <xdr:nvSpPr>
        <xdr:cNvPr id="3631" name="Text Box 15">
          <a:extLst>
            <a:ext uri="{FF2B5EF4-FFF2-40B4-BE49-F238E27FC236}">
              <a16:creationId xmlns:a16="http://schemas.microsoft.com/office/drawing/2014/main" id="{4B9676BD-5651-42B4-9A87-B8806582ED1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213632"/>
    <xdr:sp macro="" textlink="">
      <xdr:nvSpPr>
        <xdr:cNvPr id="3632" name="Text Box 15">
          <a:extLst>
            <a:ext uri="{FF2B5EF4-FFF2-40B4-BE49-F238E27FC236}">
              <a16:creationId xmlns:a16="http://schemas.microsoft.com/office/drawing/2014/main" id="{FBBCAFAC-C760-446E-A241-3C35C1D44F7E}"/>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44331"/>
    <xdr:sp macro="" textlink="">
      <xdr:nvSpPr>
        <xdr:cNvPr id="3633" name="Text Box 15">
          <a:extLst>
            <a:ext uri="{FF2B5EF4-FFF2-40B4-BE49-F238E27FC236}">
              <a16:creationId xmlns:a16="http://schemas.microsoft.com/office/drawing/2014/main" id="{427331DF-FDEE-43D3-9806-BDE7E0734777}"/>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78</xdr:row>
      <xdr:rowOff>170392</xdr:rowOff>
    </xdr:from>
    <xdr:ext cx="95250" cy="213632"/>
    <xdr:sp macro="" textlink="">
      <xdr:nvSpPr>
        <xdr:cNvPr id="3634" name="Text Box 15">
          <a:extLst>
            <a:ext uri="{FF2B5EF4-FFF2-40B4-BE49-F238E27FC236}">
              <a16:creationId xmlns:a16="http://schemas.microsoft.com/office/drawing/2014/main" id="{FB8E963C-95A7-4B50-A7F5-F75E2D1970A9}"/>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5" name="Text Box 16">
          <a:extLst>
            <a:ext uri="{FF2B5EF4-FFF2-40B4-BE49-F238E27FC236}">
              <a16:creationId xmlns:a16="http://schemas.microsoft.com/office/drawing/2014/main" id="{F900D0DB-EB91-4C6B-86AC-9C9FF82EA35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6" name="Text Box 17">
          <a:extLst>
            <a:ext uri="{FF2B5EF4-FFF2-40B4-BE49-F238E27FC236}">
              <a16:creationId xmlns:a16="http://schemas.microsoft.com/office/drawing/2014/main" id="{FD7352F7-CF25-400A-A595-8F9969E0C89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7" name="Text Box 18">
          <a:extLst>
            <a:ext uri="{FF2B5EF4-FFF2-40B4-BE49-F238E27FC236}">
              <a16:creationId xmlns:a16="http://schemas.microsoft.com/office/drawing/2014/main" id="{97F46CF8-C110-4F93-BC47-DC89D2DBB8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8" name="Text Box 19">
          <a:extLst>
            <a:ext uri="{FF2B5EF4-FFF2-40B4-BE49-F238E27FC236}">
              <a16:creationId xmlns:a16="http://schemas.microsoft.com/office/drawing/2014/main" id="{D80A1271-B139-4FFA-9154-7D559A1784B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39" name="Text Box 16">
          <a:extLst>
            <a:ext uri="{FF2B5EF4-FFF2-40B4-BE49-F238E27FC236}">
              <a16:creationId xmlns:a16="http://schemas.microsoft.com/office/drawing/2014/main" id="{0DC94906-B1BC-438D-9C93-A4BA7FD1E13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40" name="Text Box 17">
          <a:extLst>
            <a:ext uri="{FF2B5EF4-FFF2-40B4-BE49-F238E27FC236}">
              <a16:creationId xmlns:a16="http://schemas.microsoft.com/office/drawing/2014/main" id="{0C4F27FD-ABF7-4DDC-9B8B-B61CBFE02FA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41" name="Text Box 18">
          <a:extLst>
            <a:ext uri="{FF2B5EF4-FFF2-40B4-BE49-F238E27FC236}">
              <a16:creationId xmlns:a16="http://schemas.microsoft.com/office/drawing/2014/main" id="{74EB4BDA-EED0-4C21-932D-27A132A8E2A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42" name="Text Box 19">
          <a:extLst>
            <a:ext uri="{FF2B5EF4-FFF2-40B4-BE49-F238E27FC236}">
              <a16:creationId xmlns:a16="http://schemas.microsoft.com/office/drawing/2014/main" id="{DC4BD373-4303-4FD0-8C82-AAD21674C14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3" name="Text Box 16">
          <a:extLst>
            <a:ext uri="{FF2B5EF4-FFF2-40B4-BE49-F238E27FC236}">
              <a16:creationId xmlns:a16="http://schemas.microsoft.com/office/drawing/2014/main" id="{A5595741-03C3-4655-AFB8-812640E3145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4" name="Text Box 17">
          <a:extLst>
            <a:ext uri="{FF2B5EF4-FFF2-40B4-BE49-F238E27FC236}">
              <a16:creationId xmlns:a16="http://schemas.microsoft.com/office/drawing/2014/main" id="{F93B0888-6FBE-4B25-B213-7C8E3C963C2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5" name="Text Box 18">
          <a:extLst>
            <a:ext uri="{FF2B5EF4-FFF2-40B4-BE49-F238E27FC236}">
              <a16:creationId xmlns:a16="http://schemas.microsoft.com/office/drawing/2014/main" id="{E96FBD13-C46F-4D76-B5F7-521928ED5E3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6" name="Text Box 19">
          <a:extLst>
            <a:ext uri="{FF2B5EF4-FFF2-40B4-BE49-F238E27FC236}">
              <a16:creationId xmlns:a16="http://schemas.microsoft.com/office/drawing/2014/main" id="{AB241C3D-9243-488F-BC33-2164F200C24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80</xdr:row>
      <xdr:rowOff>504825</xdr:rowOff>
    </xdr:from>
    <xdr:ext cx="95250" cy="444014"/>
    <xdr:sp macro="" textlink="">
      <xdr:nvSpPr>
        <xdr:cNvPr id="3647" name="Text Box 15">
          <a:extLst>
            <a:ext uri="{FF2B5EF4-FFF2-40B4-BE49-F238E27FC236}">
              <a16:creationId xmlns:a16="http://schemas.microsoft.com/office/drawing/2014/main" id="{69B0F1EC-C48E-41C2-AEF5-A4F021CC53F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48" name="Text Box 16">
          <a:extLst>
            <a:ext uri="{FF2B5EF4-FFF2-40B4-BE49-F238E27FC236}">
              <a16:creationId xmlns:a16="http://schemas.microsoft.com/office/drawing/2014/main" id="{EBA18EEB-F3EE-45DB-9B5C-DF498E7D5AE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49" name="Text Box 17">
          <a:extLst>
            <a:ext uri="{FF2B5EF4-FFF2-40B4-BE49-F238E27FC236}">
              <a16:creationId xmlns:a16="http://schemas.microsoft.com/office/drawing/2014/main" id="{0A425F12-C061-49CD-964D-038BCF470E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50" name="Text Box 18">
          <a:extLst>
            <a:ext uri="{FF2B5EF4-FFF2-40B4-BE49-F238E27FC236}">
              <a16:creationId xmlns:a16="http://schemas.microsoft.com/office/drawing/2014/main" id="{32D04962-64E7-4986-B76E-4D37DEA5511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51" name="Text Box 19">
          <a:extLst>
            <a:ext uri="{FF2B5EF4-FFF2-40B4-BE49-F238E27FC236}">
              <a16:creationId xmlns:a16="http://schemas.microsoft.com/office/drawing/2014/main" id="{D21EAB7D-E272-4A0C-85F6-1BA339FFE8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52" name="Text Box 16">
          <a:extLst>
            <a:ext uri="{FF2B5EF4-FFF2-40B4-BE49-F238E27FC236}">
              <a16:creationId xmlns:a16="http://schemas.microsoft.com/office/drawing/2014/main" id="{81022FA5-2F57-4314-949B-055BFB59DC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53" name="Text Box 17">
          <a:extLst>
            <a:ext uri="{FF2B5EF4-FFF2-40B4-BE49-F238E27FC236}">
              <a16:creationId xmlns:a16="http://schemas.microsoft.com/office/drawing/2014/main" id="{90098041-C2B0-49E7-9549-74A82A55A15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54" name="Text Box 18">
          <a:extLst>
            <a:ext uri="{FF2B5EF4-FFF2-40B4-BE49-F238E27FC236}">
              <a16:creationId xmlns:a16="http://schemas.microsoft.com/office/drawing/2014/main" id="{B95E9BD1-811E-4AC1-9167-A84350DB5A9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5" name="Text Box 16">
          <a:extLst>
            <a:ext uri="{FF2B5EF4-FFF2-40B4-BE49-F238E27FC236}">
              <a16:creationId xmlns:a16="http://schemas.microsoft.com/office/drawing/2014/main" id="{8A588660-DD99-4BBF-9521-5D60EB30AC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6" name="Text Box 17">
          <a:extLst>
            <a:ext uri="{FF2B5EF4-FFF2-40B4-BE49-F238E27FC236}">
              <a16:creationId xmlns:a16="http://schemas.microsoft.com/office/drawing/2014/main" id="{6397A2ED-7FF9-400C-97C6-40A742C3E55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7" name="Text Box 18">
          <a:extLst>
            <a:ext uri="{FF2B5EF4-FFF2-40B4-BE49-F238E27FC236}">
              <a16:creationId xmlns:a16="http://schemas.microsoft.com/office/drawing/2014/main" id="{06657734-66EA-40F8-B2D8-2AEAD9CA72C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8" name="Text Box 19">
          <a:extLst>
            <a:ext uri="{FF2B5EF4-FFF2-40B4-BE49-F238E27FC236}">
              <a16:creationId xmlns:a16="http://schemas.microsoft.com/office/drawing/2014/main" id="{31189102-0DA7-4439-A008-7B484929C88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9" name="Text Box 16">
          <a:extLst>
            <a:ext uri="{FF2B5EF4-FFF2-40B4-BE49-F238E27FC236}">
              <a16:creationId xmlns:a16="http://schemas.microsoft.com/office/drawing/2014/main" id="{46828BC4-0794-47E8-B7A8-5A5F822709E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60" name="Text Box 17">
          <a:extLst>
            <a:ext uri="{FF2B5EF4-FFF2-40B4-BE49-F238E27FC236}">
              <a16:creationId xmlns:a16="http://schemas.microsoft.com/office/drawing/2014/main" id="{B49DEA6C-6EA7-472A-B07E-67254E5125C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61" name="Text Box 18">
          <a:extLst>
            <a:ext uri="{FF2B5EF4-FFF2-40B4-BE49-F238E27FC236}">
              <a16:creationId xmlns:a16="http://schemas.microsoft.com/office/drawing/2014/main" id="{51F8B508-B7CC-410F-9B63-CD2850AE6B2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62" name="Text Box 19">
          <a:extLst>
            <a:ext uri="{FF2B5EF4-FFF2-40B4-BE49-F238E27FC236}">
              <a16:creationId xmlns:a16="http://schemas.microsoft.com/office/drawing/2014/main" id="{CBB1B127-FFBE-42D7-B30D-952BB2F4FA1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56743"/>
    <xdr:sp macro="" textlink="">
      <xdr:nvSpPr>
        <xdr:cNvPr id="3663" name="Text Box 15">
          <a:extLst>
            <a:ext uri="{FF2B5EF4-FFF2-40B4-BE49-F238E27FC236}">
              <a16:creationId xmlns:a16="http://schemas.microsoft.com/office/drawing/2014/main" id="{35AAA6ED-23B7-42B6-91EE-FCFBEBA469E4}"/>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504825</xdr:rowOff>
    </xdr:from>
    <xdr:ext cx="95250" cy="442269"/>
    <xdr:sp macro="" textlink="">
      <xdr:nvSpPr>
        <xdr:cNvPr id="3664" name="Text Box 15">
          <a:extLst>
            <a:ext uri="{FF2B5EF4-FFF2-40B4-BE49-F238E27FC236}">
              <a16:creationId xmlns:a16="http://schemas.microsoft.com/office/drawing/2014/main" id="{497FA8B3-E1D9-4CA6-AB28-43A39E25297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504825</xdr:rowOff>
    </xdr:from>
    <xdr:ext cx="95250" cy="442269"/>
    <xdr:sp macro="" textlink="">
      <xdr:nvSpPr>
        <xdr:cNvPr id="3665" name="Text Box 15">
          <a:extLst>
            <a:ext uri="{FF2B5EF4-FFF2-40B4-BE49-F238E27FC236}">
              <a16:creationId xmlns:a16="http://schemas.microsoft.com/office/drawing/2014/main" id="{04F46F4E-E6B6-4188-9CEC-834F581505A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213632"/>
    <xdr:sp macro="" textlink="">
      <xdr:nvSpPr>
        <xdr:cNvPr id="3666" name="Text Box 15">
          <a:extLst>
            <a:ext uri="{FF2B5EF4-FFF2-40B4-BE49-F238E27FC236}">
              <a16:creationId xmlns:a16="http://schemas.microsoft.com/office/drawing/2014/main" id="{FE0B1C50-3CD3-48EB-A04E-479EAF7E790A}"/>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44331"/>
    <xdr:sp macro="" textlink="">
      <xdr:nvSpPr>
        <xdr:cNvPr id="3667" name="Text Box 15">
          <a:extLst>
            <a:ext uri="{FF2B5EF4-FFF2-40B4-BE49-F238E27FC236}">
              <a16:creationId xmlns:a16="http://schemas.microsoft.com/office/drawing/2014/main" id="{87BC4244-9A14-420C-9099-8C89149AABCE}"/>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504825</xdr:rowOff>
    </xdr:from>
    <xdr:ext cx="95250" cy="213632"/>
    <xdr:sp macro="" textlink="">
      <xdr:nvSpPr>
        <xdr:cNvPr id="3668" name="Text Box 15">
          <a:extLst>
            <a:ext uri="{FF2B5EF4-FFF2-40B4-BE49-F238E27FC236}">
              <a16:creationId xmlns:a16="http://schemas.microsoft.com/office/drawing/2014/main" id="{6EBCB829-E5C4-4607-B4B0-41E8AC2A01BA}"/>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69" name="Text Box 16">
          <a:extLst>
            <a:ext uri="{FF2B5EF4-FFF2-40B4-BE49-F238E27FC236}">
              <a16:creationId xmlns:a16="http://schemas.microsoft.com/office/drawing/2014/main" id="{A10D6257-CF64-4317-A5B0-EA60150CF5E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70" name="Text Box 17">
          <a:extLst>
            <a:ext uri="{FF2B5EF4-FFF2-40B4-BE49-F238E27FC236}">
              <a16:creationId xmlns:a16="http://schemas.microsoft.com/office/drawing/2014/main" id="{DB9F4C35-1122-48A4-BDE8-E7EF9F6B5C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71" name="Text Box 18">
          <a:extLst>
            <a:ext uri="{FF2B5EF4-FFF2-40B4-BE49-F238E27FC236}">
              <a16:creationId xmlns:a16="http://schemas.microsoft.com/office/drawing/2014/main" id="{19C31CCE-3E68-4F60-A986-28C13907FD9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72" name="Text Box 19">
          <a:extLst>
            <a:ext uri="{FF2B5EF4-FFF2-40B4-BE49-F238E27FC236}">
              <a16:creationId xmlns:a16="http://schemas.microsoft.com/office/drawing/2014/main" id="{D2919EF1-2410-472E-AE46-04EFF3CD2F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3" name="Text Box 16">
          <a:extLst>
            <a:ext uri="{FF2B5EF4-FFF2-40B4-BE49-F238E27FC236}">
              <a16:creationId xmlns:a16="http://schemas.microsoft.com/office/drawing/2014/main" id="{19F8B381-7871-44E2-8FD1-2A8206F3D1D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4" name="Text Box 17">
          <a:extLst>
            <a:ext uri="{FF2B5EF4-FFF2-40B4-BE49-F238E27FC236}">
              <a16:creationId xmlns:a16="http://schemas.microsoft.com/office/drawing/2014/main" id="{89FEA489-855A-4864-AE59-8CF024E2D2F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5" name="Text Box 18">
          <a:extLst>
            <a:ext uri="{FF2B5EF4-FFF2-40B4-BE49-F238E27FC236}">
              <a16:creationId xmlns:a16="http://schemas.microsoft.com/office/drawing/2014/main" id="{09A9C255-A094-4645-987F-C291330B16A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6" name="Text Box 19">
          <a:extLst>
            <a:ext uri="{FF2B5EF4-FFF2-40B4-BE49-F238E27FC236}">
              <a16:creationId xmlns:a16="http://schemas.microsoft.com/office/drawing/2014/main" id="{AC98172A-9CB6-4E58-B383-BFC795AE18C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77" name="Text Box 16">
          <a:extLst>
            <a:ext uri="{FF2B5EF4-FFF2-40B4-BE49-F238E27FC236}">
              <a16:creationId xmlns:a16="http://schemas.microsoft.com/office/drawing/2014/main" id="{08CEF1DA-4C81-42E2-A2C7-095E69FD597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78" name="Text Box 17">
          <a:extLst>
            <a:ext uri="{FF2B5EF4-FFF2-40B4-BE49-F238E27FC236}">
              <a16:creationId xmlns:a16="http://schemas.microsoft.com/office/drawing/2014/main" id="{A52EB232-4467-4532-BE0C-893F2EF6E12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79" name="Text Box 18">
          <a:extLst>
            <a:ext uri="{FF2B5EF4-FFF2-40B4-BE49-F238E27FC236}">
              <a16:creationId xmlns:a16="http://schemas.microsoft.com/office/drawing/2014/main" id="{7AF3F503-C702-491B-9CA5-C90FD855922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80" name="Text Box 19">
          <a:extLst>
            <a:ext uri="{FF2B5EF4-FFF2-40B4-BE49-F238E27FC236}">
              <a16:creationId xmlns:a16="http://schemas.microsoft.com/office/drawing/2014/main" id="{CD919286-6287-4EAC-9BA5-79F392F3648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80</xdr:row>
      <xdr:rowOff>504825</xdr:rowOff>
    </xdr:from>
    <xdr:ext cx="95250" cy="444014"/>
    <xdr:sp macro="" textlink="">
      <xdr:nvSpPr>
        <xdr:cNvPr id="3681" name="Text Box 15">
          <a:extLst>
            <a:ext uri="{FF2B5EF4-FFF2-40B4-BE49-F238E27FC236}">
              <a16:creationId xmlns:a16="http://schemas.microsoft.com/office/drawing/2014/main" id="{FE304132-9FDC-4BD4-BCF4-D367BFC7C25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2" name="Text Box 16">
          <a:extLst>
            <a:ext uri="{FF2B5EF4-FFF2-40B4-BE49-F238E27FC236}">
              <a16:creationId xmlns:a16="http://schemas.microsoft.com/office/drawing/2014/main" id="{EB7622F5-0A2A-4E10-970E-7FA7DFA9504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3" name="Text Box 17">
          <a:extLst>
            <a:ext uri="{FF2B5EF4-FFF2-40B4-BE49-F238E27FC236}">
              <a16:creationId xmlns:a16="http://schemas.microsoft.com/office/drawing/2014/main" id="{84C33DEB-010C-4BBF-A0D3-757C535508E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4" name="Text Box 18">
          <a:extLst>
            <a:ext uri="{FF2B5EF4-FFF2-40B4-BE49-F238E27FC236}">
              <a16:creationId xmlns:a16="http://schemas.microsoft.com/office/drawing/2014/main" id="{19BD7B72-941C-407C-9701-8B1888FB13E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5" name="Text Box 19">
          <a:extLst>
            <a:ext uri="{FF2B5EF4-FFF2-40B4-BE49-F238E27FC236}">
              <a16:creationId xmlns:a16="http://schemas.microsoft.com/office/drawing/2014/main" id="{0F6CE62D-95DD-449F-82E2-B45B10424A6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80</xdr:row>
      <xdr:rowOff>504825</xdr:rowOff>
    </xdr:from>
    <xdr:ext cx="95250" cy="442269"/>
    <xdr:sp macro="" textlink="">
      <xdr:nvSpPr>
        <xdr:cNvPr id="3686" name="Text Box 15">
          <a:extLst>
            <a:ext uri="{FF2B5EF4-FFF2-40B4-BE49-F238E27FC236}">
              <a16:creationId xmlns:a16="http://schemas.microsoft.com/office/drawing/2014/main" id="{0D119A6A-C301-4286-A127-FCD558DCC0C9}"/>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87" name="Text Box 16">
          <a:extLst>
            <a:ext uri="{FF2B5EF4-FFF2-40B4-BE49-F238E27FC236}">
              <a16:creationId xmlns:a16="http://schemas.microsoft.com/office/drawing/2014/main" id="{83A2A67E-6145-4E7D-AB22-8B98B37FFBB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88" name="Text Box 17">
          <a:extLst>
            <a:ext uri="{FF2B5EF4-FFF2-40B4-BE49-F238E27FC236}">
              <a16:creationId xmlns:a16="http://schemas.microsoft.com/office/drawing/2014/main" id="{3B2EE7D6-67A8-4D0D-8FAE-FC721DDF3AF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89" name="Text Box 18">
          <a:extLst>
            <a:ext uri="{FF2B5EF4-FFF2-40B4-BE49-F238E27FC236}">
              <a16:creationId xmlns:a16="http://schemas.microsoft.com/office/drawing/2014/main" id="{82D7C409-813A-47D5-BD8D-EB9E5BD25EA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0" name="Text Box 16">
          <a:extLst>
            <a:ext uri="{FF2B5EF4-FFF2-40B4-BE49-F238E27FC236}">
              <a16:creationId xmlns:a16="http://schemas.microsoft.com/office/drawing/2014/main" id="{B06FB741-FCEE-4643-97F4-685544C9137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1" name="Text Box 17">
          <a:extLst>
            <a:ext uri="{FF2B5EF4-FFF2-40B4-BE49-F238E27FC236}">
              <a16:creationId xmlns:a16="http://schemas.microsoft.com/office/drawing/2014/main" id="{C1023A9D-3A06-4C9B-BCF8-00DAC476977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2" name="Text Box 18">
          <a:extLst>
            <a:ext uri="{FF2B5EF4-FFF2-40B4-BE49-F238E27FC236}">
              <a16:creationId xmlns:a16="http://schemas.microsoft.com/office/drawing/2014/main" id="{DB13429F-AF38-4639-86BF-5678016D3D5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3" name="Text Box 19">
          <a:extLst>
            <a:ext uri="{FF2B5EF4-FFF2-40B4-BE49-F238E27FC236}">
              <a16:creationId xmlns:a16="http://schemas.microsoft.com/office/drawing/2014/main" id="{30844F25-9C6E-4B3B-B660-5ECAF2B16D2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4" name="Text Box 16">
          <a:extLst>
            <a:ext uri="{FF2B5EF4-FFF2-40B4-BE49-F238E27FC236}">
              <a16:creationId xmlns:a16="http://schemas.microsoft.com/office/drawing/2014/main" id="{9066001E-7B85-4E3F-8F5B-31292D2B3B5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5" name="Text Box 17">
          <a:extLst>
            <a:ext uri="{FF2B5EF4-FFF2-40B4-BE49-F238E27FC236}">
              <a16:creationId xmlns:a16="http://schemas.microsoft.com/office/drawing/2014/main" id="{5A2ADB80-A319-41E8-A429-9274B594F88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6" name="Text Box 18">
          <a:extLst>
            <a:ext uri="{FF2B5EF4-FFF2-40B4-BE49-F238E27FC236}">
              <a16:creationId xmlns:a16="http://schemas.microsoft.com/office/drawing/2014/main" id="{C2040A6B-B446-46E9-8AFF-3B0F4D7AE34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82</xdr:row>
      <xdr:rowOff>170392</xdr:rowOff>
    </xdr:from>
    <xdr:ext cx="95250" cy="213632"/>
    <xdr:sp macro="" textlink="">
      <xdr:nvSpPr>
        <xdr:cNvPr id="3697" name="Text Box 15">
          <a:extLst>
            <a:ext uri="{FF2B5EF4-FFF2-40B4-BE49-F238E27FC236}">
              <a16:creationId xmlns:a16="http://schemas.microsoft.com/office/drawing/2014/main" id="{67BBD93F-DFCD-4C33-8C33-67918718F2C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98" name="Text Box 16">
          <a:extLst>
            <a:ext uri="{FF2B5EF4-FFF2-40B4-BE49-F238E27FC236}">
              <a16:creationId xmlns:a16="http://schemas.microsoft.com/office/drawing/2014/main" id="{1CBC58D3-BC2D-4331-B3C2-04ABF3904C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99" name="Text Box 17">
          <a:extLst>
            <a:ext uri="{FF2B5EF4-FFF2-40B4-BE49-F238E27FC236}">
              <a16:creationId xmlns:a16="http://schemas.microsoft.com/office/drawing/2014/main" id="{E86E5066-F068-4403-9CE3-C3E632C507C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00" name="Text Box 18">
          <a:extLst>
            <a:ext uri="{FF2B5EF4-FFF2-40B4-BE49-F238E27FC236}">
              <a16:creationId xmlns:a16="http://schemas.microsoft.com/office/drawing/2014/main" id="{CFF117B1-BFA2-47DC-8EA4-EB5C524E2C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01" name="Text Box 19">
          <a:extLst>
            <a:ext uri="{FF2B5EF4-FFF2-40B4-BE49-F238E27FC236}">
              <a16:creationId xmlns:a16="http://schemas.microsoft.com/office/drawing/2014/main" id="{FB33CB02-8CB1-4C5F-B1E9-E1C2A27466E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2" name="Text Box 16">
          <a:extLst>
            <a:ext uri="{FF2B5EF4-FFF2-40B4-BE49-F238E27FC236}">
              <a16:creationId xmlns:a16="http://schemas.microsoft.com/office/drawing/2014/main" id="{442AB492-24DA-4F38-9690-29958E9538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3" name="Text Box 17">
          <a:extLst>
            <a:ext uri="{FF2B5EF4-FFF2-40B4-BE49-F238E27FC236}">
              <a16:creationId xmlns:a16="http://schemas.microsoft.com/office/drawing/2014/main" id="{4010D55C-7A99-4E0C-B6CA-FF6F5E63D80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4" name="Text Box 18">
          <a:extLst>
            <a:ext uri="{FF2B5EF4-FFF2-40B4-BE49-F238E27FC236}">
              <a16:creationId xmlns:a16="http://schemas.microsoft.com/office/drawing/2014/main" id="{94C971E2-F58D-4967-A7EC-7DE0877638D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5" name="Text Box 19">
          <a:extLst>
            <a:ext uri="{FF2B5EF4-FFF2-40B4-BE49-F238E27FC236}">
              <a16:creationId xmlns:a16="http://schemas.microsoft.com/office/drawing/2014/main" id="{90A8F29E-8050-454A-B919-845154D4291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6" name="Text Box 16">
          <a:extLst>
            <a:ext uri="{FF2B5EF4-FFF2-40B4-BE49-F238E27FC236}">
              <a16:creationId xmlns:a16="http://schemas.microsoft.com/office/drawing/2014/main" id="{00FD2DBC-97AA-42D5-9445-98C40CC68E1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7" name="Text Box 17">
          <a:extLst>
            <a:ext uri="{FF2B5EF4-FFF2-40B4-BE49-F238E27FC236}">
              <a16:creationId xmlns:a16="http://schemas.microsoft.com/office/drawing/2014/main" id="{92F781E8-8920-4BED-AB00-9611919F3882}"/>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8" name="Text Box 18">
          <a:extLst>
            <a:ext uri="{FF2B5EF4-FFF2-40B4-BE49-F238E27FC236}">
              <a16:creationId xmlns:a16="http://schemas.microsoft.com/office/drawing/2014/main" id="{072504E1-F71A-4869-A86C-78ABF60D92D6}"/>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9" name="Text Box 19">
          <a:extLst>
            <a:ext uri="{FF2B5EF4-FFF2-40B4-BE49-F238E27FC236}">
              <a16:creationId xmlns:a16="http://schemas.microsoft.com/office/drawing/2014/main" id="{5769AE62-38B9-4058-A089-678B624B03F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80</xdr:row>
      <xdr:rowOff>504825</xdr:rowOff>
    </xdr:from>
    <xdr:ext cx="95250" cy="444014"/>
    <xdr:sp macro="" textlink="">
      <xdr:nvSpPr>
        <xdr:cNvPr id="3710" name="Text Box 15">
          <a:extLst>
            <a:ext uri="{FF2B5EF4-FFF2-40B4-BE49-F238E27FC236}">
              <a16:creationId xmlns:a16="http://schemas.microsoft.com/office/drawing/2014/main" id="{76C82D4B-0790-47A2-9CE9-4DC106B7B53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1" name="Text Box 16">
          <a:extLst>
            <a:ext uri="{FF2B5EF4-FFF2-40B4-BE49-F238E27FC236}">
              <a16:creationId xmlns:a16="http://schemas.microsoft.com/office/drawing/2014/main" id="{0744E85B-4BA3-4477-9CED-22061213AEA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2" name="Text Box 17">
          <a:extLst>
            <a:ext uri="{FF2B5EF4-FFF2-40B4-BE49-F238E27FC236}">
              <a16:creationId xmlns:a16="http://schemas.microsoft.com/office/drawing/2014/main" id="{118DE898-E376-45AE-A16A-2DAC095188E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3" name="Text Box 18">
          <a:extLst>
            <a:ext uri="{FF2B5EF4-FFF2-40B4-BE49-F238E27FC236}">
              <a16:creationId xmlns:a16="http://schemas.microsoft.com/office/drawing/2014/main" id="{A5A67860-6AB6-4F66-B995-7A03BD2AC55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4" name="Text Box 19">
          <a:extLst>
            <a:ext uri="{FF2B5EF4-FFF2-40B4-BE49-F238E27FC236}">
              <a16:creationId xmlns:a16="http://schemas.microsoft.com/office/drawing/2014/main" id="{8A0B52FB-76BD-45E2-BE73-BEC85F3A02B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15" name="Text Box 16">
          <a:extLst>
            <a:ext uri="{FF2B5EF4-FFF2-40B4-BE49-F238E27FC236}">
              <a16:creationId xmlns:a16="http://schemas.microsoft.com/office/drawing/2014/main" id="{F50FE25B-2421-425B-AD52-0E5044BE830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16" name="Text Box 17">
          <a:extLst>
            <a:ext uri="{FF2B5EF4-FFF2-40B4-BE49-F238E27FC236}">
              <a16:creationId xmlns:a16="http://schemas.microsoft.com/office/drawing/2014/main" id="{60C2A238-7FA2-414B-8B02-C86A79336A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82</xdr:row>
      <xdr:rowOff>15875</xdr:rowOff>
    </xdr:from>
    <xdr:ext cx="95250" cy="171450"/>
    <xdr:sp macro="" textlink="">
      <xdr:nvSpPr>
        <xdr:cNvPr id="3717" name="Text Box 18">
          <a:extLst>
            <a:ext uri="{FF2B5EF4-FFF2-40B4-BE49-F238E27FC236}">
              <a16:creationId xmlns:a16="http://schemas.microsoft.com/office/drawing/2014/main" id="{ADE91C44-D951-4CBE-B68A-A7D17BCEAB5B}"/>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18" name="Text Box 16">
          <a:extLst>
            <a:ext uri="{FF2B5EF4-FFF2-40B4-BE49-F238E27FC236}">
              <a16:creationId xmlns:a16="http://schemas.microsoft.com/office/drawing/2014/main" id="{540AD9BE-8D88-4BD9-AA5F-553C1F2E8F5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19" name="Text Box 17">
          <a:extLst>
            <a:ext uri="{FF2B5EF4-FFF2-40B4-BE49-F238E27FC236}">
              <a16:creationId xmlns:a16="http://schemas.microsoft.com/office/drawing/2014/main" id="{D5E921FA-1BD3-4C71-8D47-F46720955D5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20" name="Text Box 18">
          <a:extLst>
            <a:ext uri="{FF2B5EF4-FFF2-40B4-BE49-F238E27FC236}">
              <a16:creationId xmlns:a16="http://schemas.microsoft.com/office/drawing/2014/main" id="{04BD1307-07A4-40F5-BAEB-AAEE4877CC3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21" name="Text Box 19">
          <a:extLst>
            <a:ext uri="{FF2B5EF4-FFF2-40B4-BE49-F238E27FC236}">
              <a16:creationId xmlns:a16="http://schemas.microsoft.com/office/drawing/2014/main" id="{CB08ECD1-6E30-4D21-8D05-DAC51F18339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22" name="Text Box 16">
          <a:extLst>
            <a:ext uri="{FF2B5EF4-FFF2-40B4-BE49-F238E27FC236}">
              <a16:creationId xmlns:a16="http://schemas.microsoft.com/office/drawing/2014/main" id="{75EFF894-BC6E-411C-9A6C-B7430A691E4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82</xdr:row>
      <xdr:rowOff>170392</xdr:rowOff>
    </xdr:from>
    <xdr:ext cx="95250" cy="213632"/>
    <xdr:sp macro="" textlink="">
      <xdr:nvSpPr>
        <xdr:cNvPr id="3723" name="Text Box 15">
          <a:extLst>
            <a:ext uri="{FF2B5EF4-FFF2-40B4-BE49-F238E27FC236}">
              <a16:creationId xmlns:a16="http://schemas.microsoft.com/office/drawing/2014/main" id="{4A996122-E0EA-45AA-890E-EDFDDA8D289E}"/>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8496"/>
    <xdr:sp macro="" textlink="">
      <xdr:nvSpPr>
        <xdr:cNvPr id="3724" name="Text Box 15">
          <a:extLst>
            <a:ext uri="{FF2B5EF4-FFF2-40B4-BE49-F238E27FC236}">
              <a16:creationId xmlns:a16="http://schemas.microsoft.com/office/drawing/2014/main" id="{16782361-7F8D-4D9C-8678-D1DC9F138566}"/>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442269"/>
    <xdr:sp macro="" textlink="">
      <xdr:nvSpPr>
        <xdr:cNvPr id="3725" name="Text Box 15">
          <a:extLst>
            <a:ext uri="{FF2B5EF4-FFF2-40B4-BE49-F238E27FC236}">
              <a16:creationId xmlns:a16="http://schemas.microsoft.com/office/drawing/2014/main" id="{4804FEE7-D092-4526-A779-1D30822C26E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504825</xdr:rowOff>
    </xdr:from>
    <xdr:ext cx="95250" cy="442269"/>
    <xdr:sp macro="" textlink="">
      <xdr:nvSpPr>
        <xdr:cNvPr id="3726" name="Text Box 15">
          <a:extLst>
            <a:ext uri="{FF2B5EF4-FFF2-40B4-BE49-F238E27FC236}">
              <a16:creationId xmlns:a16="http://schemas.microsoft.com/office/drawing/2014/main" id="{453756A0-2842-41E9-95D6-B10735AF283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213632"/>
    <xdr:sp macro="" textlink="">
      <xdr:nvSpPr>
        <xdr:cNvPr id="3727" name="Text Box 15">
          <a:extLst>
            <a:ext uri="{FF2B5EF4-FFF2-40B4-BE49-F238E27FC236}">
              <a16:creationId xmlns:a16="http://schemas.microsoft.com/office/drawing/2014/main" id="{376B8D5B-ACA4-4075-971D-D313BF511B3B}"/>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4331"/>
    <xdr:sp macro="" textlink="">
      <xdr:nvSpPr>
        <xdr:cNvPr id="3728" name="Text Box 15">
          <a:extLst>
            <a:ext uri="{FF2B5EF4-FFF2-40B4-BE49-F238E27FC236}">
              <a16:creationId xmlns:a16="http://schemas.microsoft.com/office/drawing/2014/main" id="{12779942-5C33-4953-A300-047505825925}"/>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82</xdr:row>
      <xdr:rowOff>170392</xdr:rowOff>
    </xdr:from>
    <xdr:ext cx="95250" cy="213632"/>
    <xdr:sp macro="" textlink="">
      <xdr:nvSpPr>
        <xdr:cNvPr id="3729" name="Text Box 15">
          <a:extLst>
            <a:ext uri="{FF2B5EF4-FFF2-40B4-BE49-F238E27FC236}">
              <a16:creationId xmlns:a16="http://schemas.microsoft.com/office/drawing/2014/main" id="{7994E08A-F4B5-4841-92CB-16FBD0FBB384}"/>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0" name="Text Box 16">
          <a:extLst>
            <a:ext uri="{FF2B5EF4-FFF2-40B4-BE49-F238E27FC236}">
              <a16:creationId xmlns:a16="http://schemas.microsoft.com/office/drawing/2014/main" id="{D60276CB-751D-46C9-8791-4D189078236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1" name="Text Box 17">
          <a:extLst>
            <a:ext uri="{FF2B5EF4-FFF2-40B4-BE49-F238E27FC236}">
              <a16:creationId xmlns:a16="http://schemas.microsoft.com/office/drawing/2014/main" id="{69550D61-1EA7-411C-B9DF-78F267D220D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2" name="Text Box 18">
          <a:extLst>
            <a:ext uri="{FF2B5EF4-FFF2-40B4-BE49-F238E27FC236}">
              <a16:creationId xmlns:a16="http://schemas.microsoft.com/office/drawing/2014/main" id="{8DB8388F-22EA-4E5D-88A8-EFFE9DE302F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3" name="Text Box 19">
          <a:extLst>
            <a:ext uri="{FF2B5EF4-FFF2-40B4-BE49-F238E27FC236}">
              <a16:creationId xmlns:a16="http://schemas.microsoft.com/office/drawing/2014/main" id="{0C434696-9A3F-4DEB-9799-72B8840730E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4" name="Text Box 16">
          <a:extLst>
            <a:ext uri="{FF2B5EF4-FFF2-40B4-BE49-F238E27FC236}">
              <a16:creationId xmlns:a16="http://schemas.microsoft.com/office/drawing/2014/main" id="{A22BDA34-3F6E-440B-90E4-25D063767A9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5" name="Text Box 17">
          <a:extLst>
            <a:ext uri="{FF2B5EF4-FFF2-40B4-BE49-F238E27FC236}">
              <a16:creationId xmlns:a16="http://schemas.microsoft.com/office/drawing/2014/main" id="{1F84EA10-840F-418A-9FEE-D47F9F07551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6" name="Text Box 18">
          <a:extLst>
            <a:ext uri="{FF2B5EF4-FFF2-40B4-BE49-F238E27FC236}">
              <a16:creationId xmlns:a16="http://schemas.microsoft.com/office/drawing/2014/main" id="{B8E1D8A3-6BFD-4391-BF67-818E588B14B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7" name="Text Box 19">
          <a:extLst>
            <a:ext uri="{FF2B5EF4-FFF2-40B4-BE49-F238E27FC236}">
              <a16:creationId xmlns:a16="http://schemas.microsoft.com/office/drawing/2014/main" id="{D01FB201-052C-4FD5-8AE2-E5FD08EC000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38" name="Text Box 16">
          <a:extLst>
            <a:ext uri="{FF2B5EF4-FFF2-40B4-BE49-F238E27FC236}">
              <a16:creationId xmlns:a16="http://schemas.microsoft.com/office/drawing/2014/main" id="{265D99A6-BFCF-4A93-8CB4-7944B1816E2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39" name="Text Box 17">
          <a:extLst>
            <a:ext uri="{FF2B5EF4-FFF2-40B4-BE49-F238E27FC236}">
              <a16:creationId xmlns:a16="http://schemas.microsoft.com/office/drawing/2014/main" id="{B15A1F41-6AB8-4067-9497-030003C6247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40" name="Text Box 18">
          <a:extLst>
            <a:ext uri="{FF2B5EF4-FFF2-40B4-BE49-F238E27FC236}">
              <a16:creationId xmlns:a16="http://schemas.microsoft.com/office/drawing/2014/main" id="{8DCF6B47-9063-49F7-8D08-6289CE85C5D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41" name="Text Box 19">
          <a:extLst>
            <a:ext uri="{FF2B5EF4-FFF2-40B4-BE49-F238E27FC236}">
              <a16:creationId xmlns:a16="http://schemas.microsoft.com/office/drawing/2014/main" id="{D56AD81F-C60A-4021-8E19-64DBB11EFB2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84</xdr:row>
      <xdr:rowOff>504825</xdr:rowOff>
    </xdr:from>
    <xdr:ext cx="95250" cy="444014"/>
    <xdr:sp macro="" textlink="">
      <xdr:nvSpPr>
        <xdr:cNvPr id="3742" name="Text Box 15">
          <a:extLst>
            <a:ext uri="{FF2B5EF4-FFF2-40B4-BE49-F238E27FC236}">
              <a16:creationId xmlns:a16="http://schemas.microsoft.com/office/drawing/2014/main" id="{4F36566C-4187-443F-B7AB-E173F23EB95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3" name="Text Box 16">
          <a:extLst>
            <a:ext uri="{FF2B5EF4-FFF2-40B4-BE49-F238E27FC236}">
              <a16:creationId xmlns:a16="http://schemas.microsoft.com/office/drawing/2014/main" id="{D833DD0D-FEA3-42F0-83F0-9109B008852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4" name="Text Box 17">
          <a:extLst>
            <a:ext uri="{FF2B5EF4-FFF2-40B4-BE49-F238E27FC236}">
              <a16:creationId xmlns:a16="http://schemas.microsoft.com/office/drawing/2014/main" id="{67744001-7527-4F17-BA75-AB40F1836F2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5" name="Text Box 18">
          <a:extLst>
            <a:ext uri="{FF2B5EF4-FFF2-40B4-BE49-F238E27FC236}">
              <a16:creationId xmlns:a16="http://schemas.microsoft.com/office/drawing/2014/main" id="{A1650CAC-DC79-4E87-A002-D56655B1BC1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6" name="Text Box 19">
          <a:extLst>
            <a:ext uri="{FF2B5EF4-FFF2-40B4-BE49-F238E27FC236}">
              <a16:creationId xmlns:a16="http://schemas.microsoft.com/office/drawing/2014/main" id="{A725CA0F-2B70-4265-A0E1-54BFAA26B9D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47" name="Text Box 16">
          <a:extLst>
            <a:ext uri="{FF2B5EF4-FFF2-40B4-BE49-F238E27FC236}">
              <a16:creationId xmlns:a16="http://schemas.microsoft.com/office/drawing/2014/main" id="{B5E5C817-8A9C-41A4-A60D-B77072DE5D1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48" name="Text Box 17">
          <a:extLst>
            <a:ext uri="{FF2B5EF4-FFF2-40B4-BE49-F238E27FC236}">
              <a16:creationId xmlns:a16="http://schemas.microsoft.com/office/drawing/2014/main" id="{0D45CA74-1212-419D-B738-C624A35674E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49" name="Text Box 18">
          <a:extLst>
            <a:ext uri="{FF2B5EF4-FFF2-40B4-BE49-F238E27FC236}">
              <a16:creationId xmlns:a16="http://schemas.microsoft.com/office/drawing/2014/main" id="{7EE702C0-3CC8-43FE-8301-960D3839D4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0" name="Text Box 16">
          <a:extLst>
            <a:ext uri="{FF2B5EF4-FFF2-40B4-BE49-F238E27FC236}">
              <a16:creationId xmlns:a16="http://schemas.microsoft.com/office/drawing/2014/main" id="{93C19F45-1C6F-425F-8E06-4AA54D46A57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1" name="Text Box 17">
          <a:extLst>
            <a:ext uri="{FF2B5EF4-FFF2-40B4-BE49-F238E27FC236}">
              <a16:creationId xmlns:a16="http://schemas.microsoft.com/office/drawing/2014/main" id="{1160C1CA-9EFA-413F-A8E4-4A5A2689B53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2" name="Text Box 18">
          <a:extLst>
            <a:ext uri="{FF2B5EF4-FFF2-40B4-BE49-F238E27FC236}">
              <a16:creationId xmlns:a16="http://schemas.microsoft.com/office/drawing/2014/main" id="{34005C5B-3F19-4156-A8BD-8055A8DA10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3" name="Text Box 19">
          <a:extLst>
            <a:ext uri="{FF2B5EF4-FFF2-40B4-BE49-F238E27FC236}">
              <a16:creationId xmlns:a16="http://schemas.microsoft.com/office/drawing/2014/main" id="{C642A2DB-FD43-4A73-8434-A6AAF276A0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4" name="Text Box 16">
          <a:extLst>
            <a:ext uri="{FF2B5EF4-FFF2-40B4-BE49-F238E27FC236}">
              <a16:creationId xmlns:a16="http://schemas.microsoft.com/office/drawing/2014/main" id="{99FC64AE-AD5C-438F-9F3F-546E3CE47F3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5" name="Text Box 17">
          <a:extLst>
            <a:ext uri="{FF2B5EF4-FFF2-40B4-BE49-F238E27FC236}">
              <a16:creationId xmlns:a16="http://schemas.microsoft.com/office/drawing/2014/main" id="{8B74DE42-432E-4987-8DD4-02F4854B4BB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6" name="Text Box 18">
          <a:extLst>
            <a:ext uri="{FF2B5EF4-FFF2-40B4-BE49-F238E27FC236}">
              <a16:creationId xmlns:a16="http://schemas.microsoft.com/office/drawing/2014/main" id="{530CA720-1AA8-412D-9216-2277E739DD2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7" name="Text Box 19">
          <a:extLst>
            <a:ext uri="{FF2B5EF4-FFF2-40B4-BE49-F238E27FC236}">
              <a16:creationId xmlns:a16="http://schemas.microsoft.com/office/drawing/2014/main" id="{39E6B6D9-60DC-4FB5-AEB3-2F1EBC18EA5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56743"/>
    <xdr:sp macro="" textlink="">
      <xdr:nvSpPr>
        <xdr:cNvPr id="3758" name="Text Box 15">
          <a:extLst>
            <a:ext uri="{FF2B5EF4-FFF2-40B4-BE49-F238E27FC236}">
              <a16:creationId xmlns:a16="http://schemas.microsoft.com/office/drawing/2014/main" id="{A9D5D5C8-93BE-4C5A-90CF-D455E6F54168}"/>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442269"/>
    <xdr:sp macro="" textlink="">
      <xdr:nvSpPr>
        <xdr:cNvPr id="3759" name="Text Box 15">
          <a:extLst>
            <a:ext uri="{FF2B5EF4-FFF2-40B4-BE49-F238E27FC236}">
              <a16:creationId xmlns:a16="http://schemas.microsoft.com/office/drawing/2014/main" id="{2861185A-1FBC-44AB-B9A8-01E3A79B1CA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504825</xdr:rowOff>
    </xdr:from>
    <xdr:ext cx="95250" cy="442269"/>
    <xdr:sp macro="" textlink="">
      <xdr:nvSpPr>
        <xdr:cNvPr id="3760" name="Text Box 15">
          <a:extLst>
            <a:ext uri="{FF2B5EF4-FFF2-40B4-BE49-F238E27FC236}">
              <a16:creationId xmlns:a16="http://schemas.microsoft.com/office/drawing/2014/main" id="{ECB3B6C8-2B2E-40FD-8342-3D0834B331B3}"/>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213632"/>
    <xdr:sp macro="" textlink="">
      <xdr:nvSpPr>
        <xdr:cNvPr id="3761" name="Text Box 15">
          <a:extLst>
            <a:ext uri="{FF2B5EF4-FFF2-40B4-BE49-F238E27FC236}">
              <a16:creationId xmlns:a16="http://schemas.microsoft.com/office/drawing/2014/main" id="{1C98A625-E21F-4022-BC1D-0EB0C947919C}"/>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4331"/>
    <xdr:sp macro="" textlink="">
      <xdr:nvSpPr>
        <xdr:cNvPr id="3762" name="Text Box 15">
          <a:extLst>
            <a:ext uri="{FF2B5EF4-FFF2-40B4-BE49-F238E27FC236}">
              <a16:creationId xmlns:a16="http://schemas.microsoft.com/office/drawing/2014/main" id="{02CDC77C-260E-4B45-8113-F1E9C6C44E9D}"/>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213632"/>
    <xdr:sp macro="" textlink="">
      <xdr:nvSpPr>
        <xdr:cNvPr id="3763" name="Text Box 15">
          <a:extLst>
            <a:ext uri="{FF2B5EF4-FFF2-40B4-BE49-F238E27FC236}">
              <a16:creationId xmlns:a16="http://schemas.microsoft.com/office/drawing/2014/main" id="{593A48F9-93B5-4A1F-82B8-BF9F25E2A601}"/>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4" name="Text Box 16">
          <a:extLst>
            <a:ext uri="{FF2B5EF4-FFF2-40B4-BE49-F238E27FC236}">
              <a16:creationId xmlns:a16="http://schemas.microsoft.com/office/drawing/2014/main" id="{E01AF9D4-2C4B-4B41-A1FC-F99C74C6CB1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5" name="Text Box 17">
          <a:extLst>
            <a:ext uri="{FF2B5EF4-FFF2-40B4-BE49-F238E27FC236}">
              <a16:creationId xmlns:a16="http://schemas.microsoft.com/office/drawing/2014/main" id="{EEC659CA-76C2-4C2D-BFB6-997A0D2757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6" name="Text Box 18">
          <a:extLst>
            <a:ext uri="{FF2B5EF4-FFF2-40B4-BE49-F238E27FC236}">
              <a16:creationId xmlns:a16="http://schemas.microsoft.com/office/drawing/2014/main" id="{3320AF65-338A-41FA-8993-9AE0E324454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7" name="Text Box 19">
          <a:extLst>
            <a:ext uri="{FF2B5EF4-FFF2-40B4-BE49-F238E27FC236}">
              <a16:creationId xmlns:a16="http://schemas.microsoft.com/office/drawing/2014/main" id="{C3870FD4-45D9-42C9-A41B-06C3DDD48E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68" name="Text Box 16">
          <a:extLst>
            <a:ext uri="{FF2B5EF4-FFF2-40B4-BE49-F238E27FC236}">
              <a16:creationId xmlns:a16="http://schemas.microsoft.com/office/drawing/2014/main" id="{3722E533-F250-4516-84D6-FC91100B270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69" name="Text Box 17">
          <a:extLst>
            <a:ext uri="{FF2B5EF4-FFF2-40B4-BE49-F238E27FC236}">
              <a16:creationId xmlns:a16="http://schemas.microsoft.com/office/drawing/2014/main" id="{CBAB7CFF-6180-488D-A181-8F88E404DD2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70" name="Text Box 18">
          <a:extLst>
            <a:ext uri="{FF2B5EF4-FFF2-40B4-BE49-F238E27FC236}">
              <a16:creationId xmlns:a16="http://schemas.microsoft.com/office/drawing/2014/main" id="{EBEA9E7C-8905-4641-9B74-6DD69CB6754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71" name="Text Box 19">
          <a:extLst>
            <a:ext uri="{FF2B5EF4-FFF2-40B4-BE49-F238E27FC236}">
              <a16:creationId xmlns:a16="http://schemas.microsoft.com/office/drawing/2014/main" id="{5294F032-24A4-4D82-A609-56432255A7C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2" name="Text Box 16">
          <a:extLst>
            <a:ext uri="{FF2B5EF4-FFF2-40B4-BE49-F238E27FC236}">
              <a16:creationId xmlns:a16="http://schemas.microsoft.com/office/drawing/2014/main" id="{A7BB5F96-447D-4D49-BDA7-197D9DBFC6E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3" name="Text Box 17">
          <a:extLst>
            <a:ext uri="{FF2B5EF4-FFF2-40B4-BE49-F238E27FC236}">
              <a16:creationId xmlns:a16="http://schemas.microsoft.com/office/drawing/2014/main" id="{EC91B274-6C0D-489E-BA4E-4C3F70D8A6A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4" name="Text Box 18">
          <a:extLst>
            <a:ext uri="{FF2B5EF4-FFF2-40B4-BE49-F238E27FC236}">
              <a16:creationId xmlns:a16="http://schemas.microsoft.com/office/drawing/2014/main" id="{41176413-8CDA-4166-9228-F4D59FF23B9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5" name="Text Box 19">
          <a:extLst>
            <a:ext uri="{FF2B5EF4-FFF2-40B4-BE49-F238E27FC236}">
              <a16:creationId xmlns:a16="http://schemas.microsoft.com/office/drawing/2014/main" id="{06CA03BF-BB0A-4684-A07E-AF09C3BEF8F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84</xdr:row>
      <xdr:rowOff>504825</xdr:rowOff>
    </xdr:from>
    <xdr:ext cx="95250" cy="444014"/>
    <xdr:sp macro="" textlink="">
      <xdr:nvSpPr>
        <xdr:cNvPr id="3776" name="Text Box 15">
          <a:extLst>
            <a:ext uri="{FF2B5EF4-FFF2-40B4-BE49-F238E27FC236}">
              <a16:creationId xmlns:a16="http://schemas.microsoft.com/office/drawing/2014/main" id="{7FFBBB66-BAF8-422A-8E61-4F19BCFFA129}"/>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77" name="Text Box 16">
          <a:extLst>
            <a:ext uri="{FF2B5EF4-FFF2-40B4-BE49-F238E27FC236}">
              <a16:creationId xmlns:a16="http://schemas.microsoft.com/office/drawing/2014/main" id="{1E73957B-E2E5-446A-B089-CF466060088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78" name="Text Box 17">
          <a:extLst>
            <a:ext uri="{FF2B5EF4-FFF2-40B4-BE49-F238E27FC236}">
              <a16:creationId xmlns:a16="http://schemas.microsoft.com/office/drawing/2014/main" id="{FCA26FF5-B0E0-480E-9A95-31811FA182F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79" name="Text Box 18">
          <a:extLst>
            <a:ext uri="{FF2B5EF4-FFF2-40B4-BE49-F238E27FC236}">
              <a16:creationId xmlns:a16="http://schemas.microsoft.com/office/drawing/2014/main" id="{78259F58-9C4A-4AD9-804B-770C2E54617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80" name="Text Box 19">
          <a:extLst>
            <a:ext uri="{FF2B5EF4-FFF2-40B4-BE49-F238E27FC236}">
              <a16:creationId xmlns:a16="http://schemas.microsoft.com/office/drawing/2014/main" id="{C6D06A78-2A76-4E1D-AA5E-519BFD9476B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84</xdr:row>
      <xdr:rowOff>504825</xdr:rowOff>
    </xdr:from>
    <xdr:ext cx="95250" cy="442269"/>
    <xdr:sp macro="" textlink="">
      <xdr:nvSpPr>
        <xdr:cNvPr id="3781" name="Text Box 15">
          <a:extLst>
            <a:ext uri="{FF2B5EF4-FFF2-40B4-BE49-F238E27FC236}">
              <a16:creationId xmlns:a16="http://schemas.microsoft.com/office/drawing/2014/main" id="{52F75381-4E04-4048-B198-2D5795813DC3}"/>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82" name="Text Box 16">
          <a:extLst>
            <a:ext uri="{FF2B5EF4-FFF2-40B4-BE49-F238E27FC236}">
              <a16:creationId xmlns:a16="http://schemas.microsoft.com/office/drawing/2014/main" id="{F8AC5C1E-065A-485D-8673-016096579B2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83" name="Text Box 17">
          <a:extLst>
            <a:ext uri="{FF2B5EF4-FFF2-40B4-BE49-F238E27FC236}">
              <a16:creationId xmlns:a16="http://schemas.microsoft.com/office/drawing/2014/main" id="{A550E9C2-9E1F-48BC-A2D5-9973043CD12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84" name="Text Box 18">
          <a:extLst>
            <a:ext uri="{FF2B5EF4-FFF2-40B4-BE49-F238E27FC236}">
              <a16:creationId xmlns:a16="http://schemas.microsoft.com/office/drawing/2014/main" id="{F6B244EE-88A1-42D6-8AAB-89510676359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5" name="Text Box 16">
          <a:extLst>
            <a:ext uri="{FF2B5EF4-FFF2-40B4-BE49-F238E27FC236}">
              <a16:creationId xmlns:a16="http://schemas.microsoft.com/office/drawing/2014/main" id="{BBFF8D6A-5300-42FE-ACD0-301927C834E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6" name="Text Box 17">
          <a:extLst>
            <a:ext uri="{FF2B5EF4-FFF2-40B4-BE49-F238E27FC236}">
              <a16:creationId xmlns:a16="http://schemas.microsoft.com/office/drawing/2014/main" id="{68739D26-33A8-4B51-ADBA-93C4DB85E3C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7" name="Text Box 18">
          <a:extLst>
            <a:ext uri="{FF2B5EF4-FFF2-40B4-BE49-F238E27FC236}">
              <a16:creationId xmlns:a16="http://schemas.microsoft.com/office/drawing/2014/main" id="{F872A707-4C6A-4FDB-BFE9-FD8C626CC5E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8" name="Text Box 19">
          <a:extLst>
            <a:ext uri="{FF2B5EF4-FFF2-40B4-BE49-F238E27FC236}">
              <a16:creationId xmlns:a16="http://schemas.microsoft.com/office/drawing/2014/main" id="{2DECEE72-C8AE-45AB-8F8E-0FC3792567D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9" name="Text Box 16">
          <a:extLst>
            <a:ext uri="{FF2B5EF4-FFF2-40B4-BE49-F238E27FC236}">
              <a16:creationId xmlns:a16="http://schemas.microsoft.com/office/drawing/2014/main" id="{1F00093C-C771-4687-AF53-9A3881110DA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90" name="Text Box 17">
          <a:extLst>
            <a:ext uri="{FF2B5EF4-FFF2-40B4-BE49-F238E27FC236}">
              <a16:creationId xmlns:a16="http://schemas.microsoft.com/office/drawing/2014/main" id="{7308DDED-5898-4FD9-AFED-C1F414E75FE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91" name="Text Box 18">
          <a:extLst>
            <a:ext uri="{FF2B5EF4-FFF2-40B4-BE49-F238E27FC236}">
              <a16:creationId xmlns:a16="http://schemas.microsoft.com/office/drawing/2014/main" id="{AC1AA303-C204-4BDA-B822-66BD65921FD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86</xdr:row>
      <xdr:rowOff>170392</xdr:rowOff>
    </xdr:from>
    <xdr:ext cx="95250" cy="213632"/>
    <xdr:sp macro="" textlink="">
      <xdr:nvSpPr>
        <xdr:cNvPr id="3792" name="Text Box 15">
          <a:extLst>
            <a:ext uri="{FF2B5EF4-FFF2-40B4-BE49-F238E27FC236}">
              <a16:creationId xmlns:a16="http://schemas.microsoft.com/office/drawing/2014/main" id="{3549BCC9-8FFE-47EF-9CC6-BB683F78ABC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3" name="Text Box 16">
          <a:extLst>
            <a:ext uri="{FF2B5EF4-FFF2-40B4-BE49-F238E27FC236}">
              <a16:creationId xmlns:a16="http://schemas.microsoft.com/office/drawing/2014/main" id="{D6F17A71-D30B-4578-B3C3-DE2BE7C7B29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4" name="Text Box 17">
          <a:extLst>
            <a:ext uri="{FF2B5EF4-FFF2-40B4-BE49-F238E27FC236}">
              <a16:creationId xmlns:a16="http://schemas.microsoft.com/office/drawing/2014/main" id="{A2F0D098-961B-430C-811B-47E7D263A7E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5" name="Text Box 18">
          <a:extLst>
            <a:ext uri="{FF2B5EF4-FFF2-40B4-BE49-F238E27FC236}">
              <a16:creationId xmlns:a16="http://schemas.microsoft.com/office/drawing/2014/main" id="{E049B4AD-EC7C-4CB3-8784-E6FB1A9658D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6" name="Text Box 19">
          <a:extLst>
            <a:ext uri="{FF2B5EF4-FFF2-40B4-BE49-F238E27FC236}">
              <a16:creationId xmlns:a16="http://schemas.microsoft.com/office/drawing/2014/main" id="{E6D50177-E7C7-4DBE-A838-A4902F2A66F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97" name="Text Box 16">
          <a:extLst>
            <a:ext uri="{FF2B5EF4-FFF2-40B4-BE49-F238E27FC236}">
              <a16:creationId xmlns:a16="http://schemas.microsoft.com/office/drawing/2014/main" id="{A2C9ACC9-0A0C-4417-BC18-C5E7E0842CF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98" name="Text Box 17">
          <a:extLst>
            <a:ext uri="{FF2B5EF4-FFF2-40B4-BE49-F238E27FC236}">
              <a16:creationId xmlns:a16="http://schemas.microsoft.com/office/drawing/2014/main" id="{E3BFDFFA-6264-4C85-9476-F4AFD420FD0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99" name="Text Box 18">
          <a:extLst>
            <a:ext uri="{FF2B5EF4-FFF2-40B4-BE49-F238E27FC236}">
              <a16:creationId xmlns:a16="http://schemas.microsoft.com/office/drawing/2014/main" id="{BFE4E159-4676-4786-9F94-1B8417C81DD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800" name="Text Box 19">
          <a:extLst>
            <a:ext uri="{FF2B5EF4-FFF2-40B4-BE49-F238E27FC236}">
              <a16:creationId xmlns:a16="http://schemas.microsoft.com/office/drawing/2014/main" id="{BCB14EA3-6CE8-4E7D-A179-3736D48D431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1" name="Text Box 16">
          <a:extLst>
            <a:ext uri="{FF2B5EF4-FFF2-40B4-BE49-F238E27FC236}">
              <a16:creationId xmlns:a16="http://schemas.microsoft.com/office/drawing/2014/main" id="{6DCB4C46-3F17-4780-BCFA-E3D6E8B7CCB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2" name="Text Box 17">
          <a:extLst>
            <a:ext uri="{FF2B5EF4-FFF2-40B4-BE49-F238E27FC236}">
              <a16:creationId xmlns:a16="http://schemas.microsoft.com/office/drawing/2014/main" id="{08A9AB6C-10ED-4278-AF84-DC69BBDB339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3" name="Text Box 18">
          <a:extLst>
            <a:ext uri="{FF2B5EF4-FFF2-40B4-BE49-F238E27FC236}">
              <a16:creationId xmlns:a16="http://schemas.microsoft.com/office/drawing/2014/main" id="{EAFA30A2-2B1D-45ED-8A61-EFC8D97643F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4" name="Text Box 19">
          <a:extLst>
            <a:ext uri="{FF2B5EF4-FFF2-40B4-BE49-F238E27FC236}">
              <a16:creationId xmlns:a16="http://schemas.microsoft.com/office/drawing/2014/main" id="{CB703499-B227-4871-8968-E684AAD142B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84</xdr:row>
      <xdr:rowOff>504825</xdr:rowOff>
    </xdr:from>
    <xdr:ext cx="95250" cy="444014"/>
    <xdr:sp macro="" textlink="">
      <xdr:nvSpPr>
        <xdr:cNvPr id="3805" name="Text Box 15">
          <a:extLst>
            <a:ext uri="{FF2B5EF4-FFF2-40B4-BE49-F238E27FC236}">
              <a16:creationId xmlns:a16="http://schemas.microsoft.com/office/drawing/2014/main" id="{2823DF4A-0DD5-4DA0-AABB-0964EA6F8018}"/>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6" name="Text Box 16">
          <a:extLst>
            <a:ext uri="{FF2B5EF4-FFF2-40B4-BE49-F238E27FC236}">
              <a16:creationId xmlns:a16="http://schemas.microsoft.com/office/drawing/2014/main" id="{EAE61991-5957-4D9E-8D8D-733294BDD4D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7" name="Text Box 17">
          <a:extLst>
            <a:ext uri="{FF2B5EF4-FFF2-40B4-BE49-F238E27FC236}">
              <a16:creationId xmlns:a16="http://schemas.microsoft.com/office/drawing/2014/main" id="{8B69381A-55B5-46EC-AC03-C634FD1D911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8" name="Text Box 18">
          <a:extLst>
            <a:ext uri="{FF2B5EF4-FFF2-40B4-BE49-F238E27FC236}">
              <a16:creationId xmlns:a16="http://schemas.microsoft.com/office/drawing/2014/main" id="{066237A3-89D9-4AA0-BC20-0B95FE3550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9" name="Text Box 19">
          <a:extLst>
            <a:ext uri="{FF2B5EF4-FFF2-40B4-BE49-F238E27FC236}">
              <a16:creationId xmlns:a16="http://schemas.microsoft.com/office/drawing/2014/main" id="{B887559E-D83B-4CF2-8136-81FF751F71C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810" name="Text Box 16">
          <a:extLst>
            <a:ext uri="{FF2B5EF4-FFF2-40B4-BE49-F238E27FC236}">
              <a16:creationId xmlns:a16="http://schemas.microsoft.com/office/drawing/2014/main" id="{E2E37512-0824-4BF2-9EFC-BD52CA88851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811" name="Text Box 17">
          <a:extLst>
            <a:ext uri="{FF2B5EF4-FFF2-40B4-BE49-F238E27FC236}">
              <a16:creationId xmlns:a16="http://schemas.microsoft.com/office/drawing/2014/main" id="{57425478-42F9-440A-A1DA-B85AFB845B7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86</xdr:row>
      <xdr:rowOff>15875</xdr:rowOff>
    </xdr:from>
    <xdr:ext cx="95250" cy="171450"/>
    <xdr:sp macro="" textlink="">
      <xdr:nvSpPr>
        <xdr:cNvPr id="3812" name="Text Box 18">
          <a:extLst>
            <a:ext uri="{FF2B5EF4-FFF2-40B4-BE49-F238E27FC236}">
              <a16:creationId xmlns:a16="http://schemas.microsoft.com/office/drawing/2014/main" id="{E9E60201-4F0B-40FA-A3F5-F4D96D018224}"/>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3" name="Text Box 16">
          <a:extLst>
            <a:ext uri="{FF2B5EF4-FFF2-40B4-BE49-F238E27FC236}">
              <a16:creationId xmlns:a16="http://schemas.microsoft.com/office/drawing/2014/main" id="{CCFB344E-73C9-4CC8-8583-471E4498D07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4" name="Text Box 17">
          <a:extLst>
            <a:ext uri="{FF2B5EF4-FFF2-40B4-BE49-F238E27FC236}">
              <a16:creationId xmlns:a16="http://schemas.microsoft.com/office/drawing/2014/main" id="{214E556E-3E70-4FB6-936C-52752D5F915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5" name="Text Box 18">
          <a:extLst>
            <a:ext uri="{FF2B5EF4-FFF2-40B4-BE49-F238E27FC236}">
              <a16:creationId xmlns:a16="http://schemas.microsoft.com/office/drawing/2014/main" id="{D1A43D9E-B8AB-4413-98CC-4BE72A10E37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6" name="Text Box 19">
          <a:extLst>
            <a:ext uri="{FF2B5EF4-FFF2-40B4-BE49-F238E27FC236}">
              <a16:creationId xmlns:a16="http://schemas.microsoft.com/office/drawing/2014/main" id="{63C017E5-1433-4A1B-868D-AB7873705A4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7" name="Text Box 16">
          <a:extLst>
            <a:ext uri="{FF2B5EF4-FFF2-40B4-BE49-F238E27FC236}">
              <a16:creationId xmlns:a16="http://schemas.microsoft.com/office/drawing/2014/main" id="{7B821747-DC46-4711-8555-C0F0B9F2EFD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86</xdr:row>
      <xdr:rowOff>170392</xdr:rowOff>
    </xdr:from>
    <xdr:ext cx="95250" cy="213632"/>
    <xdr:sp macro="" textlink="">
      <xdr:nvSpPr>
        <xdr:cNvPr id="3818" name="Text Box 15">
          <a:extLst>
            <a:ext uri="{FF2B5EF4-FFF2-40B4-BE49-F238E27FC236}">
              <a16:creationId xmlns:a16="http://schemas.microsoft.com/office/drawing/2014/main" id="{69FA6F25-B076-4EBA-8D14-F4DD4B05A385}"/>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28</xdr:col>
      <xdr:colOff>207168</xdr:colOff>
      <xdr:row>26</xdr:row>
      <xdr:rowOff>128588</xdr:rowOff>
    </xdr:from>
    <xdr:to>
      <xdr:col>33</xdr:col>
      <xdr:colOff>1475285</xdr:colOff>
      <xdr:row>66</xdr:row>
      <xdr:rowOff>119415</xdr:rowOff>
    </xdr:to>
    <xdr:pic>
      <xdr:nvPicPr>
        <xdr:cNvPr id="2" name="Imagen 1">
          <a:extLst>
            <a:ext uri="{FF2B5EF4-FFF2-40B4-BE49-F238E27FC236}">
              <a16:creationId xmlns:a16="http://schemas.microsoft.com/office/drawing/2014/main" id="{822CD78E-75AE-458C-BE5C-17706B1454BE}"/>
            </a:ext>
          </a:extLst>
        </xdr:cNvPr>
        <xdr:cNvPicPr>
          <a:picLocks noChangeAspect="1"/>
        </xdr:cNvPicPr>
      </xdr:nvPicPr>
      <xdr:blipFill>
        <a:blip xmlns:r="http://schemas.openxmlformats.org/officeDocument/2006/relationships" r:embed="rId1"/>
        <a:stretch>
          <a:fillRect/>
        </a:stretch>
      </xdr:blipFill>
      <xdr:spPr>
        <a:xfrm>
          <a:off x="20431918" y="5360988"/>
          <a:ext cx="7516517" cy="7110992"/>
        </a:xfrm>
        <a:prstGeom prst="rect">
          <a:avLst/>
        </a:prstGeom>
      </xdr:spPr>
    </xdr:pic>
    <xdr:clientData/>
  </xdr:twoCellAnchor>
  <xdr:twoCellAnchor editAs="oneCell">
    <xdr:from>
      <xdr:col>32</xdr:col>
      <xdr:colOff>889000</xdr:colOff>
      <xdr:row>28</xdr:row>
      <xdr:rowOff>0</xdr:rowOff>
    </xdr:from>
    <xdr:to>
      <xdr:col>48</xdr:col>
      <xdr:colOff>238128</xdr:colOff>
      <xdr:row>63</xdr:row>
      <xdr:rowOff>24531</xdr:rowOff>
    </xdr:to>
    <xdr:pic>
      <xdr:nvPicPr>
        <xdr:cNvPr id="3" name="Imagen 2">
          <a:extLst>
            <a:ext uri="{FF2B5EF4-FFF2-40B4-BE49-F238E27FC236}">
              <a16:creationId xmlns:a16="http://schemas.microsoft.com/office/drawing/2014/main" id="{F09F2A0F-F4E8-43D4-9434-CD7060B50D8B}"/>
            </a:ext>
          </a:extLst>
        </xdr:cNvPr>
        <xdr:cNvPicPr>
          <a:picLocks noChangeAspect="1"/>
        </xdr:cNvPicPr>
      </xdr:nvPicPr>
      <xdr:blipFill rotWithShape="1">
        <a:blip xmlns:r="http://schemas.openxmlformats.org/officeDocument/2006/relationships" r:embed="rId2"/>
        <a:srcRect l="6425" t="17904" r="5370" b="16965"/>
        <a:stretch/>
      </xdr:blipFill>
      <xdr:spPr>
        <a:xfrm>
          <a:off x="25768300" y="5549900"/>
          <a:ext cx="16163927" cy="6387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28</xdr:col>
      <xdr:colOff>207168</xdr:colOff>
      <xdr:row>27</xdr:row>
      <xdr:rowOff>128588</xdr:rowOff>
    </xdr:from>
    <xdr:to>
      <xdr:col>33</xdr:col>
      <xdr:colOff>1475285</xdr:colOff>
      <xdr:row>67</xdr:row>
      <xdr:rowOff>83129</xdr:rowOff>
    </xdr:to>
    <xdr:pic>
      <xdr:nvPicPr>
        <xdr:cNvPr id="2" name="Imagen 1">
          <a:extLst>
            <a:ext uri="{FF2B5EF4-FFF2-40B4-BE49-F238E27FC236}">
              <a16:creationId xmlns:a16="http://schemas.microsoft.com/office/drawing/2014/main" id="{F57A9246-BDD7-412A-94A5-2D4514547C5B}"/>
            </a:ext>
          </a:extLst>
        </xdr:cNvPr>
        <xdr:cNvPicPr>
          <a:picLocks noChangeAspect="1"/>
        </xdr:cNvPicPr>
      </xdr:nvPicPr>
      <xdr:blipFill>
        <a:blip xmlns:r="http://schemas.openxmlformats.org/officeDocument/2006/relationships" r:embed="rId1"/>
        <a:stretch>
          <a:fillRect/>
        </a:stretch>
      </xdr:blipFill>
      <xdr:spPr>
        <a:xfrm>
          <a:off x="24089518" y="7062788"/>
          <a:ext cx="7516518" cy="7110992"/>
        </a:xfrm>
        <a:prstGeom prst="rect">
          <a:avLst/>
        </a:prstGeom>
      </xdr:spPr>
    </xdr:pic>
    <xdr:clientData/>
  </xdr:twoCellAnchor>
  <xdr:twoCellAnchor editAs="oneCell">
    <xdr:from>
      <xdr:col>32</xdr:col>
      <xdr:colOff>889000</xdr:colOff>
      <xdr:row>29</xdr:row>
      <xdr:rowOff>0</xdr:rowOff>
    </xdr:from>
    <xdr:to>
      <xdr:col>48</xdr:col>
      <xdr:colOff>238126</xdr:colOff>
      <xdr:row>64</xdr:row>
      <xdr:rowOff>24531</xdr:rowOff>
    </xdr:to>
    <xdr:pic>
      <xdr:nvPicPr>
        <xdr:cNvPr id="3" name="Imagen 2">
          <a:extLst>
            <a:ext uri="{FF2B5EF4-FFF2-40B4-BE49-F238E27FC236}">
              <a16:creationId xmlns:a16="http://schemas.microsoft.com/office/drawing/2014/main" id="{71E73BD4-29BB-4442-BA44-D43A3A24D15E}"/>
            </a:ext>
          </a:extLst>
        </xdr:cNvPr>
        <xdr:cNvPicPr>
          <a:picLocks noChangeAspect="1"/>
        </xdr:cNvPicPr>
      </xdr:nvPicPr>
      <xdr:blipFill rotWithShape="1">
        <a:blip xmlns:r="http://schemas.openxmlformats.org/officeDocument/2006/relationships" r:embed="rId2"/>
        <a:srcRect l="6425" t="17904" r="5370" b="16965"/>
        <a:stretch/>
      </xdr:blipFill>
      <xdr:spPr>
        <a:xfrm>
          <a:off x="29425900" y="7251700"/>
          <a:ext cx="16163927" cy="638723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romulo%20mu&#241;oz/Downloads/MAPA%20DE%20RIESGOS.%20BIENES%20Y%20SERVICIOS%20V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BENAVIDES%20SALAS/Dropbox/VICTOR%20BENAVIDES/GOBERNACION%202018/PRODUCTOS/F-ES-05%20MAPA%20DE%20RIESGOS%20V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CONTROL DE CAMBIOS"/>
      <sheetName val="GLOSARIO DAFP RIESGOS"/>
      <sheetName val="FACTORES CRITICOS DEL RIESGO"/>
      <sheetName val="CONTEXTO E IDENTIFICACIÓN"/>
      <sheetName val="PROBABILIDAD"/>
      <sheetName val="IMPACTO RIESGOS CORRUPCION"/>
      <sheetName val="IMPACTO"/>
      <sheetName val="ANALISIS R. INHERENTE"/>
      <sheetName val="VALORACIÓN DEL CONTROL"/>
      <sheetName val="MAPA DE RIESGOS"/>
      <sheetName val="ANALISIS R. RESIDUAL"/>
      <sheetName val="RIESGO DEL PROCESO"/>
      <sheetName val="LISTAS FORMULAS"/>
    </sheetNames>
    <sheetDataSet>
      <sheetData sheetId="0" refreshError="1"/>
      <sheetData sheetId="1" refreshError="1"/>
      <sheetData sheetId="2" refreshError="1"/>
      <sheetData sheetId="3" refreshError="1"/>
      <sheetData sheetId="4">
        <row r="29">
          <cell r="E29" t="str">
            <v>Externo</v>
          </cell>
        </row>
        <row r="30">
          <cell r="E30" t="str">
            <v>Interno</v>
          </cell>
        </row>
        <row r="31">
          <cell r="E31" t="str">
            <v>Proceso</v>
          </cell>
        </row>
        <row r="32">
          <cell r="E32" t="str">
            <v>Corrupción</v>
          </cell>
        </row>
      </sheetData>
      <sheetData sheetId="5"/>
      <sheetData sheetId="6" refreshError="1"/>
      <sheetData sheetId="7"/>
      <sheetData sheetId="8" refreshError="1"/>
      <sheetData sheetId="9" refreshError="1"/>
      <sheetData sheetId="10"/>
      <sheetData sheetId="11" refreshError="1"/>
      <sheetData sheetId="12" refreshError="1"/>
      <sheetData sheetId="13">
        <row r="3">
          <cell r="C3" t="str">
            <v>Insignificante</v>
          </cell>
          <cell r="F3" t="str">
            <v>Directamente</v>
          </cell>
          <cell r="G3" t="str">
            <v>Directamente</v>
          </cell>
          <cell r="H3" t="str">
            <v>Débil</v>
          </cell>
        </row>
        <row r="4">
          <cell r="C4" t="str">
            <v>Menor</v>
          </cell>
          <cell r="F4" t="str">
            <v>No Disminuye</v>
          </cell>
          <cell r="G4" t="str">
            <v>Indirectamente</v>
          </cell>
          <cell r="H4" t="str">
            <v>Moderado</v>
          </cell>
        </row>
        <row r="5">
          <cell r="C5" t="str">
            <v>Moderado</v>
          </cell>
          <cell r="G5" t="str">
            <v>No Disminuye</v>
          </cell>
          <cell r="H5" t="str">
            <v>Fuerte</v>
          </cell>
        </row>
        <row r="6">
          <cell r="C6" t="str">
            <v>Mayor</v>
          </cell>
        </row>
        <row r="7">
          <cell r="C7" t="str">
            <v>Catastrofico</v>
          </cell>
        </row>
        <row r="14">
          <cell r="F14">
            <v>15</v>
          </cell>
        </row>
        <row r="15">
          <cell r="F15">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DE CAMBIOS"/>
      <sheetName val="CONTEXTO E IDENTIFICACIÓN"/>
      <sheetName val="ANALISIS"/>
      <sheetName val="VALORACIÓN DEL RIESGO"/>
      <sheetName val="MAPA DE RIESGOS"/>
      <sheetName val="DEFINICIONES "/>
    </sheetNames>
    <sheetDataSet>
      <sheetData sheetId="0"/>
      <sheetData sheetId="1">
        <row r="6">
          <cell r="C6" t="str">
            <v>Externo</v>
          </cell>
        </row>
        <row r="21">
          <cell r="C21" t="str">
            <v>Corrupción</v>
          </cell>
        </row>
        <row r="22">
          <cell r="C22" t="str">
            <v>Externo</v>
          </cell>
        </row>
        <row r="23">
          <cell r="C23" t="str">
            <v>Interno</v>
          </cell>
        </row>
        <row r="24">
          <cell r="C24" t="str">
            <v>Proceso</v>
          </cell>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128"/>
  <sheetViews>
    <sheetView topLeftCell="A5" zoomScaleNormal="100" workbookViewId="0">
      <selection activeCell="B7" sqref="B7:H7"/>
    </sheetView>
  </sheetViews>
  <sheetFormatPr baseColWidth="10" defaultColWidth="11.42578125" defaultRowHeight="15" x14ac:dyDescent="0.25"/>
  <cols>
    <col min="1" max="1" width="2.85546875" style="292" customWidth="1"/>
    <col min="2" max="3" width="24.7109375" style="292" customWidth="1"/>
    <col min="4" max="4" width="16" style="292" customWidth="1"/>
    <col min="5" max="5" width="24.7109375" style="292" customWidth="1"/>
    <col min="6" max="6" width="27.7109375" style="292" customWidth="1"/>
    <col min="7" max="8" width="24.7109375" style="292" customWidth="1"/>
    <col min="9" max="16384" width="11.42578125" style="292"/>
  </cols>
  <sheetData>
    <row r="1" spans="2:8" ht="15.75" thickBot="1" x14ac:dyDescent="0.3"/>
    <row r="2" spans="2:8" ht="18" x14ac:dyDescent="0.25">
      <c r="B2" s="375" t="s">
        <v>181</v>
      </c>
      <c r="C2" s="376"/>
      <c r="D2" s="376"/>
      <c r="E2" s="376"/>
      <c r="F2" s="376"/>
      <c r="G2" s="376"/>
      <c r="H2" s="377"/>
    </row>
    <row r="3" spans="2:8" x14ac:dyDescent="0.25">
      <c r="B3" s="293"/>
      <c r="C3" s="294"/>
      <c r="D3" s="294"/>
      <c r="E3" s="294"/>
      <c r="F3" s="294"/>
      <c r="G3" s="294"/>
      <c r="H3" s="295"/>
    </row>
    <row r="4" spans="2:8" ht="63" customHeight="1" x14ac:dyDescent="0.25">
      <c r="B4" s="378" t="s">
        <v>191</v>
      </c>
      <c r="C4" s="379"/>
      <c r="D4" s="379"/>
      <c r="E4" s="379"/>
      <c r="F4" s="379"/>
      <c r="G4" s="379"/>
      <c r="H4" s="380"/>
    </row>
    <row r="5" spans="2:8" ht="63" customHeight="1" x14ac:dyDescent="0.25">
      <c r="B5" s="381"/>
      <c r="C5" s="382"/>
      <c r="D5" s="382"/>
      <c r="E5" s="382"/>
      <c r="F5" s="382"/>
      <c r="G5" s="382"/>
      <c r="H5" s="383"/>
    </row>
    <row r="6" spans="2:8" ht="16.5" x14ac:dyDescent="0.25">
      <c r="B6" s="368" t="s">
        <v>182</v>
      </c>
      <c r="C6" s="384"/>
      <c r="D6" s="384"/>
      <c r="E6" s="384"/>
      <c r="F6" s="384"/>
      <c r="G6" s="384"/>
      <c r="H6" s="385"/>
    </row>
    <row r="7" spans="2:8" ht="95.25" customHeight="1" x14ac:dyDescent="0.25">
      <c r="B7" s="386" t="s">
        <v>192</v>
      </c>
      <c r="C7" s="387"/>
      <c r="D7" s="387"/>
      <c r="E7" s="387"/>
      <c r="F7" s="387"/>
      <c r="G7" s="387"/>
      <c r="H7" s="388"/>
    </row>
    <row r="8" spans="2:8" ht="16.5" x14ac:dyDescent="0.25">
      <c r="B8" s="272"/>
      <c r="C8" s="273"/>
      <c r="D8" s="273"/>
      <c r="E8" s="273"/>
      <c r="F8" s="273"/>
      <c r="G8" s="273"/>
      <c r="H8" s="274"/>
    </row>
    <row r="9" spans="2:8" ht="20.45" customHeight="1" x14ac:dyDescent="0.25">
      <c r="B9" s="390" t="s">
        <v>209</v>
      </c>
      <c r="C9" s="391"/>
      <c r="D9" s="391"/>
      <c r="E9" s="391"/>
      <c r="F9" s="391"/>
      <c r="G9" s="391"/>
      <c r="H9" s="392"/>
    </row>
    <row r="10" spans="2:8" ht="16.5" x14ac:dyDescent="0.25">
      <c r="B10" s="278"/>
      <c r="C10" s="279"/>
      <c r="D10" s="279"/>
      <c r="E10" s="279"/>
      <c r="F10" s="279"/>
      <c r="G10" s="279"/>
      <c r="H10" s="280"/>
    </row>
    <row r="11" spans="2:8" ht="20.45" customHeight="1" x14ac:dyDescent="0.25">
      <c r="B11" s="393" t="s">
        <v>210</v>
      </c>
      <c r="C11" s="394"/>
      <c r="D11" s="394"/>
      <c r="E11" s="394"/>
      <c r="F11" s="394"/>
      <c r="G11" s="394"/>
      <c r="H11" s="395"/>
    </row>
    <row r="12" spans="2:8" s="317" customFormat="1" ht="20.45" customHeight="1" x14ac:dyDescent="0.25">
      <c r="B12" s="314"/>
      <c r="C12" s="315"/>
      <c r="D12" s="315"/>
      <c r="E12" s="315"/>
      <c r="F12" s="315"/>
      <c r="G12" s="315"/>
      <c r="H12" s="316"/>
    </row>
    <row r="13" spans="2:8" ht="20.45" customHeight="1" x14ac:dyDescent="0.25">
      <c r="B13" s="368" t="s">
        <v>207</v>
      </c>
      <c r="C13" s="369"/>
      <c r="D13" s="369"/>
      <c r="E13" s="369"/>
      <c r="F13" s="369"/>
      <c r="G13" s="369"/>
      <c r="H13" s="370"/>
    </row>
    <row r="14" spans="2:8" ht="9" customHeight="1" x14ac:dyDescent="0.25">
      <c r="B14" s="368"/>
      <c r="C14" s="369"/>
      <c r="D14" s="369"/>
      <c r="E14" s="369"/>
      <c r="F14" s="369"/>
      <c r="G14" s="369"/>
      <c r="H14" s="370"/>
    </row>
    <row r="15" spans="2:8" ht="16.5" x14ac:dyDescent="0.25">
      <c r="B15" s="368" t="s">
        <v>206</v>
      </c>
      <c r="C15" s="369"/>
      <c r="D15" s="369"/>
      <c r="E15" s="369"/>
      <c r="F15" s="369"/>
      <c r="G15" s="369"/>
      <c r="H15" s="370"/>
    </row>
    <row r="16" spans="2:8" ht="16.5" x14ac:dyDescent="0.25">
      <c r="B16" s="275"/>
      <c r="C16" s="276"/>
      <c r="D16" s="276"/>
      <c r="E16" s="276"/>
      <c r="F16" s="276"/>
      <c r="G16" s="276"/>
      <c r="H16" s="277"/>
    </row>
    <row r="17" spans="2:8" ht="18.600000000000001" customHeight="1" x14ac:dyDescent="0.25">
      <c r="B17" s="368" t="s">
        <v>208</v>
      </c>
      <c r="C17" s="369"/>
      <c r="D17" s="369"/>
      <c r="E17" s="369"/>
      <c r="F17" s="369"/>
      <c r="G17" s="369"/>
      <c r="H17" s="370"/>
    </row>
    <row r="18" spans="2:8" ht="18.600000000000001" customHeight="1" x14ac:dyDescent="0.25">
      <c r="B18" s="275"/>
      <c r="C18" s="276"/>
      <c r="D18" s="276"/>
      <c r="E18" s="276"/>
      <c r="F18" s="276"/>
      <c r="G18" s="276"/>
      <c r="H18" s="277"/>
    </row>
    <row r="19" spans="2:8" ht="18.600000000000001" customHeight="1" x14ac:dyDescent="0.25">
      <c r="B19" s="368" t="s">
        <v>211</v>
      </c>
      <c r="C19" s="369"/>
      <c r="D19" s="369"/>
      <c r="E19" s="369"/>
      <c r="F19" s="369"/>
      <c r="G19" s="369"/>
      <c r="H19" s="370"/>
    </row>
    <row r="20" spans="2:8" ht="18.600000000000001" customHeight="1" thickBot="1" x14ac:dyDescent="0.3">
      <c r="B20" s="214"/>
      <c r="C20" s="281"/>
      <c r="D20" s="281"/>
      <c r="E20" s="281"/>
      <c r="F20" s="281"/>
      <c r="G20" s="281"/>
      <c r="H20" s="282"/>
    </row>
    <row r="21" spans="2:8" ht="15.75" thickTop="1" x14ac:dyDescent="0.25">
      <c r="B21" s="296"/>
      <c r="C21" s="347" t="s">
        <v>183</v>
      </c>
      <c r="D21" s="348"/>
      <c r="E21" s="349" t="s">
        <v>184</v>
      </c>
      <c r="F21" s="350"/>
      <c r="G21" s="301"/>
      <c r="H21" s="297"/>
    </row>
    <row r="22" spans="2:8" ht="35.25" customHeight="1" x14ac:dyDescent="0.25">
      <c r="B22" s="296"/>
      <c r="C22" s="364" t="s">
        <v>185</v>
      </c>
      <c r="D22" s="357"/>
      <c r="E22" s="358" t="s">
        <v>186</v>
      </c>
      <c r="F22" s="359"/>
      <c r="G22" s="301"/>
      <c r="H22" s="297"/>
    </row>
    <row r="23" spans="2:8" ht="17.25" customHeight="1" x14ac:dyDescent="0.25">
      <c r="B23" s="296"/>
      <c r="C23" s="364" t="s">
        <v>220</v>
      </c>
      <c r="D23" s="357"/>
      <c r="E23" s="358" t="s">
        <v>187</v>
      </c>
      <c r="F23" s="359"/>
      <c r="G23" s="301"/>
      <c r="H23" s="297"/>
    </row>
    <row r="24" spans="2:8" ht="69.75" customHeight="1" x14ac:dyDescent="0.25">
      <c r="B24" s="296"/>
      <c r="C24" s="364" t="s">
        <v>205</v>
      </c>
      <c r="D24" s="357"/>
      <c r="E24" s="358" t="s">
        <v>234</v>
      </c>
      <c r="F24" s="359"/>
      <c r="G24" s="301"/>
      <c r="H24" s="297"/>
    </row>
    <row r="25" spans="2:8" ht="69.75" customHeight="1" x14ac:dyDescent="0.25">
      <c r="B25" s="296"/>
      <c r="C25" s="364" t="s">
        <v>235</v>
      </c>
      <c r="D25" s="357"/>
      <c r="E25" s="358" t="s">
        <v>236</v>
      </c>
      <c r="F25" s="359"/>
      <c r="G25" s="301"/>
      <c r="H25" s="297"/>
    </row>
    <row r="26" spans="2:8" ht="69.75" customHeight="1" x14ac:dyDescent="0.25">
      <c r="B26" s="296"/>
      <c r="C26" s="364" t="s">
        <v>222</v>
      </c>
      <c r="D26" s="357"/>
      <c r="E26" s="358" t="s">
        <v>188</v>
      </c>
      <c r="F26" s="359"/>
      <c r="G26" s="301"/>
      <c r="H26" s="297"/>
    </row>
    <row r="27" spans="2:8" ht="69.75" customHeight="1" x14ac:dyDescent="0.25">
      <c r="B27" s="296"/>
      <c r="C27" s="360" t="s">
        <v>76</v>
      </c>
      <c r="D27" s="355"/>
      <c r="E27" s="345" t="s">
        <v>233</v>
      </c>
      <c r="F27" s="346"/>
      <c r="G27" s="301"/>
      <c r="H27" s="297"/>
    </row>
    <row r="28" spans="2:8" ht="69.75" customHeight="1" x14ac:dyDescent="0.25">
      <c r="B28" s="296"/>
      <c r="C28" s="360" t="s">
        <v>223</v>
      </c>
      <c r="D28" s="355"/>
      <c r="E28" s="345" t="s">
        <v>224</v>
      </c>
      <c r="F28" s="346"/>
      <c r="G28" s="301"/>
      <c r="H28" s="297"/>
    </row>
    <row r="29" spans="2:8" ht="69.75" customHeight="1" x14ac:dyDescent="0.25">
      <c r="B29" s="296"/>
      <c r="C29" s="360" t="s">
        <v>225</v>
      </c>
      <c r="D29" s="355"/>
      <c r="E29" s="345" t="s">
        <v>226</v>
      </c>
      <c r="F29" s="346"/>
      <c r="G29" s="301"/>
      <c r="H29" s="297"/>
    </row>
    <row r="30" spans="2:8" ht="69.75" customHeight="1" x14ac:dyDescent="0.25">
      <c r="B30" s="296"/>
      <c r="C30" s="360" t="s">
        <v>48</v>
      </c>
      <c r="D30" s="355"/>
      <c r="E30" s="345" t="s">
        <v>227</v>
      </c>
      <c r="F30" s="346"/>
      <c r="G30" s="301"/>
      <c r="H30" s="297"/>
    </row>
    <row r="31" spans="2:8" ht="69.75" customHeight="1" x14ac:dyDescent="0.25">
      <c r="B31" s="296"/>
      <c r="C31" s="360" t="s">
        <v>228</v>
      </c>
      <c r="D31" s="355"/>
      <c r="E31" s="345" t="s">
        <v>229</v>
      </c>
      <c r="F31" s="346"/>
      <c r="G31" s="301"/>
      <c r="H31" s="297"/>
    </row>
    <row r="32" spans="2:8" ht="69.75" customHeight="1" x14ac:dyDescent="0.25">
      <c r="B32" s="296"/>
      <c r="C32" s="360" t="s">
        <v>230</v>
      </c>
      <c r="D32" s="355"/>
      <c r="E32" s="345" t="s">
        <v>231</v>
      </c>
      <c r="F32" s="346"/>
      <c r="G32" s="301"/>
      <c r="H32" s="297"/>
    </row>
    <row r="33" spans="2:8" ht="69.75" customHeight="1" x14ac:dyDescent="0.25">
      <c r="B33" s="296"/>
      <c r="C33" s="360" t="s">
        <v>165</v>
      </c>
      <c r="D33" s="355"/>
      <c r="E33" s="345" t="s">
        <v>232</v>
      </c>
      <c r="F33" s="346"/>
      <c r="G33" s="301"/>
      <c r="H33" s="297"/>
    </row>
    <row r="34" spans="2:8" x14ac:dyDescent="0.25">
      <c r="B34" s="296"/>
      <c r="C34" s="286"/>
      <c r="D34" s="286"/>
      <c r="E34" s="287"/>
      <c r="F34" s="287"/>
      <c r="G34" s="301"/>
      <c r="H34" s="297"/>
    </row>
    <row r="35" spans="2:8" ht="16.5" x14ac:dyDescent="0.25">
      <c r="B35" s="368" t="s">
        <v>237</v>
      </c>
      <c r="C35" s="369"/>
      <c r="D35" s="369"/>
      <c r="E35" s="369"/>
      <c r="F35" s="369"/>
      <c r="G35" s="369"/>
      <c r="H35" s="370"/>
    </row>
    <row r="36" spans="2:8" ht="14.45" customHeight="1" thickBot="1" x14ac:dyDescent="0.3">
      <c r="B36" s="302"/>
      <c r="C36" s="291"/>
      <c r="D36" s="291"/>
      <c r="E36" s="291"/>
      <c r="F36" s="291"/>
      <c r="G36" s="291"/>
      <c r="H36" s="303"/>
    </row>
    <row r="37" spans="2:8" ht="14.45" customHeight="1" thickTop="1" x14ac:dyDescent="0.25">
      <c r="B37" s="302"/>
      <c r="C37" s="347" t="s">
        <v>183</v>
      </c>
      <c r="D37" s="348"/>
      <c r="E37" s="349" t="s">
        <v>184</v>
      </c>
      <c r="F37" s="350"/>
      <c r="G37" s="291"/>
      <c r="H37" s="303"/>
    </row>
    <row r="38" spans="2:8" ht="90" customHeight="1" x14ac:dyDescent="0.25">
      <c r="B38" s="302"/>
      <c r="C38" s="360" t="s">
        <v>198</v>
      </c>
      <c r="D38" s="355"/>
      <c r="E38" s="345" t="s">
        <v>238</v>
      </c>
      <c r="F38" s="346"/>
      <c r="G38" s="291"/>
      <c r="H38" s="303"/>
    </row>
    <row r="39" spans="2:8" ht="53.45" customHeight="1" x14ac:dyDescent="0.25">
      <c r="B39" s="302"/>
      <c r="C39" s="360" t="s">
        <v>170</v>
      </c>
      <c r="D39" s="355"/>
      <c r="E39" s="345" t="s">
        <v>263</v>
      </c>
      <c r="F39" s="346"/>
      <c r="G39" s="291"/>
      <c r="H39" s="303"/>
    </row>
    <row r="40" spans="2:8" ht="54" customHeight="1" x14ac:dyDescent="0.25">
      <c r="B40" s="302"/>
      <c r="C40" s="360" t="s">
        <v>62</v>
      </c>
      <c r="D40" s="355"/>
      <c r="E40" s="345" t="s">
        <v>264</v>
      </c>
      <c r="F40" s="346"/>
      <c r="G40" s="291"/>
      <c r="H40" s="303"/>
    </row>
    <row r="41" spans="2:8" ht="32.450000000000003" customHeight="1" x14ac:dyDescent="0.25">
      <c r="B41" s="302"/>
      <c r="C41" s="360" t="s">
        <v>239</v>
      </c>
      <c r="D41" s="355"/>
      <c r="E41" s="345" t="s">
        <v>240</v>
      </c>
      <c r="F41" s="346"/>
      <c r="G41" s="291"/>
      <c r="H41" s="303"/>
    </row>
    <row r="42" spans="2:8" ht="16.5" x14ac:dyDescent="0.25">
      <c r="B42" s="302"/>
      <c r="C42" s="291"/>
      <c r="D42" s="291"/>
      <c r="E42" s="291"/>
      <c r="F42" s="291"/>
      <c r="G42" s="291"/>
      <c r="H42" s="303"/>
    </row>
    <row r="43" spans="2:8" ht="18.600000000000001" customHeight="1" x14ac:dyDescent="0.25">
      <c r="B43" s="361" t="s">
        <v>216</v>
      </c>
      <c r="C43" s="362"/>
      <c r="D43" s="362"/>
      <c r="E43" s="362"/>
      <c r="F43" s="362"/>
      <c r="G43" s="362"/>
      <c r="H43" s="363"/>
    </row>
    <row r="44" spans="2:8" ht="18.600000000000001" customHeight="1" x14ac:dyDescent="0.25">
      <c r="B44" s="288"/>
      <c r="C44" s="289"/>
      <c r="D44" s="289"/>
      <c r="E44" s="289"/>
      <c r="F44" s="289"/>
      <c r="G44" s="289"/>
      <c r="H44" s="290"/>
    </row>
    <row r="45" spans="2:8" ht="18.600000000000001" customHeight="1" x14ac:dyDescent="0.25">
      <c r="B45" s="368" t="s">
        <v>212</v>
      </c>
      <c r="C45" s="369"/>
      <c r="D45" s="369"/>
      <c r="E45" s="369"/>
      <c r="F45" s="369"/>
      <c r="G45" s="369"/>
      <c r="H45" s="370"/>
    </row>
    <row r="46" spans="2:8" ht="18.600000000000001" customHeight="1" thickBot="1" x14ac:dyDescent="0.3">
      <c r="B46" s="214"/>
      <c r="C46" s="281"/>
      <c r="D46" s="281"/>
      <c r="E46" s="281"/>
      <c r="F46" s="281"/>
      <c r="G46" s="281"/>
      <c r="H46" s="282"/>
    </row>
    <row r="47" spans="2:8" ht="18.600000000000001" customHeight="1" thickTop="1" x14ac:dyDescent="0.25">
      <c r="B47" s="214"/>
      <c r="C47" s="347" t="s">
        <v>183</v>
      </c>
      <c r="D47" s="348"/>
      <c r="E47" s="349" t="s">
        <v>184</v>
      </c>
      <c r="F47" s="350"/>
      <c r="G47" s="281"/>
      <c r="H47" s="282"/>
    </row>
    <row r="48" spans="2:8" ht="53.1" customHeight="1" x14ac:dyDescent="0.25">
      <c r="B48" s="214"/>
      <c r="C48" s="351" t="s">
        <v>173</v>
      </c>
      <c r="D48" s="344"/>
      <c r="E48" s="345" t="s">
        <v>189</v>
      </c>
      <c r="F48" s="346"/>
      <c r="G48" s="281"/>
      <c r="H48" s="282"/>
    </row>
    <row r="49" spans="2:8" ht="54" customHeight="1" x14ac:dyDescent="0.25">
      <c r="B49" s="214"/>
      <c r="C49" s="351" t="s">
        <v>88</v>
      </c>
      <c r="D49" s="344"/>
      <c r="E49" s="345" t="s">
        <v>241</v>
      </c>
      <c r="F49" s="346"/>
      <c r="G49" s="281"/>
      <c r="H49" s="282"/>
    </row>
    <row r="50" spans="2:8" ht="51.95" customHeight="1" x14ac:dyDescent="0.25">
      <c r="B50" s="214"/>
      <c r="C50" s="351" t="s">
        <v>89</v>
      </c>
      <c r="D50" s="344"/>
      <c r="E50" s="345" t="s">
        <v>243</v>
      </c>
      <c r="F50" s="346"/>
      <c r="G50" s="281"/>
      <c r="H50" s="282"/>
    </row>
    <row r="51" spans="2:8" ht="53.45" customHeight="1" x14ac:dyDescent="0.25">
      <c r="B51" s="214"/>
      <c r="C51" s="351" t="s">
        <v>112</v>
      </c>
      <c r="D51" s="344"/>
      <c r="E51" s="345" t="s">
        <v>243</v>
      </c>
      <c r="F51" s="346"/>
      <c r="G51" s="281"/>
      <c r="H51" s="282"/>
    </row>
    <row r="52" spans="2:8" ht="48.6" customHeight="1" x14ac:dyDescent="0.25">
      <c r="B52" s="214"/>
      <c r="C52" s="351" t="s">
        <v>90</v>
      </c>
      <c r="D52" s="344"/>
      <c r="E52" s="345" t="s">
        <v>244</v>
      </c>
      <c r="F52" s="346"/>
      <c r="G52" s="281"/>
      <c r="H52" s="282"/>
    </row>
    <row r="53" spans="2:8" ht="49.5" customHeight="1" x14ac:dyDescent="0.25">
      <c r="B53" s="214"/>
      <c r="C53" s="351" t="s">
        <v>91</v>
      </c>
      <c r="D53" s="344"/>
      <c r="E53" s="345" t="s">
        <v>242</v>
      </c>
      <c r="F53" s="346"/>
      <c r="G53" s="281"/>
      <c r="H53" s="282"/>
    </row>
    <row r="54" spans="2:8" ht="50.1" customHeight="1" x14ac:dyDescent="0.25">
      <c r="B54" s="214"/>
      <c r="C54" s="351" t="s">
        <v>107</v>
      </c>
      <c r="D54" s="344"/>
      <c r="E54" s="345" t="s">
        <v>247</v>
      </c>
      <c r="F54" s="346"/>
      <c r="G54" s="281"/>
      <c r="H54" s="282"/>
    </row>
    <row r="55" spans="2:8" ht="29.45" customHeight="1" x14ac:dyDescent="0.25">
      <c r="B55" s="214"/>
      <c r="C55" s="351" t="s">
        <v>111</v>
      </c>
      <c r="D55" s="344"/>
      <c r="E55" s="345" t="s">
        <v>245</v>
      </c>
      <c r="F55" s="346"/>
      <c r="G55" s="281"/>
      <c r="H55" s="282"/>
    </row>
    <row r="56" spans="2:8" ht="39.950000000000003" customHeight="1" x14ac:dyDescent="0.25">
      <c r="B56" s="214"/>
      <c r="C56" s="351" t="s">
        <v>115</v>
      </c>
      <c r="D56" s="344"/>
      <c r="E56" s="345" t="s">
        <v>246</v>
      </c>
      <c r="F56" s="346"/>
      <c r="G56" s="281"/>
      <c r="H56" s="282"/>
    </row>
    <row r="57" spans="2:8" ht="29.45" customHeight="1" x14ac:dyDescent="0.25">
      <c r="B57" s="214"/>
      <c r="C57" s="351" t="s">
        <v>10</v>
      </c>
      <c r="D57" s="344"/>
      <c r="E57" s="345" t="s">
        <v>201</v>
      </c>
      <c r="F57" s="346"/>
      <c r="G57" s="281"/>
      <c r="H57" s="282"/>
    </row>
    <row r="58" spans="2:8" ht="18.600000000000001" customHeight="1" x14ac:dyDescent="0.25">
      <c r="B58" s="214"/>
      <c r="C58" s="281"/>
      <c r="D58" s="281"/>
      <c r="E58" s="281"/>
      <c r="F58" s="281"/>
      <c r="G58" s="281"/>
      <c r="H58" s="282"/>
    </row>
    <row r="59" spans="2:8" ht="18.600000000000001" customHeight="1" x14ac:dyDescent="0.25">
      <c r="B59" s="365" t="s">
        <v>215</v>
      </c>
      <c r="C59" s="366"/>
      <c r="D59" s="366"/>
      <c r="E59" s="366"/>
      <c r="F59" s="366"/>
      <c r="G59" s="366"/>
      <c r="H59" s="367"/>
    </row>
    <row r="60" spans="2:8" ht="18.600000000000001" customHeight="1" x14ac:dyDescent="0.25">
      <c r="B60" s="214"/>
      <c r="C60" s="281"/>
      <c r="D60" s="281"/>
      <c r="E60" s="281"/>
      <c r="F60" s="281"/>
      <c r="G60" s="281"/>
      <c r="H60" s="282"/>
    </row>
    <row r="61" spans="2:8" ht="18.600000000000001" customHeight="1" x14ac:dyDescent="0.25">
      <c r="B61" s="352" t="s">
        <v>213</v>
      </c>
      <c r="C61" s="353"/>
      <c r="D61" s="353"/>
      <c r="E61" s="353"/>
      <c r="F61" s="353"/>
      <c r="G61" s="353"/>
      <c r="H61" s="354"/>
    </row>
    <row r="62" spans="2:8" ht="18.600000000000001" customHeight="1" x14ac:dyDescent="0.25">
      <c r="B62" s="275"/>
      <c r="C62" s="276"/>
      <c r="D62" s="276"/>
      <c r="E62" s="276"/>
      <c r="F62" s="276"/>
      <c r="G62" s="276"/>
      <c r="H62" s="277"/>
    </row>
    <row r="63" spans="2:8" ht="30" customHeight="1" x14ac:dyDescent="0.25">
      <c r="B63" s="368" t="s">
        <v>214</v>
      </c>
      <c r="C63" s="369"/>
      <c r="D63" s="369"/>
      <c r="E63" s="369"/>
      <c r="F63" s="369"/>
      <c r="G63" s="369"/>
      <c r="H63" s="370"/>
    </row>
    <row r="64" spans="2:8" ht="17.25" thickBot="1" x14ac:dyDescent="0.3">
      <c r="B64" s="214"/>
      <c r="C64" s="281"/>
      <c r="D64" s="281"/>
      <c r="E64" s="281"/>
      <c r="F64" s="281"/>
      <c r="G64" s="281"/>
      <c r="H64" s="282"/>
    </row>
    <row r="65" spans="2:8" ht="30" customHeight="1" thickTop="1" x14ac:dyDescent="0.25">
      <c r="B65" s="214"/>
      <c r="C65" s="347" t="s">
        <v>183</v>
      </c>
      <c r="D65" s="348"/>
      <c r="E65" s="349" t="s">
        <v>184</v>
      </c>
      <c r="F65" s="350"/>
      <c r="G65" s="281"/>
      <c r="H65" s="282"/>
    </row>
    <row r="66" spans="2:8" ht="30" customHeight="1" x14ac:dyDescent="0.25">
      <c r="B66" s="214"/>
      <c r="C66" s="351" t="s">
        <v>122</v>
      </c>
      <c r="D66" s="344"/>
      <c r="E66" s="345" t="s">
        <v>248</v>
      </c>
      <c r="F66" s="346"/>
      <c r="G66" s="281"/>
      <c r="H66" s="282"/>
    </row>
    <row r="67" spans="2:8" ht="44.45" customHeight="1" x14ac:dyDescent="0.25">
      <c r="B67" s="214"/>
      <c r="C67" s="351" t="s">
        <v>123</v>
      </c>
      <c r="D67" s="344"/>
      <c r="E67" s="345" t="s">
        <v>249</v>
      </c>
      <c r="F67" s="346"/>
      <c r="G67" s="281"/>
      <c r="H67" s="282"/>
    </row>
    <row r="68" spans="2:8" ht="51" customHeight="1" x14ac:dyDescent="0.25">
      <c r="B68" s="214"/>
      <c r="C68" s="351" t="s">
        <v>176</v>
      </c>
      <c r="D68" s="344"/>
      <c r="E68" s="345" t="s">
        <v>250</v>
      </c>
      <c r="F68" s="346"/>
      <c r="G68" s="281"/>
      <c r="H68" s="282"/>
    </row>
    <row r="69" spans="2:8" ht="76.5" customHeight="1" x14ac:dyDescent="0.25">
      <c r="B69" s="214"/>
      <c r="C69" s="351" t="s">
        <v>251</v>
      </c>
      <c r="D69" s="344"/>
      <c r="E69" s="345" t="s">
        <v>190</v>
      </c>
      <c r="F69" s="346"/>
      <c r="G69" s="281"/>
      <c r="H69" s="282"/>
    </row>
    <row r="70" spans="2:8" ht="30" customHeight="1" x14ac:dyDescent="0.25">
      <c r="B70" s="214"/>
      <c r="C70" s="351" t="s">
        <v>148</v>
      </c>
      <c r="D70" s="344"/>
      <c r="E70" s="345" t="s">
        <v>253</v>
      </c>
      <c r="F70" s="346"/>
      <c r="G70" s="281"/>
      <c r="H70" s="282"/>
    </row>
    <row r="71" spans="2:8" ht="30" customHeight="1" x14ac:dyDescent="0.25">
      <c r="B71" s="214"/>
      <c r="C71" s="351" t="s">
        <v>254</v>
      </c>
      <c r="D71" s="344"/>
      <c r="E71" s="345" t="s">
        <v>255</v>
      </c>
      <c r="F71" s="346"/>
      <c r="G71" s="281"/>
      <c r="H71" s="282"/>
    </row>
    <row r="72" spans="2:8" ht="30" customHeight="1" x14ac:dyDescent="0.25">
      <c r="B72" s="214"/>
      <c r="C72" s="351" t="s">
        <v>256</v>
      </c>
      <c r="D72" s="344"/>
      <c r="E72" s="345" t="s">
        <v>257</v>
      </c>
      <c r="F72" s="346"/>
      <c r="G72" s="281"/>
      <c r="H72" s="282"/>
    </row>
    <row r="73" spans="2:8" ht="53.45" customHeight="1" x14ac:dyDescent="0.25">
      <c r="B73" s="214"/>
      <c r="C73" s="351" t="s">
        <v>130</v>
      </c>
      <c r="D73" s="344"/>
      <c r="E73" s="345" t="s">
        <v>252</v>
      </c>
      <c r="F73" s="346"/>
      <c r="G73" s="281"/>
      <c r="H73" s="282"/>
    </row>
    <row r="74" spans="2:8" ht="30" customHeight="1" x14ac:dyDescent="0.25">
      <c r="B74" s="214"/>
      <c r="C74" s="281"/>
      <c r="D74" s="281"/>
      <c r="E74" s="281"/>
      <c r="F74" s="281"/>
      <c r="G74" s="281"/>
      <c r="H74" s="282"/>
    </row>
    <row r="75" spans="2:8" ht="18.600000000000001" customHeight="1" x14ac:dyDescent="0.25">
      <c r="B75" s="352" t="s">
        <v>217</v>
      </c>
      <c r="C75" s="353"/>
      <c r="D75" s="353"/>
      <c r="E75" s="353"/>
      <c r="F75" s="353"/>
      <c r="G75" s="353"/>
      <c r="H75" s="354"/>
    </row>
    <row r="76" spans="2:8" ht="18.600000000000001" customHeight="1" x14ac:dyDescent="0.25">
      <c r="B76" s="283"/>
      <c r="C76" s="284"/>
      <c r="D76" s="284"/>
      <c r="E76" s="284"/>
      <c r="F76" s="284"/>
      <c r="G76" s="284"/>
      <c r="H76" s="285"/>
    </row>
    <row r="77" spans="2:8" ht="18.600000000000001" customHeight="1" x14ac:dyDescent="0.25">
      <c r="B77" s="352" t="s">
        <v>218</v>
      </c>
      <c r="C77" s="353"/>
      <c r="D77" s="353"/>
      <c r="E77" s="353"/>
      <c r="F77" s="353"/>
      <c r="G77" s="353"/>
      <c r="H77" s="354"/>
    </row>
    <row r="78" spans="2:8" ht="18.600000000000001" customHeight="1" x14ac:dyDescent="0.25">
      <c r="B78" s="283"/>
      <c r="C78" s="284"/>
      <c r="D78" s="284"/>
      <c r="E78" s="284"/>
      <c r="F78" s="284"/>
      <c r="G78" s="284"/>
      <c r="H78" s="285"/>
    </row>
    <row r="79" spans="2:8" ht="18.600000000000001" customHeight="1" x14ac:dyDescent="0.25">
      <c r="B79" s="352" t="s">
        <v>219</v>
      </c>
      <c r="C79" s="353"/>
      <c r="D79" s="353"/>
      <c r="E79" s="353"/>
      <c r="F79" s="353"/>
      <c r="G79" s="353"/>
      <c r="H79" s="354"/>
    </row>
    <row r="80" spans="2:8" ht="16.5" x14ac:dyDescent="0.25">
      <c r="B80" s="214"/>
      <c r="C80" s="304"/>
      <c r="D80" s="304"/>
      <c r="E80" s="304"/>
      <c r="F80" s="304"/>
      <c r="G80" s="304"/>
      <c r="H80" s="215"/>
    </row>
    <row r="81" spans="2:8" ht="16.5" x14ac:dyDescent="0.25">
      <c r="B81" s="214"/>
      <c r="C81" s="304"/>
      <c r="D81" s="304"/>
      <c r="E81" s="304"/>
      <c r="F81" s="304"/>
      <c r="G81" s="304"/>
      <c r="H81" s="215"/>
    </row>
    <row r="82" spans="2:8" ht="16.5" x14ac:dyDescent="0.25">
      <c r="B82" s="214" t="s">
        <v>260</v>
      </c>
      <c r="C82" s="304"/>
      <c r="D82" s="304"/>
      <c r="E82" s="304"/>
      <c r="F82" s="304"/>
      <c r="G82" s="304"/>
      <c r="H82" s="215"/>
    </row>
    <row r="83" spans="2:8" ht="16.5" x14ac:dyDescent="0.25">
      <c r="B83" s="214"/>
      <c r="C83" s="304"/>
      <c r="D83" s="304"/>
      <c r="E83" s="304"/>
      <c r="F83" s="304"/>
      <c r="G83" s="304"/>
      <c r="H83" s="215"/>
    </row>
    <row r="84" spans="2:8" ht="15.75" thickBot="1" x14ac:dyDescent="0.3">
      <c r="B84" s="296"/>
      <c r="C84" s="301"/>
      <c r="D84" s="305"/>
      <c r="E84" s="306"/>
      <c r="F84" s="306"/>
      <c r="G84" s="307"/>
      <c r="H84" s="297"/>
    </row>
    <row r="85" spans="2:8" ht="15.75" thickTop="1" x14ac:dyDescent="0.25">
      <c r="B85" s="308" t="s">
        <v>261</v>
      </c>
      <c r="C85" s="389" t="s">
        <v>183</v>
      </c>
      <c r="D85" s="348"/>
      <c r="E85" s="349" t="s">
        <v>184</v>
      </c>
      <c r="F85" s="350"/>
      <c r="G85" s="301"/>
      <c r="H85" s="297"/>
    </row>
    <row r="86" spans="2:8" s="213" customFormat="1" x14ac:dyDescent="0.25">
      <c r="B86" s="312">
        <v>2</v>
      </c>
      <c r="C86" s="356" t="s">
        <v>185</v>
      </c>
      <c r="D86" s="357"/>
      <c r="E86" s="358" t="s">
        <v>186</v>
      </c>
      <c r="F86" s="359"/>
      <c r="G86" s="309"/>
      <c r="H86" s="216"/>
    </row>
    <row r="87" spans="2:8" s="213" customFormat="1" ht="17.25" customHeight="1" x14ac:dyDescent="0.25">
      <c r="B87" s="312">
        <v>2</v>
      </c>
      <c r="C87" s="356" t="s">
        <v>220</v>
      </c>
      <c r="D87" s="357"/>
      <c r="E87" s="358" t="s">
        <v>187</v>
      </c>
      <c r="F87" s="359"/>
      <c r="G87" s="309"/>
      <c r="H87" s="216"/>
    </row>
    <row r="88" spans="2:8" s="213" customFormat="1" ht="25.5" customHeight="1" x14ac:dyDescent="0.25">
      <c r="B88" s="312">
        <v>2</v>
      </c>
      <c r="C88" s="356" t="s">
        <v>205</v>
      </c>
      <c r="D88" s="357"/>
      <c r="E88" s="358" t="s">
        <v>234</v>
      </c>
      <c r="F88" s="359"/>
      <c r="G88" s="309"/>
      <c r="H88" s="216"/>
    </row>
    <row r="89" spans="2:8" s="213" customFormat="1" ht="25.5" customHeight="1" x14ac:dyDescent="0.25">
      <c r="B89" s="312">
        <v>2</v>
      </c>
      <c r="C89" s="356" t="s">
        <v>235</v>
      </c>
      <c r="D89" s="357"/>
      <c r="E89" s="358" t="s">
        <v>236</v>
      </c>
      <c r="F89" s="359"/>
      <c r="G89" s="309"/>
      <c r="H89" s="216"/>
    </row>
    <row r="90" spans="2:8" s="213" customFormat="1" ht="66.95" customHeight="1" x14ac:dyDescent="0.25">
      <c r="B90" s="312">
        <v>2</v>
      </c>
      <c r="C90" s="356" t="s">
        <v>222</v>
      </c>
      <c r="D90" s="357"/>
      <c r="E90" s="358" t="s">
        <v>188</v>
      </c>
      <c r="F90" s="359"/>
      <c r="G90" s="309"/>
      <c r="H90" s="216"/>
    </row>
    <row r="91" spans="2:8" s="213" customFormat="1" ht="67.5" customHeight="1" x14ac:dyDescent="0.25">
      <c r="B91" s="312">
        <v>2</v>
      </c>
      <c r="C91" s="344" t="s">
        <v>76</v>
      </c>
      <c r="D91" s="355"/>
      <c r="E91" s="345" t="s">
        <v>233</v>
      </c>
      <c r="F91" s="346"/>
      <c r="G91" s="309"/>
      <c r="H91" s="216"/>
    </row>
    <row r="92" spans="2:8" s="213" customFormat="1" ht="43.5" customHeight="1" x14ac:dyDescent="0.25">
      <c r="B92" s="312">
        <v>2</v>
      </c>
      <c r="C92" s="344" t="s">
        <v>223</v>
      </c>
      <c r="D92" s="355"/>
      <c r="E92" s="345" t="s">
        <v>224</v>
      </c>
      <c r="F92" s="346"/>
      <c r="G92" s="309"/>
      <c r="H92" s="216"/>
    </row>
    <row r="93" spans="2:8" s="213" customFormat="1" ht="35.1" customHeight="1" x14ac:dyDescent="0.25">
      <c r="B93" s="312">
        <v>2</v>
      </c>
      <c r="C93" s="344" t="s">
        <v>225</v>
      </c>
      <c r="D93" s="355"/>
      <c r="E93" s="345" t="s">
        <v>226</v>
      </c>
      <c r="F93" s="346"/>
      <c r="G93" s="309"/>
      <c r="H93" s="216"/>
    </row>
    <row r="94" spans="2:8" s="213" customFormat="1" ht="72.75" customHeight="1" x14ac:dyDescent="0.25">
      <c r="B94" s="312">
        <v>2</v>
      </c>
      <c r="C94" s="344" t="s">
        <v>48</v>
      </c>
      <c r="D94" s="355"/>
      <c r="E94" s="345" t="s">
        <v>258</v>
      </c>
      <c r="F94" s="346"/>
      <c r="G94" s="309"/>
      <c r="H94" s="216"/>
    </row>
    <row r="95" spans="2:8" s="213" customFormat="1" ht="93.95" customHeight="1" x14ac:dyDescent="0.25">
      <c r="B95" s="312">
        <v>2</v>
      </c>
      <c r="C95" s="344" t="s">
        <v>228</v>
      </c>
      <c r="D95" s="355"/>
      <c r="E95" s="345" t="s">
        <v>229</v>
      </c>
      <c r="F95" s="346"/>
      <c r="G95" s="309"/>
      <c r="H95" s="216"/>
    </row>
    <row r="96" spans="2:8" s="213" customFormat="1" ht="93.95" customHeight="1" x14ac:dyDescent="0.25">
      <c r="B96" s="312">
        <v>2</v>
      </c>
      <c r="C96" s="344" t="s">
        <v>230</v>
      </c>
      <c r="D96" s="355"/>
      <c r="E96" s="345" t="s">
        <v>231</v>
      </c>
      <c r="F96" s="346"/>
      <c r="G96" s="309"/>
      <c r="H96" s="216"/>
    </row>
    <row r="97" spans="2:8" s="213" customFormat="1" x14ac:dyDescent="0.25">
      <c r="B97" s="312">
        <v>2</v>
      </c>
      <c r="C97" s="344" t="s">
        <v>165</v>
      </c>
      <c r="D97" s="355"/>
      <c r="E97" s="345" t="s">
        <v>232</v>
      </c>
      <c r="F97" s="346"/>
      <c r="G97" s="309"/>
      <c r="H97" s="216"/>
    </row>
    <row r="98" spans="2:8" s="213" customFormat="1" ht="66.599999999999994" customHeight="1" x14ac:dyDescent="0.25">
      <c r="B98" s="312">
        <v>3</v>
      </c>
      <c r="C98" s="344" t="s">
        <v>198</v>
      </c>
      <c r="D98" s="355"/>
      <c r="E98" s="345" t="s">
        <v>238</v>
      </c>
      <c r="F98" s="346"/>
      <c r="G98" s="309"/>
      <c r="H98" s="216"/>
    </row>
    <row r="99" spans="2:8" s="213" customFormat="1" ht="66.599999999999994" customHeight="1" x14ac:dyDescent="0.25">
      <c r="B99" s="312">
        <v>3</v>
      </c>
      <c r="C99" s="344" t="s">
        <v>170</v>
      </c>
      <c r="D99" s="355"/>
      <c r="E99" s="345" t="s">
        <v>263</v>
      </c>
      <c r="F99" s="346"/>
      <c r="G99" s="309"/>
      <c r="H99" s="216"/>
    </row>
    <row r="100" spans="2:8" s="213" customFormat="1" ht="62.45" customHeight="1" x14ac:dyDescent="0.25">
      <c r="B100" s="312">
        <v>3</v>
      </c>
      <c r="C100" s="344" t="s">
        <v>62</v>
      </c>
      <c r="D100" s="355"/>
      <c r="E100" s="345" t="s">
        <v>264</v>
      </c>
      <c r="F100" s="346"/>
      <c r="G100" s="309"/>
      <c r="H100" s="216"/>
    </row>
    <row r="101" spans="2:8" s="213" customFormat="1" ht="38.450000000000003" customHeight="1" x14ac:dyDescent="0.25">
      <c r="B101" s="312">
        <v>3</v>
      </c>
      <c r="C101" s="344" t="s">
        <v>239</v>
      </c>
      <c r="D101" s="355"/>
      <c r="E101" s="345" t="s">
        <v>240</v>
      </c>
      <c r="F101" s="346"/>
      <c r="G101" s="309"/>
      <c r="H101" s="216"/>
    </row>
    <row r="102" spans="2:8" ht="59.25" customHeight="1" x14ac:dyDescent="0.25">
      <c r="B102" s="313">
        <v>5</v>
      </c>
      <c r="C102" s="343" t="s">
        <v>173</v>
      </c>
      <c r="D102" s="344"/>
      <c r="E102" s="345" t="s">
        <v>259</v>
      </c>
      <c r="F102" s="346"/>
      <c r="G102" s="301"/>
      <c r="H102" s="297"/>
    </row>
    <row r="103" spans="2:8" ht="59.25" customHeight="1" x14ac:dyDescent="0.25">
      <c r="B103" s="313">
        <v>5</v>
      </c>
      <c r="C103" s="343" t="s">
        <v>88</v>
      </c>
      <c r="D103" s="344"/>
      <c r="E103" s="345" t="s">
        <v>241</v>
      </c>
      <c r="F103" s="346"/>
      <c r="G103" s="301"/>
      <c r="H103" s="297"/>
    </row>
    <row r="104" spans="2:8" ht="59.25" customHeight="1" x14ac:dyDescent="0.25">
      <c r="B104" s="313">
        <v>5</v>
      </c>
      <c r="C104" s="343" t="s">
        <v>89</v>
      </c>
      <c r="D104" s="344"/>
      <c r="E104" s="345" t="s">
        <v>243</v>
      </c>
      <c r="F104" s="346"/>
      <c r="G104" s="301"/>
      <c r="H104" s="297"/>
    </row>
    <row r="105" spans="2:8" ht="59.25" customHeight="1" x14ac:dyDescent="0.25">
      <c r="B105" s="313">
        <v>5</v>
      </c>
      <c r="C105" s="343" t="s">
        <v>112</v>
      </c>
      <c r="D105" s="344"/>
      <c r="E105" s="345" t="s">
        <v>243</v>
      </c>
      <c r="F105" s="346"/>
      <c r="G105" s="301"/>
      <c r="H105" s="297"/>
    </row>
    <row r="106" spans="2:8" ht="47.45" customHeight="1" x14ac:dyDescent="0.25">
      <c r="B106" s="313">
        <v>5</v>
      </c>
      <c r="C106" s="343" t="s">
        <v>90</v>
      </c>
      <c r="D106" s="344"/>
      <c r="E106" s="345" t="s">
        <v>244</v>
      </c>
      <c r="F106" s="346"/>
      <c r="G106" s="301"/>
      <c r="H106" s="297"/>
    </row>
    <row r="107" spans="2:8" ht="45.6" customHeight="1" x14ac:dyDescent="0.25">
      <c r="B107" s="313">
        <v>5</v>
      </c>
      <c r="C107" s="343" t="s">
        <v>91</v>
      </c>
      <c r="D107" s="344"/>
      <c r="E107" s="345" t="s">
        <v>242</v>
      </c>
      <c r="F107" s="346"/>
      <c r="G107" s="301"/>
      <c r="H107" s="297"/>
    </row>
    <row r="108" spans="2:8" ht="32.450000000000003" customHeight="1" x14ac:dyDescent="0.25">
      <c r="B108" s="313">
        <v>5</v>
      </c>
      <c r="C108" s="343" t="s">
        <v>107</v>
      </c>
      <c r="D108" s="344"/>
      <c r="E108" s="345" t="s">
        <v>247</v>
      </c>
      <c r="F108" s="346"/>
      <c r="G108" s="301"/>
      <c r="H108" s="297"/>
    </row>
    <row r="109" spans="2:8" ht="33.6" customHeight="1" x14ac:dyDescent="0.25">
      <c r="B109" s="313">
        <v>5</v>
      </c>
      <c r="C109" s="343" t="s">
        <v>111</v>
      </c>
      <c r="D109" s="344"/>
      <c r="E109" s="345" t="s">
        <v>245</v>
      </c>
      <c r="F109" s="346"/>
      <c r="G109" s="301"/>
      <c r="H109" s="297"/>
    </row>
    <row r="110" spans="2:8" ht="33.6" customHeight="1" x14ac:dyDescent="0.25">
      <c r="B110" s="313">
        <v>5</v>
      </c>
      <c r="C110" s="343" t="s">
        <v>115</v>
      </c>
      <c r="D110" s="344"/>
      <c r="E110" s="345" t="s">
        <v>246</v>
      </c>
      <c r="F110" s="346"/>
      <c r="G110" s="301"/>
      <c r="H110" s="297"/>
    </row>
    <row r="111" spans="2:8" x14ac:dyDescent="0.25">
      <c r="B111" s="313">
        <v>5</v>
      </c>
      <c r="C111" s="343" t="s">
        <v>10</v>
      </c>
      <c r="D111" s="344"/>
      <c r="E111" s="345" t="s">
        <v>201</v>
      </c>
      <c r="F111" s="346"/>
      <c r="G111" s="301"/>
      <c r="H111" s="297"/>
    </row>
    <row r="112" spans="2:8" ht="24.95" customHeight="1" x14ac:dyDescent="0.25">
      <c r="B112" s="313">
        <v>8</v>
      </c>
      <c r="C112" s="343" t="s">
        <v>122</v>
      </c>
      <c r="D112" s="344"/>
      <c r="E112" s="345" t="s">
        <v>248</v>
      </c>
      <c r="F112" s="346"/>
      <c r="G112" s="301"/>
      <c r="H112" s="297"/>
    </row>
    <row r="113" spans="2:8" ht="46.5" customHeight="1" x14ac:dyDescent="0.25">
      <c r="B113" s="313">
        <v>8</v>
      </c>
      <c r="C113" s="343" t="s">
        <v>123</v>
      </c>
      <c r="D113" s="344"/>
      <c r="E113" s="345" t="s">
        <v>249</v>
      </c>
      <c r="F113" s="346"/>
      <c r="G113" s="301"/>
      <c r="H113" s="297"/>
    </row>
    <row r="114" spans="2:8" ht="46.5" customHeight="1" x14ac:dyDescent="0.25">
      <c r="B114" s="313">
        <v>8</v>
      </c>
      <c r="C114" s="343" t="s">
        <v>176</v>
      </c>
      <c r="D114" s="344"/>
      <c r="E114" s="345" t="s">
        <v>250</v>
      </c>
      <c r="F114" s="346"/>
      <c r="G114" s="301"/>
      <c r="H114" s="297"/>
    </row>
    <row r="115" spans="2:8" s="213" customFormat="1" ht="82.5" customHeight="1" x14ac:dyDescent="0.25">
      <c r="B115" s="312">
        <v>8</v>
      </c>
      <c r="C115" s="343" t="s">
        <v>251</v>
      </c>
      <c r="D115" s="344"/>
      <c r="E115" s="345" t="s">
        <v>190</v>
      </c>
      <c r="F115" s="346"/>
      <c r="G115" s="309"/>
      <c r="H115" s="216"/>
    </row>
    <row r="116" spans="2:8" s="213" customFormat="1" ht="33.950000000000003" customHeight="1" x14ac:dyDescent="0.25">
      <c r="B116" s="312">
        <v>8</v>
      </c>
      <c r="C116" s="343" t="s">
        <v>148</v>
      </c>
      <c r="D116" s="344"/>
      <c r="E116" s="345" t="s">
        <v>253</v>
      </c>
      <c r="F116" s="346"/>
      <c r="G116" s="309"/>
      <c r="H116" s="216"/>
    </row>
    <row r="117" spans="2:8" s="213" customFormat="1" ht="33.950000000000003" customHeight="1" x14ac:dyDescent="0.25">
      <c r="B117" s="312">
        <v>8</v>
      </c>
      <c r="C117" s="343" t="s">
        <v>254</v>
      </c>
      <c r="D117" s="344"/>
      <c r="E117" s="345" t="s">
        <v>255</v>
      </c>
      <c r="F117" s="346"/>
      <c r="G117" s="309"/>
      <c r="H117" s="216"/>
    </row>
    <row r="118" spans="2:8" s="213" customFormat="1" ht="33.950000000000003" customHeight="1" x14ac:dyDescent="0.25">
      <c r="B118" s="312">
        <v>8</v>
      </c>
      <c r="C118" s="343" t="s">
        <v>256</v>
      </c>
      <c r="D118" s="344"/>
      <c r="E118" s="345" t="s">
        <v>257</v>
      </c>
      <c r="F118" s="346"/>
      <c r="G118" s="309"/>
      <c r="H118" s="216"/>
    </row>
    <row r="119" spans="2:8" s="213" customFormat="1" ht="46.5" customHeight="1" x14ac:dyDescent="0.25">
      <c r="B119" s="312">
        <v>8</v>
      </c>
      <c r="C119" s="343" t="s">
        <v>130</v>
      </c>
      <c r="D119" s="344"/>
      <c r="E119" s="345" t="s">
        <v>252</v>
      </c>
      <c r="F119" s="346"/>
      <c r="G119" s="309"/>
      <c r="H119" s="216"/>
    </row>
    <row r="120" spans="2:8" ht="6.75" customHeight="1" thickBot="1" x14ac:dyDescent="0.3">
      <c r="B120" s="296"/>
      <c r="C120" s="371"/>
      <c r="D120" s="372"/>
      <c r="E120" s="373"/>
      <c r="F120" s="374"/>
      <c r="G120" s="301"/>
      <c r="H120" s="297"/>
    </row>
    <row r="121" spans="2:8" ht="15.75" thickTop="1" x14ac:dyDescent="0.25">
      <c r="B121" s="296"/>
      <c r="C121" s="310"/>
      <c r="D121" s="310"/>
      <c r="E121" s="311"/>
      <c r="F121" s="311"/>
      <c r="G121" s="301"/>
      <c r="H121" s="297"/>
    </row>
    <row r="122" spans="2:8" ht="15.75" thickBot="1" x14ac:dyDescent="0.3">
      <c r="B122" s="298"/>
      <c r="C122" s="299"/>
      <c r="D122" s="299"/>
      <c r="E122" s="299"/>
      <c r="F122" s="299"/>
      <c r="G122" s="299"/>
      <c r="H122" s="300"/>
    </row>
    <row r="126" spans="2:8" x14ac:dyDescent="0.25">
      <c r="B126" s="337" t="s">
        <v>273</v>
      </c>
    </row>
    <row r="127" spans="2:8" ht="48" customHeight="1" x14ac:dyDescent="0.25">
      <c r="B127" s="341" t="s">
        <v>274</v>
      </c>
      <c r="C127" s="341"/>
    </row>
    <row r="128" spans="2:8" x14ac:dyDescent="0.25">
      <c r="B128" s="342">
        <v>44342</v>
      </c>
      <c r="C128" s="342"/>
    </row>
  </sheetData>
  <sheetProtection sheet="1" scenarios="1" formatCells="0" formatColumns="0" formatRows="0"/>
  <autoFilter ref="B85:H119" xr:uid="{00000000-0009-0000-0000-000000000000}">
    <filterColumn colId="1" showButton="0"/>
    <filterColumn colId="3" showButton="0"/>
  </autoFilter>
  <mergeCells count="170">
    <mergeCell ref="B2:H2"/>
    <mergeCell ref="B4:H5"/>
    <mergeCell ref="B6:H6"/>
    <mergeCell ref="B7:H7"/>
    <mergeCell ref="C85:D85"/>
    <mergeCell ref="E85:F85"/>
    <mergeCell ref="B9:H9"/>
    <mergeCell ref="B11:H11"/>
    <mergeCell ref="B45:H45"/>
    <mergeCell ref="B15:H15"/>
    <mergeCell ref="B17:H17"/>
    <mergeCell ref="B13:H13"/>
    <mergeCell ref="B19:H19"/>
    <mergeCell ref="B14:H14"/>
    <mergeCell ref="B35:H35"/>
    <mergeCell ref="C25:D25"/>
    <mergeCell ref="E25:F25"/>
    <mergeCell ref="C31:D31"/>
    <mergeCell ref="E31:F31"/>
    <mergeCell ref="C32:D32"/>
    <mergeCell ref="E32:F32"/>
    <mergeCell ref="C33:D33"/>
    <mergeCell ref="E33:F33"/>
    <mergeCell ref="C30:D30"/>
    <mergeCell ref="C119:D119"/>
    <mergeCell ref="E119:F119"/>
    <mergeCell ref="C120:D120"/>
    <mergeCell ref="E120:F120"/>
    <mergeCell ref="C118:D118"/>
    <mergeCell ref="E118:F118"/>
    <mergeCell ref="C117:D117"/>
    <mergeCell ref="E117:F117"/>
    <mergeCell ref="C115:D115"/>
    <mergeCell ref="E115:F115"/>
    <mergeCell ref="C116:D116"/>
    <mergeCell ref="E116:F116"/>
    <mergeCell ref="C21:D21"/>
    <mergeCell ref="E21:F21"/>
    <mergeCell ref="C22:D22"/>
    <mergeCell ref="E22:F22"/>
    <mergeCell ref="C23:D23"/>
    <mergeCell ref="E23:F23"/>
    <mergeCell ref="B59:H59"/>
    <mergeCell ref="B61:H61"/>
    <mergeCell ref="B63:H63"/>
    <mergeCell ref="C24:D24"/>
    <mergeCell ref="E24:F24"/>
    <mergeCell ref="E30:F30"/>
    <mergeCell ref="C29:D29"/>
    <mergeCell ref="E29:F29"/>
    <mergeCell ref="C28:D28"/>
    <mergeCell ref="E28:F28"/>
    <mergeCell ref="C27:D27"/>
    <mergeCell ref="E27:F27"/>
    <mergeCell ref="C26:D26"/>
    <mergeCell ref="E26:F26"/>
    <mergeCell ref="C37:D37"/>
    <mergeCell ref="E37:F37"/>
    <mergeCell ref="C38:D38"/>
    <mergeCell ref="E38:F38"/>
    <mergeCell ref="C89:D89"/>
    <mergeCell ref="E89:F89"/>
    <mergeCell ref="E86:F86"/>
    <mergeCell ref="C87:D87"/>
    <mergeCell ref="E87:F87"/>
    <mergeCell ref="C114:D114"/>
    <mergeCell ref="E114:F114"/>
    <mergeCell ref="C102:D102"/>
    <mergeCell ref="E102:F102"/>
    <mergeCell ref="C104:D104"/>
    <mergeCell ref="E104:F104"/>
    <mergeCell ref="C105:D105"/>
    <mergeCell ref="E105:F105"/>
    <mergeCell ref="C95:D95"/>
    <mergeCell ref="E95:F95"/>
    <mergeCell ref="C97:D97"/>
    <mergeCell ref="E97:F97"/>
    <mergeCell ref="C96:D96"/>
    <mergeCell ref="C101:D101"/>
    <mergeCell ref="E101:F101"/>
    <mergeCell ref="C100:D100"/>
    <mergeCell ref="E100:F100"/>
    <mergeCell ref="E92:F92"/>
    <mergeCell ref="C86:D86"/>
    <mergeCell ref="C39:D39"/>
    <mergeCell ref="E39:F39"/>
    <mergeCell ref="B43:H43"/>
    <mergeCell ref="C99:D99"/>
    <mergeCell ref="E99:F99"/>
    <mergeCell ref="C49:D49"/>
    <mergeCell ref="E49:F49"/>
    <mergeCell ref="C98:D98"/>
    <mergeCell ref="E98:F98"/>
    <mergeCell ref="C40:D40"/>
    <mergeCell ref="E40:F40"/>
    <mergeCell ref="C41:D41"/>
    <mergeCell ref="E41:F41"/>
    <mergeCell ref="C55:D55"/>
    <mergeCell ref="E55:F55"/>
    <mergeCell ref="E96:F96"/>
    <mergeCell ref="C88:D88"/>
    <mergeCell ref="E88:F88"/>
    <mergeCell ref="B75:H75"/>
    <mergeCell ref="B77:H77"/>
    <mergeCell ref="C47:D47"/>
    <mergeCell ref="E47:F47"/>
    <mergeCell ref="C48:D48"/>
    <mergeCell ref="E48:F48"/>
    <mergeCell ref="C50:D50"/>
    <mergeCell ref="E50:F50"/>
    <mergeCell ref="C51:D51"/>
    <mergeCell ref="E51:F51"/>
    <mergeCell ref="C52:D52"/>
    <mergeCell ref="E52:F52"/>
    <mergeCell ref="C56:D56"/>
    <mergeCell ref="E56:F56"/>
    <mergeCell ref="C57:D57"/>
    <mergeCell ref="E57:F57"/>
    <mergeCell ref="C53:D53"/>
    <mergeCell ref="E53:F53"/>
    <mergeCell ref="C54:D54"/>
    <mergeCell ref="E54:F54"/>
    <mergeCell ref="B79:H79"/>
    <mergeCell ref="C93:D93"/>
    <mergeCell ref="C70:D70"/>
    <mergeCell ref="E70:F70"/>
    <mergeCell ref="C109:D109"/>
    <mergeCell ref="E109:F109"/>
    <mergeCell ref="C110:D110"/>
    <mergeCell ref="E110:F110"/>
    <mergeCell ref="C106:D106"/>
    <mergeCell ref="E106:F106"/>
    <mergeCell ref="C107:D107"/>
    <mergeCell ref="E107:F107"/>
    <mergeCell ref="C108:D108"/>
    <mergeCell ref="E108:F108"/>
    <mergeCell ref="C103:D103"/>
    <mergeCell ref="E103:F103"/>
    <mergeCell ref="E93:F93"/>
    <mergeCell ref="C94:D94"/>
    <mergeCell ref="E94:F94"/>
    <mergeCell ref="C90:D90"/>
    <mergeCell ref="E90:F90"/>
    <mergeCell ref="C91:D91"/>
    <mergeCell ref="E91:F91"/>
    <mergeCell ref="C92:D92"/>
    <mergeCell ref="B127:C127"/>
    <mergeCell ref="B128:C128"/>
    <mergeCell ref="C111:D111"/>
    <mergeCell ref="E111:F111"/>
    <mergeCell ref="C65:D65"/>
    <mergeCell ref="E65:F65"/>
    <mergeCell ref="C66:D66"/>
    <mergeCell ref="E66:F66"/>
    <mergeCell ref="C67:D67"/>
    <mergeCell ref="E67:F67"/>
    <mergeCell ref="C113:D113"/>
    <mergeCell ref="E113:F113"/>
    <mergeCell ref="C112:D112"/>
    <mergeCell ref="E112:F112"/>
    <mergeCell ref="C71:D71"/>
    <mergeCell ref="E71:F71"/>
    <mergeCell ref="C72:D72"/>
    <mergeCell ref="E72:F72"/>
    <mergeCell ref="C73:D73"/>
    <mergeCell ref="E73:F73"/>
    <mergeCell ref="C68:D68"/>
    <mergeCell ref="E68:F68"/>
    <mergeCell ref="C69:D69"/>
    <mergeCell ref="E69:F69"/>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21"/>
  <sheetViews>
    <sheetView showGridLines="0" zoomScale="85" zoomScaleNormal="85" workbookViewId="0">
      <selection activeCell="A11" sqref="A11:K11"/>
    </sheetView>
  </sheetViews>
  <sheetFormatPr baseColWidth="10" defaultColWidth="10.85546875" defaultRowHeight="15" x14ac:dyDescent="0.25"/>
  <cols>
    <col min="1" max="1" width="26.5703125" customWidth="1"/>
    <col min="2" max="2" width="29.5703125" customWidth="1"/>
    <col min="4" max="4" width="27.42578125" customWidth="1"/>
    <col min="6" max="6" width="14.5703125" customWidth="1"/>
  </cols>
  <sheetData>
    <row r="1" spans="1:11" s="9" customFormat="1" ht="37.5" customHeight="1" x14ac:dyDescent="0.2">
      <c r="A1" s="409"/>
      <c r="B1" s="441" t="str">
        <f>+'2 CONTEXTO E IDENTIFICACIÓN'!B1</f>
        <v>MAPA DE RIESGOS</v>
      </c>
      <c r="C1" s="50" t="str">
        <f>+'2 CONTEXTO E IDENTIFICACIÓN'!C1</f>
        <v>CÓDIGO:</v>
      </c>
      <c r="D1" s="50">
        <f>+'2 CONTEXTO E IDENTIFICACIÓN'!D1</f>
        <v>0</v>
      </c>
      <c r="F1" s="241" t="str">
        <f>+'2 CONTEXTO E IDENTIFICACIÓN'!$F$4</f>
        <v>Elaboración o Actualización:</v>
      </c>
      <c r="G1" s="262">
        <f>+IF('2 CONTEXTO E IDENTIFICACIÓN'!$G$4="","",'2 CONTEXTO E IDENTIFICACIÓN'!$G$4)</f>
        <v>44866</v>
      </c>
      <c r="H1" s="20"/>
      <c r="I1" s="20"/>
    </row>
    <row r="2" spans="1:11" s="9" customFormat="1" ht="37.5" customHeight="1" x14ac:dyDescent="0.2">
      <c r="A2" s="409"/>
      <c r="B2" s="442"/>
      <c r="C2" s="50" t="str">
        <f>+'2 CONTEXTO E IDENTIFICACIÓN'!C2</f>
        <v>VERSIÓN:</v>
      </c>
      <c r="D2" s="50">
        <f>+'2 CONTEXTO E IDENTIFICACIÓN'!D2</f>
        <v>0</v>
      </c>
      <c r="F2" s="244" t="str">
        <f>+'2 CONTEXTO E IDENTIFICACIÓN'!$D$5</f>
        <v>Vigencia del:</v>
      </c>
      <c r="G2" s="242" t="str">
        <f>+IF('2 CONTEXTO E IDENTIFICACIÓN'!$E$5="","",'2 CONTEXTO E IDENTIFICACIÓN'!$E$5)</f>
        <v/>
      </c>
      <c r="H2" s="243" t="s">
        <v>109</v>
      </c>
      <c r="I2" s="240" t="str">
        <f>+IF('2 CONTEXTO E IDENTIFICACIÓN'!$G$5="","",'2 CONTEXTO E IDENTIFICACIÓN'!$G$5)</f>
        <v/>
      </c>
    </row>
    <row r="3" spans="1:11" s="9" customFormat="1" ht="8.25" customHeight="1" x14ac:dyDescent="0.2">
      <c r="A3" s="22"/>
      <c r="B3" s="22"/>
      <c r="C3" s="22"/>
      <c r="D3" s="52"/>
      <c r="F3" s="56"/>
    </row>
    <row r="4" spans="1:11" s="10" customFormat="1" ht="14.45" customHeight="1" x14ac:dyDescent="0.25">
      <c r="A4" s="27" t="s">
        <v>157</v>
      </c>
      <c r="B4" s="410" t="str">
        <f>+IF('2 CONTEXTO E IDENTIFICACIÓN'!$B$4="","",'2 CONTEXTO E IDENTIFICACIÓN'!$B$4)</f>
        <v>HOSPITAL UNIVERSITARIO DEPARTAMENTAL DE NARIÑO</v>
      </c>
      <c r="C4" s="410"/>
      <c r="D4" s="410"/>
      <c r="E4" s="144"/>
      <c r="F4" s="145"/>
    </row>
    <row r="5" spans="1:11" ht="15.75" thickBot="1" x14ac:dyDescent="0.3">
      <c r="A5" s="27" t="s">
        <v>155</v>
      </c>
      <c r="B5" s="410" t="str">
        <f>+IF('2 CONTEXTO E IDENTIFICACIÓN'!$D$4="","",'2 CONTEXTO E IDENTIFICACIÓN'!$D$4)</f>
        <v>GESTIÓN FINANCIERA</v>
      </c>
      <c r="C5" s="411"/>
      <c r="D5" s="411"/>
    </row>
    <row r="6" spans="1:11" ht="15.75" thickBot="1" x14ac:dyDescent="0.3">
      <c r="A6" s="477" t="s">
        <v>44</v>
      </c>
      <c r="B6" s="478"/>
      <c r="C6" s="478"/>
      <c r="D6" s="478"/>
      <c r="E6" s="478"/>
      <c r="F6" s="478"/>
      <c r="G6" s="478"/>
      <c r="H6" s="478"/>
      <c r="I6" s="478"/>
      <c r="J6" s="478"/>
      <c r="K6" s="479"/>
    </row>
    <row r="7" spans="1:11" ht="6" customHeight="1" thickBot="1" x14ac:dyDescent="0.3">
      <c r="A7" s="477"/>
      <c r="B7" s="478"/>
      <c r="C7" s="478"/>
      <c r="D7" s="478"/>
      <c r="E7" s="478"/>
      <c r="F7" s="478"/>
      <c r="G7" s="478"/>
      <c r="H7" s="478"/>
      <c r="I7" s="478"/>
      <c r="J7" s="478"/>
      <c r="K7" s="479"/>
    </row>
    <row r="8" spans="1:11" ht="34.5" customHeight="1" x14ac:dyDescent="0.25">
      <c r="A8" s="480" t="s">
        <v>45</v>
      </c>
      <c r="B8" s="481"/>
      <c r="C8" s="481"/>
      <c r="D8" s="481"/>
      <c r="E8" s="481"/>
      <c r="F8" s="481"/>
      <c r="G8" s="481"/>
      <c r="H8" s="481"/>
      <c r="I8" s="481"/>
      <c r="J8" s="481"/>
      <c r="K8" s="482"/>
    </row>
    <row r="9" spans="1:11" ht="18.75" customHeight="1" x14ac:dyDescent="0.25">
      <c r="A9" s="486" t="s">
        <v>22</v>
      </c>
      <c r="B9" s="487"/>
      <c r="C9" s="487"/>
      <c r="D9" s="487"/>
      <c r="E9" s="487"/>
      <c r="F9" s="487"/>
      <c r="G9" s="487"/>
      <c r="H9" s="487"/>
      <c r="I9" s="487"/>
      <c r="J9" s="487"/>
      <c r="K9" s="488"/>
    </row>
    <row r="10" spans="1:11" ht="34.5" customHeight="1" x14ac:dyDescent="0.25">
      <c r="A10" s="483" t="s">
        <v>23</v>
      </c>
      <c r="B10" s="484"/>
      <c r="C10" s="484"/>
      <c r="D10" s="484"/>
      <c r="E10" s="484"/>
      <c r="F10" s="484"/>
      <c r="G10" s="484"/>
      <c r="H10" s="484"/>
      <c r="I10" s="484"/>
      <c r="J10" s="484"/>
      <c r="K10" s="485"/>
    </row>
    <row r="11" spans="1:11" ht="50.25" customHeight="1" thickBot="1" x14ac:dyDescent="0.3">
      <c r="A11" s="492" t="s">
        <v>117</v>
      </c>
      <c r="B11" s="493"/>
      <c r="C11" s="493"/>
      <c r="D11" s="493"/>
      <c r="E11" s="493"/>
      <c r="F11" s="493"/>
      <c r="G11" s="493"/>
      <c r="H11" s="493"/>
      <c r="I11" s="493"/>
      <c r="J11" s="493"/>
      <c r="K11" s="494"/>
    </row>
    <row r="12" spans="1:11" x14ac:dyDescent="0.25">
      <c r="A12" s="146"/>
      <c r="B12" s="146"/>
      <c r="C12" s="146"/>
      <c r="D12" s="146"/>
      <c r="E12" s="146"/>
      <c r="F12" s="146"/>
      <c r="G12" s="146"/>
      <c r="H12" s="146"/>
      <c r="I12" s="146"/>
      <c r="J12" s="146"/>
      <c r="K12" s="146"/>
    </row>
    <row r="13" spans="1:11" s="148" customFormat="1" ht="38.25" x14ac:dyDescent="0.25">
      <c r="A13" s="147"/>
      <c r="B13" s="489" t="s">
        <v>29</v>
      </c>
      <c r="C13" s="490"/>
      <c r="D13" s="491" t="s">
        <v>30</v>
      </c>
      <c r="E13" s="491"/>
      <c r="G13" s="95" t="s">
        <v>86</v>
      </c>
    </row>
    <row r="14" spans="1:11" x14ac:dyDescent="0.25">
      <c r="A14" s="149" t="s">
        <v>24</v>
      </c>
      <c r="B14" s="150">
        <f>+COUNTIF('8 MAPA RIESGOS'!$G$9:$G$28,G14)</f>
        <v>0</v>
      </c>
      <c r="C14" s="151">
        <f>+B14/$B$18</f>
        <v>0</v>
      </c>
      <c r="D14" s="150">
        <f>+COUNTIF('8 MAPA RIESGOS'!$L$9:$L$28,G14)</f>
        <v>0</v>
      </c>
      <c r="E14" s="151">
        <f>+D14/$D$18</f>
        <v>0</v>
      </c>
      <c r="G14" s="125" t="s">
        <v>82</v>
      </c>
    </row>
    <row r="15" spans="1:11" x14ac:dyDescent="0.25">
      <c r="A15" s="149" t="s">
        <v>25</v>
      </c>
      <c r="B15" s="150">
        <f>+COUNTIF('8 MAPA RIESGOS'!$G$9:$G$28,G15)</f>
        <v>1</v>
      </c>
      <c r="C15" s="151">
        <f t="shared" ref="C15:C18" si="0">+B15/$B$18</f>
        <v>0.5</v>
      </c>
      <c r="D15" s="150">
        <f>+COUNTIF('8 MAPA RIESGOS'!$L$9:$L$28,G15)</f>
        <v>1</v>
      </c>
      <c r="E15" s="151">
        <f t="shared" ref="E15:E18" si="1">+D15/$D$18</f>
        <v>0.5</v>
      </c>
      <c r="G15" s="108" t="s">
        <v>83</v>
      </c>
    </row>
    <row r="16" spans="1:11" x14ac:dyDescent="0.25">
      <c r="A16" s="149" t="s">
        <v>26</v>
      </c>
      <c r="B16" s="150">
        <f>+COUNTIF('8 MAPA RIESGOS'!$G$9:$G$28,G16)</f>
        <v>1</v>
      </c>
      <c r="C16" s="151">
        <f t="shared" si="0"/>
        <v>0.5</v>
      </c>
      <c r="D16" s="150">
        <f>+COUNTIF('8 MAPA RIESGOS'!$L$9:$L$28,G16)</f>
        <v>1</v>
      </c>
      <c r="E16" s="151">
        <f t="shared" si="1"/>
        <v>0.5</v>
      </c>
      <c r="G16" s="112" t="s">
        <v>5</v>
      </c>
    </row>
    <row r="17" spans="1:7" x14ac:dyDescent="0.25">
      <c r="A17" s="149" t="s">
        <v>27</v>
      </c>
      <c r="B17" s="150">
        <f>+COUNTIF('8 MAPA RIESGOS'!$G$9:$G$28,G17)</f>
        <v>0</v>
      </c>
      <c r="C17" s="151">
        <f t="shared" si="0"/>
        <v>0</v>
      </c>
      <c r="D17" s="150">
        <f>+COUNTIF('8 MAPA RIESGOS'!$L$9:$L$28,G17)</f>
        <v>0</v>
      </c>
      <c r="E17" s="151">
        <f t="shared" si="1"/>
        <v>0</v>
      </c>
      <c r="G17" s="116" t="s">
        <v>84</v>
      </c>
    </row>
    <row r="18" spans="1:7" x14ac:dyDescent="0.25">
      <c r="A18" s="149" t="s">
        <v>28</v>
      </c>
      <c r="B18" s="150">
        <f>+SUM(B14:B17)</f>
        <v>2</v>
      </c>
      <c r="C18" s="151">
        <f t="shared" si="0"/>
        <v>1</v>
      </c>
      <c r="D18" s="150">
        <f>+SUM(D14:D17)</f>
        <v>2</v>
      </c>
      <c r="E18" s="151">
        <f t="shared" si="1"/>
        <v>1</v>
      </c>
    </row>
    <row r="20" spans="1:7" s="152" customFormat="1" x14ac:dyDescent="0.25">
      <c r="B20" s="153" t="s">
        <v>29</v>
      </c>
      <c r="D20" s="153" t="s">
        <v>30</v>
      </c>
    </row>
    <row r="21" spans="1:7" s="152" customFormat="1" ht="41.45" customHeight="1" x14ac:dyDescent="0.25">
      <c r="B21" s="154" t="str">
        <f>+IF((B14/B18)&gt;=0.2,G14,+IF(((B14/B18)+(B15/B18))&gt;=0.3,G15,+IF(((B14/B18)+(B15/B18)+(B16/B18))&gt;=0.4,G16,+IF((B14/B18)+(B15/B18)+(B16/B18)+(B17/B18)&gt;=0.5,G17,""))))</f>
        <v>Alto</v>
      </c>
      <c r="D21" s="154" t="str">
        <f>+IF((D14/D18)&gt;=0.2,G14,+IF(((D14/D18)+(D15/D18))&gt;=0.3,G15,+IF(((D14/D18)+(D15/D18)+(D16/D18))&gt;=0.4,G16,+IF((D14/D18)+(D15/D18)+(D16/D18)+(D17/D18)&gt;=0.5,G17,""))))</f>
        <v>Alto</v>
      </c>
    </row>
  </sheetData>
  <sheetProtection sheet="1" formatCells="0" formatColumns="0" formatRows="0"/>
  <mergeCells count="12">
    <mergeCell ref="B13:C13"/>
    <mergeCell ref="D13:E13"/>
    <mergeCell ref="A11:K11"/>
    <mergeCell ref="A6:K6"/>
    <mergeCell ref="B4:D4"/>
    <mergeCell ref="B5:D5"/>
    <mergeCell ref="A1:A2"/>
    <mergeCell ref="A7:K7"/>
    <mergeCell ref="A8:K8"/>
    <mergeCell ref="A10:K10"/>
    <mergeCell ref="A9:K9"/>
    <mergeCell ref="B1:B2"/>
  </mergeCells>
  <conditionalFormatting sqref="B21:D21">
    <cfRule type="containsText" dxfId="3" priority="1" operator="containsText" text="Bajo">
      <formula>NOT(ISERROR(SEARCH("Bajo",B21)))</formula>
    </cfRule>
    <cfRule type="containsText" dxfId="2" priority="2" operator="containsText" text="Moderado">
      <formula>NOT(ISERROR(SEARCH("Moderado",B21)))</formula>
    </cfRule>
    <cfRule type="containsText" dxfId="1" priority="3" operator="containsText" text="Alto">
      <formula>NOT(ISERROR(SEARCH("Alto",B21)))</formula>
    </cfRule>
    <cfRule type="containsText" dxfId="0" priority="4" operator="containsText" text="Extremo">
      <formula>NOT(ISERROR(SEARCH("Extremo",B21)))</formula>
    </cfRule>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5"/>
  <dimension ref="A1:D23"/>
  <sheetViews>
    <sheetView view="pageBreakPreview" zoomScale="110" zoomScaleNormal="100" zoomScaleSheetLayoutView="110" workbookViewId="0">
      <selection activeCell="A4" sqref="A4:D6"/>
    </sheetView>
  </sheetViews>
  <sheetFormatPr baseColWidth="10" defaultRowHeight="15" x14ac:dyDescent="0.25"/>
  <cols>
    <col min="1" max="1" width="17.42578125" style="326" customWidth="1"/>
    <col min="2" max="2" width="23.5703125" customWidth="1"/>
    <col min="3" max="3" width="12.42578125" customWidth="1"/>
    <col min="4" max="4" width="16.5703125" customWidth="1"/>
    <col min="5" max="256" width="10.85546875"/>
    <col min="257" max="257" width="17.7109375" customWidth="1"/>
    <col min="258" max="258" width="23.5703125" customWidth="1"/>
    <col min="259" max="259" width="10.85546875"/>
    <col min="260" max="260" width="12.7109375" customWidth="1"/>
    <col min="261" max="512" width="10.85546875"/>
    <col min="513" max="513" width="17.7109375" customWidth="1"/>
    <col min="514" max="514" width="23.5703125" customWidth="1"/>
    <col min="515" max="515" width="10.85546875"/>
    <col min="516" max="516" width="12.7109375" customWidth="1"/>
    <col min="517" max="768" width="10.85546875"/>
    <col min="769" max="769" width="17.7109375" customWidth="1"/>
    <col min="770" max="770" width="23.5703125" customWidth="1"/>
    <col min="771" max="771" width="10.85546875"/>
    <col min="772" max="772" width="12.7109375" customWidth="1"/>
    <col min="773" max="1024" width="10.85546875"/>
    <col min="1025" max="1025" width="17.7109375" customWidth="1"/>
    <col min="1026" max="1026" width="23.5703125" customWidth="1"/>
    <col min="1027" max="1027" width="10.85546875"/>
    <col min="1028" max="1028" width="12.7109375" customWidth="1"/>
    <col min="1029" max="1280" width="10.85546875"/>
    <col min="1281" max="1281" width="17.7109375" customWidth="1"/>
    <col min="1282" max="1282" width="23.5703125" customWidth="1"/>
    <col min="1283" max="1283" width="10.85546875"/>
    <col min="1284" max="1284" width="12.7109375" customWidth="1"/>
    <col min="1285" max="1536" width="10.85546875"/>
    <col min="1537" max="1537" width="17.7109375" customWidth="1"/>
    <col min="1538" max="1538" width="23.5703125" customWidth="1"/>
    <col min="1539" max="1539" width="10.85546875"/>
    <col min="1540" max="1540" width="12.7109375" customWidth="1"/>
    <col min="1541" max="1792" width="10.85546875"/>
    <col min="1793" max="1793" width="17.7109375" customWidth="1"/>
    <col min="1794" max="1794" width="23.5703125" customWidth="1"/>
    <col min="1795" max="1795" width="10.85546875"/>
    <col min="1796" max="1796" width="12.7109375" customWidth="1"/>
    <col min="1797" max="2048" width="10.85546875"/>
    <col min="2049" max="2049" width="17.7109375" customWidth="1"/>
    <col min="2050" max="2050" width="23.5703125" customWidth="1"/>
    <col min="2051" max="2051" width="10.85546875"/>
    <col min="2052" max="2052" width="12.7109375" customWidth="1"/>
    <col min="2053" max="2304" width="10.85546875"/>
    <col min="2305" max="2305" width="17.7109375" customWidth="1"/>
    <col min="2306" max="2306" width="23.5703125" customWidth="1"/>
    <col min="2307" max="2307" width="10.85546875"/>
    <col min="2308" max="2308" width="12.7109375" customWidth="1"/>
    <col min="2309" max="2560" width="10.85546875"/>
    <col min="2561" max="2561" width="17.7109375" customWidth="1"/>
    <col min="2562" max="2562" width="23.5703125" customWidth="1"/>
    <col min="2563" max="2563" width="10.85546875"/>
    <col min="2564" max="2564" width="12.7109375" customWidth="1"/>
    <col min="2565" max="2816" width="10.85546875"/>
    <col min="2817" max="2817" width="17.7109375" customWidth="1"/>
    <col min="2818" max="2818" width="23.5703125" customWidth="1"/>
    <col min="2819" max="2819" width="10.85546875"/>
    <col min="2820" max="2820" width="12.7109375" customWidth="1"/>
    <col min="2821" max="3072" width="10.85546875"/>
    <col min="3073" max="3073" width="17.7109375" customWidth="1"/>
    <col min="3074" max="3074" width="23.5703125" customWidth="1"/>
    <col min="3075" max="3075" width="10.85546875"/>
    <col min="3076" max="3076" width="12.7109375" customWidth="1"/>
    <col min="3077" max="3328" width="10.85546875"/>
    <col min="3329" max="3329" width="17.7109375" customWidth="1"/>
    <col min="3330" max="3330" width="23.5703125" customWidth="1"/>
    <col min="3331" max="3331" width="10.85546875"/>
    <col min="3332" max="3332" width="12.7109375" customWidth="1"/>
    <col min="3333" max="3584" width="10.85546875"/>
    <col min="3585" max="3585" width="17.7109375" customWidth="1"/>
    <col min="3586" max="3586" width="23.5703125" customWidth="1"/>
    <col min="3587" max="3587" width="10.85546875"/>
    <col min="3588" max="3588" width="12.7109375" customWidth="1"/>
    <col min="3589" max="3840" width="10.85546875"/>
    <col min="3841" max="3841" width="17.7109375" customWidth="1"/>
    <col min="3842" max="3842" width="23.5703125" customWidth="1"/>
    <col min="3843" max="3843" width="10.85546875"/>
    <col min="3844" max="3844" width="12.7109375" customWidth="1"/>
    <col min="3845" max="4096" width="10.85546875"/>
    <col min="4097" max="4097" width="17.7109375" customWidth="1"/>
    <col min="4098" max="4098" width="23.5703125" customWidth="1"/>
    <col min="4099" max="4099" width="10.85546875"/>
    <col min="4100" max="4100" width="12.7109375" customWidth="1"/>
    <col min="4101" max="4352" width="10.85546875"/>
    <col min="4353" max="4353" width="17.7109375" customWidth="1"/>
    <col min="4354" max="4354" width="23.5703125" customWidth="1"/>
    <col min="4355" max="4355" width="10.85546875"/>
    <col min="4356" max="4356" width="12.7109375" customWidth="1"/>
    <col min="4357" max="4608" width="10.85546875"/>
    <col min="4609" max="4609" width="17.7109375" customWidth="1"/>
    <col min="4610" max="4610" width="23.5703125" customWidth="1"/>
    <col min="4611" max="4611" width="10.85546875"/>
    <col min="4612" max="4612" width="12.7109375" customWidth="1"/>
    <col min="4613" max="4864" width="10.85546875"/>
    <col min="4865" max="4865" width="17.7109375" customWidth="1"/>
    <col min="4866" max="4866" width="23.5703125" customWidth="1"/>
    <col min="4867" max="4867" width="10.85546875"/>
    <col min="4868" max="4868" width="12.7109375" customWidth="1"/>
    <col min="4869" max="5120" width="10.85546875"/>
    <col min="5121" max="5121" width="17.7109375" customWidth="1"/>
    <col min="5122" max="5122" width="23.5703125" customWidth="1"/>
    <col min="5123" max="5123" width="10.85546875"/>
    <col min="5124" max="5124" width="12.7109375" customWidth="1"/>
    <col min="5125" max="5376" width="10.85546875"/>
    <col min="5377" max="5377" width="17.7109375" customWidth="1"/>
    <col min="5378" max="5378" width="23.5703125" customWidth="1"/>
    <col min="5379" max="5379" width="10.85546875"/>
    <col min="5380" max="5380" width="12.7109375" customWidth="1"/>
    <col min="5381" max="5632" width="10.85546875"/>
    <col min="5633" max="5633" width="17.7109375" customWidth="1"/>
    <col min="5634" max="5634" width="23.5703125" customWidth="1"/>
    <col min="5635" max="5635" width="10.85546875"/>
    <col min="5636" max="5636" width="12.7109375" customWidth="1"/>
    <col min="5637" max="5888" width="10.85546875"/>
    <col min="5889" max="5889" width="17.7109375" customWidth="1"/>
    <col min="5890" max="5890" width="23.5703125" customWidth="1"/>
    <col min="5891" max="5891" width="10.85546875"/>
    <col min="5892" max="5892" width="12.7109375" customWidth="1"/>
    <col min="5893" max="6144" width="10.85546875"/>
    <col min="6145" max="6145" width="17.7109375" customWidth="1"/>
    <col min="6146" max="6146" width="23.5703125" customWidth="1"/>
    <col min="6147" max="6147" width="10.85546875"/>
    <col min="6148" max="6148" width="12.7109375" customWidth="1"/>
    <col min="6149" max="6400" width="10.85546875"/>
    <col min="6401" max="6401" width="17.7109375" customWidth="1"/>
    <col min="6402" max="6402" width="23.5703125" customWidth="1"/>
    <col min="6403" max="6403" width="10.85546875"/>
    <col min="6404" max="6404" width="12.7109375" customWidth="1"/>
    <col min="6405" max="6656" width="10.85546875"/>
    <col min="6657" max="6657" width="17.7109375" customWidth="1"/>
    <col min="6658" max="6658" width="23.5703125" customWidth="1"/>
    <col min="6659" max="6659" width="10.85546875"/>
    <col min="6660" max="6660" width="12.7109375" customWidth="1"/>
    <col min="6661" max="6912" width="10.85546875"/>
    <col min="6913" max="6913" width="17.7109375" customWidth="1"/>
    <col min="6914" max="6914" width="23.5703125" customWidth="1"/>
    <col min="6915" max="6915" width="10.85546875"/>
    <col min="6916" max="6916" width="12.7109375" customWidth="1"/>
    <col min="6917" max="7168" width="10.85546875"/>
    <col min="7169" max="7169" width="17.7109375" customWidth="1"/>
    <col min="7170" max="7170" width="23.5703125" customWidth="1"/>
    <col min="7171" max="7171" width="10.85546875"/>
    <col min="7172" max="7172" width="12.7109375" customWidth="1"/>
    <col min="7173" max="7424" width="10.85546875"/>
    <col min="7425" max="7425" width="17.7109375" customWidth="1"/>
    <col min="7426" max="7426" width="23.5703125" customWidth="1"/>
    <col min="7427" max="7427" width="10.85546875"/>
    <col min="7428" max="7428" width="12.7109375" customWidth="1"/>
    <col min="7429" max="7680" width="10.85546875"/>
    <col min="7681" max="7681" width="17.7109375" customWidth="1"/>
    <col min="7682" max="7682" width="23.5703125" customWidth="1"/>
    <col min="7683" max="7683" width="10.85546875"/>
    <col min="7684" max="7684" width="12.7109375" customWidth="1"/>
    <col min="7685" max="7936" width="10.85546875"/>
    <col min="7937" max="7937" width="17.7109375" customWidth="1"/>
    <col min="7938" max="7938" width="23.5703125" customWidth="1"/>
    <col min="7939" max="7939" width="10.85546875"/>
    <col min="7940" max="7940" width="12.7109375" customWidth="1"/>
    <col min="7941" max="8192" width="10.85546875"/>
    <col min="8193" max="8193" width="17.7109375" customWidth="1"/>
    <col min="8194" max="8194" width="23.5703125" customWidth="1"/>
    <col min="8195" max="8195" width="10.85546875"/>
    <col min="8196" max="8196" width="12.7109375" customWidth="1"/>
    <col min="8197" max="8448" width="10.85546875"/>
    <col min="8449" max="8449" width="17.7109375" customWidth="1"/>
    <col min="8450" max="8450" width="23.5703125" customWidth="1"/>
    <col min="8451" max="8451" width="10.85546875"/>
    <col min="8452" max="8452" width="12.7109375" customWidth="1"/>
    <col min="8453" max="8704" width="10.85546875"/>
    <col min="8705" max="8705" width="17.7109375" customWidth="1"/>
    <col min="8706" max="8706" width="23.5703125" customWidth="1"/>
    <col min="8707" max="8707" width="10.85546875"/>
    <col min="8708" max="8708" width="12.7109375" customWidth="1"/>
    <col min="8709" max="8960" width="10.85546875"/>
    <col min="8961" max="8961" width="17.7109375" customWidth="1"/>
    <col min="8962" max="8962" width="23.5703125" customWidth="1"/>
    <col min="8963" max="8963" width="10.85546875"/>
    <col min="8964" max="8964" width="12.7109375" customWidth="1"/>
    <col min="8965" max="9216" width="10.85546875"/>
    <col min="9217" max="9217" width="17.7109375" customWidth="1"/>
    <col min="9218" max="9218" width="23.5703125" customWidth="1"/>
    <col min="9219" max="9219" width="10.85546875"/>
    <col min="9220" max="9220" width="12.7109375" customWidth="1"/>
    <col min="9221" max="9472" width="10.85546875"/>
    <col min="9473" max="9473" width="17.7109375" customWidth="1"/>
    <col min="9474" max="9474" width="23.5703125" customWidth="1"/>
    <col min="9475" max="9475" width="10.85546875"/>
    <col min="9476" max="9476" width="12.7109375" customWidth="1"/>
    <col min="9477" max="9728" width="10.85546875"/>
    <col min="9729" max="9729" width="17.7109375" customWidth="1"/>
    <col min="9730" max="9730" width="23.5703125" customWidth="1"/>
    <col min="9731" max="9731" width="10.85546875"/>
    <col min="9732" max="9732" width="12.7109375" customWidth="1"/>
    <col min="9733" max="9984" width="10.85546875"/>
    <col min="9985" max="9985" width="17.7109375" customWidth="1"/>
    <col min="9986" max="9986" width="23.5703125" customWidth="1"/>
    <col min="9987" max="9987" width="10.85546875"/>
    <col min="9988" max="9988" width="12.7109375" customWidth="1"/>
    <col min="9989" max="10240" width="10.85546875"/>
    <col min="10241" max="10241" width="17.7109375" customWidth="1"/>
    <col min="10242" max="10242" width="23.5703125" customWidth="1"/>
    <col min="10243" max="10243" width="10.85546875"/>
    <col min="10244" max="10244" width="12.7109375" customWidth="1"/>
    <col min="10245" max="10496" width="10.85546875"/>
    <col min="10497" max="10497" width="17.7109375" customWidth="1"/>
    <col min="10498" max="10498" width="23.5703125" customWidth="1"/>
    <col min="10499" max="10499" width="10.85546875"/>
    <col min="10500" max="10500" width="12.7109375" customWidth="1"/>
    <col min="10501" max="10752" width="10.85546875"/>
    <col min="10753" max="10753" width="17.7109375" customWidth="1"/>
    <col min="10754" max="10754" width="23.5703125" customWidth="1"/>
    <col min="10755" max="10755" width="10.85546875"/>
    <col min="10756" max="10756" width="12.7109375" customWidth="1"/>
    <col min="10757" max="11008" width="10.85546875"/>
    <col min="11009" max="11009" width="17.7109375" customWidth="1"/>
    <col min="11010" max="11010" width="23.5703125" customWidth="1"/>
    <col min="11011" max="11011" width="10.85546875"/>
    <col min="11012" max="11012" width="12.7109375" customWidth="1"/>
    <col min="11013" max="11264" width="10.85546875"/>
    <col min="11265" max="11265" width="17.7109375" customWidth="1"/>
    <col min="11266" max="11266" width="23.5703125" customWidth="1"/>
    <col min="11267" max="11267" width="10.85546875"/>
    <col min="11268" max="11268" width="12.7109375" customWidth="1"/>
    <col min="11269" max="11520" width="10.85546875"/>
    <col min="11521" max="11521" width="17.7109375" customWidth="1"/>
    <col min="11522" max="11522" width="23.5703125" customWidth="1"/>
    <col min="11523" max="11523" width="10.85546875"/>
    <col min="11524" max="11524" width="12.7109375" customWidth="1"/>
    <col min="11525" max="11776" width="10.85546875"/>
    <col min="11777" max="11777" width="17.7109375" customWidth="1"/>
    <col min="11778" max="11778" width="23.5703125" customWidth="1"/>
    <col min="11779" max="11779" width="10.85546875"/>
    <col min="11780" max="11780" width="12.7109375" customWidth="1"/>
    <col min="11781" max="12032" width="10.85546875"/>
    <col min="12033" max="12033" width="17.7109375" customWidth="1"/>
    <col min="12034" max="12034" width="23.5703125" customWidth="1"/>
    <col min="12035" max="12035" width="10.85546875"/>
    <col min="12036" max="12036" width="12.7109375" customWidth="1"/>
    <col min="12037" max="12288" width="10.85546875"/>
    <col min="12289" max="12289" width="17.7109375" customWidth="1"/>
    <col min="12290" max="12290" width="23.5703125" customWidth="1"/>
    <col min="12291" max="12291" width="10.85546875"/>
    <col min="12292" max="12292" width="12.7109375" customWidth="1"/>
    <col min="12293" max="12544" width="10.85546875"/>
    <col min="12545" max="12545" width="17.7109375" customWidth="1"/>
    <col min="12546" max="12546" width="23.5703125" customWidth="1"/>
    <col min="12547" max="12547" width="10.85546875"/>
    <col min="12548" max="12548" width="12.7109375" customWidth="1"/>
    <col min="12549" max="12800" width="10.85546875"/>
    <col min="12801" max="12801" width="17.7109375" customWidth="1"/>
    <col min="12802" max="12802" width="23.5703125" customWidth="1"/>
    <col min="12803" max="12803" width="10.85546875"/>
    <col min="12804" max="12804" width="12.7109375" customWidth="1"/>
    <col min="12805" max="13056" width="10.85546875"/>
    <col min="13057" max="13057" width="17.7109375" customWidth="1"/>
    <col min="13058" max="13058" width="23.5703125" customWidth="1"/>
    <col min="13059" max="13059" width="10.85546875"/>
    <col min="13060" max="13060" width="12.7109375" customWidth="1"/>
    <col min="13061" max="13312" width="10.85546875"/>
    <col min="13313" max="13313" width="17.7109375" customWidth="1"/>
    <col min="13314" max="13314" width="23.5703125" customWidth="1"/>
    <col min="13315" max="13315" width="10.85546875"/>
    <col min="13316" max="13316" width="12.7109375" customWidth="1"/>
    <col min="13317" max="13568" width="10.85546875"/>
    <col min="13569" max="13569" width="17.7109375" customWidth="1"/>
    <col min="13570" max="13570" width="23.5703125" customWidth="1"/>
    <col min="13571" max="13571" width="10.85546875"/>
    <col min="13572" max="13572" width="12.7109375" customWidth="1"/>
    <col min="13573" max="13824" width="10.85546875"/>
    <col min="13825" max="13825" width="17.7109375" customWidth="1"/>
    <col min="13826" max="13826" width="23.5703125" customWidth="1"/>
    <col min="13827" max="13827" width="10.85546875"/>
    <col min="13828" max="13828" width="12.7109375" customWidth="1"/>
    <col min="13829" max="14080" width="10.85546875"/>
    <col min="14081" max="14081" width="17.7109375" customWidth="1"/>
    <col min="14082" max="14082" width="23.5703125" customWidth="1"/>
    <col min="14083" max="14083" width="10.85546875"/>
    <col min="14084" max="14084" width="12.7109375" customWidth="1"/>
    <col min="14085" max="14336" width="10.85546875"/>
    <col min="14337" max="14337" width="17.7109375" customWidth="1"/>
    <col min="14338" max="14338" width="23.5703125" customWidth="1"/>
    <col min="14339" max="14339" width="10.85546875"/>
    <col min="14340" max="14340" width="12.7109375" customWidth="1"/>
    <col min="14341" max="14592" width="10.85546875"/>
    <col min="14593" max="14593" width="17.7109375" customWidth="1"/>
    <col min="14594" max="14594" width="23.5703125" customWidth="1"/>
    <col min="14595" max="14595" width="10.85546875"/>
    <col min="14596" max="14596" width="12.7109375" customWidth="1"/>
    <col min="14597" max="14848" width="10.85546875"/>
    <col min="14849" max="14849" width="17.7109375" customWidth="1"/>
    <col min="14850" max="14850" width="23.5703125" customWidth="1"/>
    <col min="14851" max="14851" width="10.85546875"/>
    <col min="14852" max="14852" width="12.7109375" customWidth="1"/>
    <col min="14853" max="15104" width="10.85546875"/>
    <col min="15105" max="15105" width="17.7109375" customWidth="1"/>
    <col min="15106" max="15106" width="23.5703125" customWidth="1"/>
    <col min="15107" max="15107" width="10.85546875"/>
    <col min="15108" max="15108" width="12.7109375" customWidth="1"/>
    <col min="15109" max="15360" width="10.85546875"/>
    <col min="15361" max="15361" width="17.7109375" customWidth="1"/>
    <col min="15362" max="15362" width="23.5703125" customWidth="1"/>
    <col min="15363" max="15363" width="10.85546875"/>
    <col min="15364" max="15364" width="12.7109375" customWidth="1"/>
    <col min="15365" max="15616" width="10.85546875"/>
    <col min="15617" max="15617" width="17.7109375" customWidth="1"/>
    <col min="15618" max="15618" width="23.5703125" customWidth="1"/>
    <col min="15619" max="15619" width="10.85546875"/>
    <col min="15620" max="15620" width="12.7109375" customWidth="1"/>
    <col min="15621" max="15872" width="10.85546875"/>
    <col min="15873" max="15873" width="17.7109375" customWidth="1"/>
    <col min="15874" max="15874" width="23.5703125" customWidth="1"/>
    <col min="15875" max="15875" width="10.85546875"/>
    <col min="15876" max="15876" width="12.7109375" customWidth="1"/>
    <col min="15877" max="16128" width="10.85546875"/>
    <col min="16129" max="16129" width="17.7109375" customWidth="1"/>
    <col min="16130" max="16130" width="23.5703125" customWidth="1"/>
    <col min="16131" max="16131" width="10.85546875"/>
    <col min="16132" max="16132" width="12.7109375" customWidth="1"/>
    <col min="16133" max="16384" width="10.85546875"/>
  </cols>
  <sheetData>
    <row r="1" spans="1:4" ht="36.75" customHeight="1" x14ac:dyDescent="0.25">
      <c r="A1" s="495"/>
      <c r="B1" s="409" t="str">
        <f>+'2 CONTEXTO E IDENTIFICACIÓN'!B1</f>
        <v>MAPA DE RIESGOS</v>
      </c>
      <c r="C1" s="50" t="str">
        <f>+'2 CONTEXTO E IDENTIFICACIÓN'!C1</f>
        <v>CÓDIGO:</v>
      </c>
      <c r="D1" s="167">
        <f>+'2 CONTEXTO E IDENTIFICACIÓN'!D1</f>
        <v>0</v>
      </c>
    </row>
    <row r="2" spans="1:4" ht="36.75" customHeight="1" x14ac:dyDescent="0.25">
      <c r="A2" s="495"/>
      <c r="B2" s="409"/>
      <c r="C2" s="50" t="str">
        <f>+'2 CONTEXTO E IDENTIFICACIÓN'!C2</f>
        <v>VERSIÓN:</v>
      </c>
      <c r="D2" s="167">
        <f>+'2 CONTEXTO E IDENTIFICACIÓN'!D2</f>
        <v>0</v>
      </c>
    </row>
    <row r="3" spans="1:4" s="235" customFormat="1" x14ac:dyDescent="0.25">
      <c r="A3" s="322" t="s">
        <v>12</v>
      </c>
      <c r="B3" s="497" t="s">
        <v>46</v>
      </c>
      <c r="C3" s="497"/>
      <c r="D3" s="497"/>
    </row>
    <row r="4" spans="1:4" ht="69.75" customHeight="1" x14ac:dyDescent="0.25">
      <c r="A4" s="323"/>
      <c r="B4" s="498"/>
      <c r="C4" s="498"/>
      <c r="D4" s="498"/>
    </row>
    <row r="5" spans="1:4" s="236" customFormat="1" ht="91.5" customHeight="1" x14ac:dyDescent="0.25">
      <c r="A5" s="323"/>
      <c r="B5" s="498"/>
      <c r="C5" s="498"/>
      <c r="D5" s="498"/>
    </row>
    <row r="6" spans="1:4" x14ac:dyDescent="0.25">
      <c r="A6" s="324"/>
      <c r="B6" s="496"/>
      <c r="C6" s="496"/>
      <c r="D6" s="496"/>
    </row>
    <row r="7" spans="1:4" x14ac:dyDescent="0.25">
      <c r="A7" s="324"/>
      <c r="B7" s="496"/>
      <c r="C7" s="496"/>
      <c r="D7" s="496"/>
    </row>
    <row r="8" spans="1:4" x14ac:dyDescent="0.25">
      <c r="A8" s="324"/>
      <c r="B8" s="499"/>
      <c r="C8" s="499"/>
      <c r="D8" s="499"/>
    </row>
    <row r="9" spans="1:4" x14ac:dyDescent="0.25">
      <c r="A9" s="324"/>
      <c r="B9" s="496"/>
      <c r="C9" s="496"/>
      <c r="D9" s="496"/>
    </row>
    <row r="10" spans="1:4" x14ac:dyDescent="0.25">
      <c r="A10" s="325"/>
      <c r="B10" s="237"/>
      <c r="C10" s="237"/>
      <c r="D10" s="237"/>
    </row>
    <row r="11" spans="1:4" x14ac:dyDescent="0.25">
      <c r="A11" s="325"/>
      <c r="B11" s="237"/>
      <c r="C11" s="237"/>
      <c r="D11" s="237"/>
    </row>
    <row r="12" spans="1:4" x14ac:dyDescent="0.25">
      <c r="A12" s="325"/>
      <c r="B12" s="237"/>
      <c r="C12" s="237"/>
      <c r="D12" s="237"/>
    </row>
    <row r="13" spans="1:4" x14ac:dyDescent="0.25">
      <c r="A13" s="325"/>
      <c r="B13" s="237"/>
      <c r="C13" s="237"/>
      <c r="D13" s="237"/>
    </row>
    <row r="14" spans="1:4" x14ac:dyDescent="0.25">
      <c r="A14" s="325"/>
      <c r="B14" s="237"/>
      <c r="C14" s="237"/>
      <c r="D14" s="237"/>
    </row>
    <row r="15" spans="1:4" x14ac:dyDescent="0.25">
      <c r="A15" s="325"/>
      <c r="B15" s="237"/>
      <c r="C15" s="237"/>
      <c r="D15" s="237"/>
    </row>
    <row r="16" spans="1:4" x14ac:dyDescent="0.25">
      <c r="A16" s="325"/>
      <c r="B16" s="237"/>
      <c r="C16" s="237"/>
      <c r="D16" s="237"/>
    </row>
    <row r="17" spans="1:4" x14ac:dyDescent="0.25">
      <c r="A17" s="325"/>
      <c r="B17" s="237"/>
      <c r="C17" s="237"/>
      <c r="D17" s="237"/>
    </row>
    <row r="18" spans="1:4" x14ac:dyDescent="0.25">
      <c r="A18" s="325"/>
      <c r="B18" s="237"/>
      <c r="C18" s="237"/>
      <c r="D18" s="237"/>
    </row>
    <row r="19" spans="1:4" x14ac:dyDescent="0.25">
      <c r="A19" s="325"/>
      <c r="B19" s="237"/>
      <c r="C19" s="237"/>
      <c r="D19" s="237"/>
    </row>
    <row r="20" spans="1:4" x14ac:dyDescent="0.25">
      <c r="A20" s="325"/>
      <c r="B20" s="237"/>
      <c r="C20" s="237"/>
      <c r="D20" s="237"/>
    </row>
    <row r="21" spans="1:4" x14ac:dyDescent="0.25">
      <c r="A21" s="325"/>
      <c r="B21" s="237"/>
      <c r="C21" s="237"/>
      <c r="D21" s="237"/>
    </row>
    <row r="22" spans="1:4" x14ac:dyDescent="0.25">
      <c r="A22" s="325"/>
      <c r="B22" s="237"/>
      <c r="C22" s="237"/>
      <c r="D22" s="237"/>
    </row>
    <row r="23" spans="1:4" x14ac:dyDescent="0.25">
      <c r="A23" s="325"/>
      <c r="B23" s="237"/>
      <c r="C23" s="237"/>
      <c r="D23" s="237"/>
    </row>
  </sheetData>
  <sheetProtection sheet="1" scenarios="1" formatCells="0" formatColumns="0" formatRows="0" insertRows="0"/>
  <mergeCells count="9">
    <mergeCell ref="A1:A2"/>
    <mergeCell ref="B9:D9"/>
    <mergeCell ref="B3:D3"/>
    <mergeCell ref="B5:D5"/>
    <mergeCell ref="B8:D8"/>
    <mergeCell ref="B4:D4"/>
    <mergeCell ref="B7:D7"/>
    <mergeCell ref="B6:D6"/>
    <mergeCell ref="B1:B2"/>
  </mergeCells>
  <pageMargins left="0.7" right="0.7" top="0.75" bottom="0.75" header="0.3" footer="0.3"/>
  <pageSetup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52"/>
  <sheetViews>
    <sheetView showGridLines="0" topLeftCell="A7" zoomScale="84" zoomScaleNormal="84" workbookViewId="0">
      <pane xSplit="2" topLeftCell="C1" activePane="topRight" state="frozen"/>
      <selection pane="topRight" activeCell="A9" sqref="A9"/>
    </sheetView>
  </sheetViews>
  <sheetFormatPr baseColWidth="10" defaultColWidth="11.42578125" defaultRowHeight="14.25" x14ac:dyDescent="0.25"/>
  <cols>
    <col min="1" max="1" width="21.42578125" style="10" customWidth="1"/>
    <col min="2" max="2" width="33" style="10" customWidth="1"/>
    <col min="3" max="3" width="40.7109375" style="10" customWidth="1"/>
    <col min="4" max="4" width="39.28515625" style="10" customWidth="1"/>
    <col min="5" max="5" width="43" style="10" customWidth="1"/>
    <col min="6" max="6" width="27.7109375" style="10" customWidth="1"/>
    <col min="7" max="7" width="30.85546875" style="10" customWidth="1"/>
    <col min="8" max="8" width="14.7109375" style="10" customWidth="1"/>
    <col min="9" max="9" width="26.28515625" style="10" customWidth="1"/>
    <col min="10" max="29" width="11.42578125" style="10" customWidth="1"/>
    <col min="30" max="30" width="8.140625" style="10" customWidth="1"/>
    <col min="31" max="35" width="32.28515625" style="10" customWidth="1"/>
    <col min="36" max="16377" width="11.42578125" style="10"/>
    <col min="16378" max="16384" width="25.42578125" style="10" customWidth="1"/>
  </cols>
  <sheetData>
    <row r="1" spans="1:9" s="9" customFormat="1" ht="37.5" customHeight="1" x14ac:dyDescent="0.2">
      <c r="A1" s="397"/>
      <c r="B1" s="396" t="s">
        <v>11</v>
      </c>
      <c r="C1" s="257" t="s">
        <v>131</v>
      </c>
      <c r="D1" s="257"/>
      <c r="G1" s="182"/>
      <c r="H1" s="182"/>
      <c r="I1" s="182"/>
    </row>
    <row r="2" spans="1:9" s="9" customFormat="1" ht="37.5" customHeight="1" x14ac:dyDescent="0.2">
      <c r="A2" s="397"/>
      <c r="B2" s="396"/>
      <c r="C2" s="257" t="s">
        <v>132</v>
      </c>
      <c r="D2" s="258"/>
      <c r="G2" s="182"/>
      <c r="H2" s="182"/>
      <c r="I2" s="182"/>
    </row>
    <row r="3" spans="1:9" s="9" customFormat="1" ht="3.95" customHeight="1" x14ac:dyDescent="0.2">
      <c r="A3" s="254"/>
      <c r="B3" s="254"/>
      <c r="C3" s="255"/>
      <c r="D3" s="256"/>
      <c r="G3" s="182"/>
      <c r="H3" s="182"/>
      <c r="I3" s="182"/>
    </row>
    <row r="4" spans="1:9" ht="27" customHeight="1" x14ac:dyDescent="0.25">
      <c r="A4" s="19" t="s">
        <v>157</v>
      </c>
      <c r="B4" s="253" t="s">
        <v>281</v>
      </c>
      <c r="C4" s="19" t="s">
        <v>155</v>
      </c>
      <c r="D4" s="400" t="s">
        <v>285</v>
      </c>
      <c r="E4" s="400"/>
      <c r="F4" s="168" t="s">
        <v>205</v>
      </c>
      <c r="G4" s="165">
        <v>44866</v>
      </c>
    </row>
    <row r="5" spans="1:9" ht="106.5" customHeight="1" x14ac:dyDescent="0.25">
      <c r="A5" s="19" t="s">
        <v>156</v>
      </c>
      <c r="B5" s="398" t="s">
        <v>286</v>
      </c>
      <c r="C5" s="398"/>
      <c r="D5" s="166" t="s">
        <v>204</v>
      </c>
      <c r="E5" s="165"/>
      <c r="F5" s="161" t="s">
        <v>109</v>
      </c>
      <c r="G5" s="165"/>
    </row>
    <row r="6" spans="1:9" ht="15" x14ac:dyDescent="0.25">
      <c r="A6" s="248"/>
      <c r="B6" s="250"/>
      <c r="C6" s="250"/>
      <c r="D6" s="251"/>
      <c r="E6" s="252"/>
      <c r="F6" s="249"/>
      <c r="G6" s="252"/>
    </row>
    <row r="7" spans="1:9" ht="21" customHeight="1" x14ac:dyDescent="0.25">
      <c r="A7" s="399" t="s">
        <v>221</v>
      </c>
      <c r="B7" s="399" t="s">
        <v>76</v>
      </c>
      <c r="C7" s="399" t="s">
        <v>137</v>
      </c>
      <c r="D7" s="399" t="s">
        <v>136</v>
      </c>
      <c r="E7" s="399" t="s">
        <v>48</v>
      </c>
      <c r="F7" s="399" t="s">
        <v>49</v>
      </c>
      <c r="G7" s="399"/>
    </row>
    <row r="8" spans="1:9" ht="42" customHeight="1" x14ac:dyDescent="0.25">
      <c r="A8" s="399"/>
      <c r="B8" s="399"/>
      <c r="C8" s="399"/>
      <c r="D8" s="399"/>
      <c r="E8" s="399"/>
      <c r="F8" s="161" t="s">
        <v>8</v>
      </c>
      <c r="G8" s="161" t="s">
        <v>166</v>
      </c>
      <c r="H8" s="161" t="s">
        <v>167</v>
      </c>
      <c r="I8" s="161" t="s">
        <v>165</v>
      </c>
    </row>
    <row r="9" spans="1:9" s="11" customFormat="1" ht="114" x14ac:dyDescent="0.25">
      <c r="A9" s="2" t="s">
        <v>283</v>
      </c>
      <c r="B9" s="2" t="s">
        <v>140</v>
      </c>
      <c r="C9" s="2" t="s">
        <v>296</v>
      </c>
      <c r="D9" s="2" t="s">
        <v>297</v>
      </c>
      <c r="E9" s="167" t="str">
        <f>+CONCATENATE(B9," ",C9," ",D9)</f>
        <v>Posibilidad de pérdida Económica y Reputacional por ausencia en la presentación de informes exactos y oportunos, que conllevan a procesos disciplinarios a la gerencia, debido a insuficiente suministro de información por parte de los procesos asociados a esta labor.</v>
      </c>
      <c r="F9" s="3" t="s">
        <v>158</v>
      </c>
      <c r="G9" s="3"/>
      <c r="H9" s="183" t="str">
        <f>+IF(F9='11 FORMULAS'!$B$4,'11 FORMULAS'!$C$4,IF(F9='11 FORMULAS'!$B$6,'11 FORMULAS'!$C$6,IF(F9='11 FORMULAS'!$B$8,'11 FORMULAS'!$C$8,IF(F9='11 FORMULAS'!$B$10,'11 FORMULAS'!$C$10,""))))</f>
        <v>Procesos</v>
      </c>
      <c r="I9" s="183" t="str">
        <f>+G9&amp;H9</f>
        <v>Procesos</v>
      </c>
    </row>
    <row r="10" spans="1:9" s="11" customFormat="1" ht="71.25" x14ac:dyDescent="0.25">
      <c r="A10" s="2" t="s">
        <v>284</v>
      </c>
      <c r="B10" s="2" t="s">
        <v>138</v>
      </c>
      <c r="C10" s="2" t="s">
        <v>287</v>
      </c>
      <c r="D10" s="2" t="s">
        <v>288</v>
      </c>
      <c r="E10" s="167" t="str">
        <f t="shared" ref="E10:E28" si="0">+CONCATENATE(B10," ",C10," ",D10)</f>
        <v>Posibilidad de pérdida Económica  por ausencia de  conciliación con las diferentes ERP, lo que no permite definir la cartera a cobrar,  debido a que no se coincide con las cifras de cartera.</v>
      </c>
      <c r="F10" s="3" t="s">
        <v>158</v>
      </c>
      <c r="G10" s="3"/>
      <c r="H10" s="183" t="str">
        <f>+IF(F10='11 FORMULAS'!$B$4,'11 FORMULAS'!$C$4,IF(F10='11 FORMULAS'!$B$6,'11 FORMULAS'!$C$6,IF(F10='11 FORMULAS'!$B$8,'11 FORMULAS'!$C$8,IF(F10='11 FORMULAS'!$B$10,'11 FORMULAS'!$C$10,""))))</f>
        <v>Procesos</v>
      </c>
      <c r="I10" s="183" t="str">
        <f t="shared" ref="I10:I28" si="1">+G10&amp;H10</f>
        <v>Procesos</v>
      </c>
    </row>
    <row r="11" spans="1:9" x14ac:dyDescent="0.25">
      <c r="A11" s="2" t="s">
        <v>13</v>
      </c>
      <c r="B11" s="2"/>
      <c r="C11" s="2"/>
      <c r="D11" s="2"/>
      <c r="E11" s="167" t="str">
        <f t="shared" si="0"/>
        <v xml:space="preserve">  </v>
      </c>
      <c r="F11" s="3"/>
      <c r="G11" s="3"/>
      <c r="H11" s="183" t="str">
        <f>+IF(F11='11 FORMULAS'!$B$4,'11 FORMULAS'!$C$4,IF(F11='11 FORMULAS'!$B$6,'11 FORMULAS'!$C$6,IF(F11='11 FORMULAS'!$B$8,'11 FORMULAS'!$C$8,IF(F11='11 FORMULAS'!$B$10,'11 FORMULAS'!$C$10,""))))</f>
        <v/>
      </c>
      <c r="I11" s="183" t="str">
        <f t="shared" si="1"/>
        <v/>
      </c>
    </row>
    <row r="12" spans="1:9" x14ac:dyDescent="0.25">
      <c r="A12" s="2" t="s">
        <v>14</v>
      </c>
      <c r="B12" s="2"/>
      <c r="C12" s="2"/>
      <c r="D12" s="2"/>
      <c r="E12" s="167" t="str">
        <f t="shared" si="0"/>
        <v xml:space="preserve">  </v>
      </c>
      <c r="F12" s="3"/>
      <c r="G12" s="3"/>
      <c r="H12" s="183" t="str">
        <f>+IF(F12='11 FORMULAS'!$B$4,'11 FORMULAS'!$C$4,IF(F12='11 FORMULAS'!$B$6,'11 FORMULAS'!$C$6,IF(F12='11 FORMULAS'!$B$8,'11 FORMULAS'!$C$8,IF(F12='11 FORMULAS'!$B$10,'11 FORMULAS'!$C$10,""))))</f>
        <v/>
      </c>
      <c r="I12" s="183" t="str">
        <f t="shared" si="1"/>
        <v/>
      </c>
    </row>
    <row r="13" spans="1:9" x14ac:dyDescent="0.25">
      <c r="A13" s="2" t="s">
        <v>15</v>
      </c>
      <c r="B13" s="2"/>
      <c r="C13" s="2"/>
      <c r="D13" s="2"/>
      <c r="E13" s="167" t="str">
        <f t="shared" si="0"/>
        <v xml:space="preserve">  </v>
      </c>
      <c r="F13" s="3"/>
      <c r="G13" s="3"/>
      <c r="H13" s="183" t="str">
        <f>+IF(F13='11 FORMULAS'!$B$4,'11 FORMULAS'!$C$4,IF(F13='11 FORMULAS'!$B$6,'11 FORMULAS'!$C$6,IF(F13='11 FORMULAS'!$B$8,'11 FORMULAS'!$C$8,IF(F13='11 FORMULAS'!$B$10,'11 FORMULAS'!$C$10,""))))</f>
        <v/>
      </c>
      <c r="I13" s="183" t="str">
        <f t="shared" si="1"/>
        <v/>
      </c>
    </row>
    <row r="14" spans="1:9" x14ac:dyDescent="0.25">
      <c r="A14" s="2" t="s">
        <v>16</v>
      </c>
      <c r="B14" s="2"/>
      <c r="C14" s="2"/>
      <c r="D14" s="2"/>
      <c r="E14" s="167" t="str">
        <f t="shared" si="0"/>
        <v xml:space="preserve">  </v>
      </c>
      <c r="F14" s="3"/>
      <c r="G14" s="3"/>
      <c r="H14" s="183" t="str">
        <f>+IF(F14='11 FORMULAS'!$B$4,'11 FORMULAS'!$C$4,IF(F14='11 FORMULAS'!$B$6,'11 FORMULAS'!$C$6,IF(F14='11 FORMULAS'!$B$8,'11 FORMULAS'!$C$8,IF(F14='11 FORMULAS'!$B$10,'11 FORMULAS'!$C$10,""))))</f>
        <v/>
      </c>
      <c r="I14" s="183" t="str">
        <f t="shared" si="1"/>
        <v/>
      </c>
    </row>
    <row r="15" spans="1:9" x14ac:dyDescent="0.25">
      <c r="A15" s="2" t="s">
        <v>17</v>
      </c>
      <c r="B15" s="2"/>
      <c r="C15" s="2"/>
      <c r="D15" s="2"/>
      <c r="E15" s="167" t="str">
        <f t="shared" si="0"/>
        <v xml:space="preserve">  </v>
      </c>
      <c r="F15" s="3"/>
      <c r="G15" s="3"/>
      <c r="H15" s="183" t="str">
        <f>+IF(F15='11 FORMULAS'!$B$4,'11 FORMULAS'!$C$4,IF(F15='11 FORMULAS'!$B$6,'11 FORMULAS'!$C$6,IF(F15='11 FORMULAS'!$B$8,'11 FORMULAS'!$C$8,IF(F15='11 FORMULAS'!$B$10,'11 FORMULAS'!$C$10,""))))</f>
        <v/>
      </c>
      <c r="I15" s="183" t="str">
        <f t="shared" si="1"/>
        <v/>
      </c>
    </row>
    <row r="16" spans="1:9" x14ac:dyDescent="0.25">
      <c r="A16" s="2" t="s">
        <v>18</v>
      </c>
      <c r="B16" s="2"/>
      <c r="C16" s="2"/>
      <c r="D16" s="2"/>
      <c r="E16" s="167" t="str">
        <f t="shared" si="0"/>
        <v xml:space="preserve">  </v>
      </c>
      <c r="F16" s="3"/>
      <c r="G16" s="3"/>
      <c r="H16" s="183" t="str">
        <f>+IF(F16='11 FORMULAS'!$B$4,'11 FORMULAS'!$C$4,IF(F16='11 FORMULAS'!$B$6,'11 FORMULAS'!$C$6,IF(F16='11 FORMULAS'!$B$8,'11 FORMULAS'!$C$8,IF(F16='11 FORMULAS'!$B$10,'11 FORMULAS'!$C$10,""))))</f>
        <v/>
      </c>
      <c r="I16" s="183" t="str">
        <f t="shared" si="1"/>
        <v/>
      </c>
    </row>
    <row r="17" spans="1:9" s="12" customFormat="1" ht="15" x14ac:dyDescent="0.25">
      <c r="A17" s="2" t="s">
        <v>19</v>
      </c>
      <c r="B17" s="2"/>
      <c r="C17" s="2"/>
      <c r="D17" s="2"/>
      <c r="E17" s="167" t="str">
        <f t="shared" si="0"/>
        <v xml:space="preserve">  </v>
      </c>
      <c r="F17" s="3"/>
      <c r="G17" s="3"/>
      <c r="H17" s="183" t="str">
        <f>+IF(F17='11 FORMULAS'!$B$4,'11 FORMULAS'!$C$4,IF(F17='11 FORMULAS'!$B$6,'11 FORMULAS'!$C$6,IF(F17='11 FORMULAS'!$B$8,'11 FORMULAS'!$C$8,IF(F17='11 FORMULAS'!$B$10,'11 FORMULAS'!$C$10,""))))</f>
        <v/>
      </c>
      <c r="I17" s="183" t="str">
        <f t="shared" si="1"/>
        <v/>
      </c>
    </row>
    <row r="18" spans="1:9" s="12" customFormat="1" ht="15" x14ac:dyDescent="0.25">
      <c r="A18" s="2" t="s">
        <v>31</v>
      </c>
      <c r="B18" s="2"/>
      <c r="C18" s="2"/>
      <c r="D18" s="2"/>
      <c r="E18" s="167" t="str">
        <f t="shared" si="0"/>
        <v xml:space="preserve">  </v>
      </c>
      <c r="F18" s="3"/>
      <c r="G18" s="3"/>
      <c r="H18" s="183" t="str">
        <f>+IF(F18='11 FORMULAS'!$B$4,'11 FORMULAS'!$C$4,IF(F18='11 FORMULAS'!$B$6,'11 FORMULAS'!$C$6,IF(F18='11 FORMULAS'!$B$8,'11 FORMULAS'!$C$8,IF(F18='11 FORMULAS'!$B$10,'11 FORMULAS'!$C$10,""))))</f>
        <v/>
      </c>
      <c r="I18" s="183" t="str">
        <f t="shared" si="1"/>
        <v/>
      </c>
    </row>
    <row r="19" spans="1:9" s="12" customFormat="1" ht="15" x14ac:dyDescent="0.25">
      <c r="A19" s="2" t="s">
        <v>32</v>
      </c>
      <c r="B19" s="2"/>
      <c r="C19" s="2"/>
      <c r="D19" s="2"/>
      <c r="E19" s="167" t="str">
        <f t="shared" si="0"/>
        <v xml:space="preserve">  </v>
      </c>
      <c r="F19" s="3"/>
      <c r="G19" s="3"/>
      <c r="H19" s="183" t="str">
        <f>+IF(F19='11 FORMULAS'!$B$4,'11 FORMULAS'!$C$4,IF(F19='11 FORMULAS'!$B$6,'11 FORMULAS'!$C$6,IF(F19='11 FORMULAS'!$B$8,'11 FORMULAS'!$C$8,IF(F19='11 FORMULAS'!$B$10,'11 FORMULAS'!$C$10,""))))</f>
        <v/>
      </c>
      <c r="I19" s="183" t="str">
        <f t="shared" si="1"/>
        <v/>
      </c>
    </row>
    <row r="20" spans="1:9" s="12" customFormat="1" ht="15" x14ac:dyDescent="0.25">
      <c r="A20" s="2" t="s">
        <v>33</v>
      </c>
      <c r="B20" s="2"/>
      <c r="C20" s="2"/>
      <c r="D20" s="2"/>
      <c r="E20" s="167" t="str">
        <f t="shared" si="0"/>
        <v xml:space="preserve">  </v>
      </c>
      <c r="F20" s="3"/>
      <c r="G20" s="3"/>
      <c r="H20" s="183" t="str">
        <f>+IF(F20='11 FORMULAS'!$B$4,'11 FORMULAS'!$C$4,IF(F20='11 FORMULAS'!$B$6,'11 FORMULAS'!$C$6,IF(F20='11 FORMULAS'!$B$8,'11 FORMULAS'!$C$8,IF(F20='11 FORMULAS'!$B$10,'11 FORMULAS'!$C$10,""))))</f>
        <v/>
      </c>
      <c r="I20" s="183" t="str">
        <f t="shared" si="1"/>
        <v/>
      </c>
    </row>
    <row r="21" spans="1:9" s="12" customFormat="1" ht="15" x14ac:dyDescent="0.25">
      <c r="A21" s="2" t="s">
        <v>34</v>
      </c>
      <c r="B21" s="2"/>
      <c r="C21" s="2"/>
      <c r="D21" s="2"/>
      <c r="E21" s="167" t="str">
        <f t="shared" si="0"/>
        <v xml:space="preserve">  </v>
      </c>
      <c r="F21" s="3"/>
      <c r="G21" s="3"/>
      <c r="H21" s="183" t="str">
        <f>+IF(F21='11 FORMULAS'!$B$4,'11 FORMULAS'!$C$4,IF(F21='11 FORMULAS'!$B$6,'11 FORMULAS'!$C$6,IF(F21='11 FORMULAS'!$B$8,'11 FORMULAS'!$C$8,IF(F21='11 FORMULAS'!$B$10,'11 FORMULAS'!$C$10,""))))</f>
        <v/>
      </c>
      <c r="I21" s="183" t="str">
        <f t="shared" si="1"/>
        <v/>
      </c>
    </row>
    <row r="22" spans="1:9" s="12" customFormat="1" ht="15" x14ac:dyDescent="0.25">
      <c r="A22" s="2" t="s">
        <v>35</v>
      </c>
      <c r="B22" s="2"/>
      <c r="C22" s="2"/>
      <c r="D22" s="2"/>
      <c r="E22" s="167" t="str">
        <f t="shared" si="0"/>
        <v xml:space="preserve">  </v>
      </c>
      <c r="F22" s="3"/>
      <c r="G22" s="3"/>
      <c r="H22" s="183" t="str">
        <f>+IF(F22='11 FORMULAS'!$B$4,'11 FORMULAS'!$C$4,IF(F22='11 FORMULAS'!$B$6,'11 FORMULAS'!$C$6,IF(F22='11 FORMULAS'!$B$8,'11 FORMULAS'!$C$8,IF(F22='11 FORMULAS'!$B$10,'11 FORMULAS'!$C$10,""))))</f>
        <v/>
      </c>
      <c r="I22" s="183" t="str">
        <f t="shared" si="1"/>
        <v/>
      </c>
    </row>
    <row r="23" spans="1:9" s="12" customFormat="1" ht="15" x14ac:dyDescent="0.25">
      <c r="A23" s="2" t="s">
        <v>36</v>
      </c>
      <c r="B23" s="2"/>
      <c r="C23" s="2"/>
      <c r="D23" s="2"/>
      <c r="E23" s="167" t="str">
        <f t="shared" si="0"/>
        <v xml:space="preserve">  </v>
      </c>
      <c r="F23" s="3"/>
      <c r="G23" s="3"/>
      <c r="H23" s="183" t="str">
        <f>+IF(F23='11 FORMULAS'!$B$4,'11 FORMULAS'!$C$4,IF(F23='11 FORMULAS'!$B$6,'11 FORMULAS'!$C$6,IF(F23='11 FORMULAS'!$B$8,'11 FORMULAS'!$C$8,IF(F23='11 FORMULAS'!$B$10,'11 FORMULAS'!$C$10,""))))</f>
        <v/>
      </c>
      <c r="I23" s="183" t="str">
        <f t="shared" si="1"/>
        <v/>
      </c>
    </row>
    <row r="24" spans="1:9" s="12" customFormat="1" ht="15" x14ac:dyDescent="0.25">
      <c r="A24" s="2" t="s">
        <v>37</v>
      </c>
      <c r="B24" s="2"/>
      <c r="C24" s="2"/>
      <c r="D24" s="2"/>
      <c r="E24" s="167" t="str">
        <f t="shared" si="0"/>
        <v xml:space="preserve">  </v>
      </c>
      <c r="F24" s="3"/>
      <c r="G24" s="3"/>
      <c r="H24" s="183" t="str">
        <f>+IF(F24='11 FORMULAS'!$B$4,'11 FORMULAS'!$C$4,IF(F24='11 FORMULAS'!$B$6,'11 FORMULAS'!$C$6,IF(F24='11 FORMULAS'!$B$8,'11 FORMULAS'!$C$8,IF(F24='11 FORMULAS'!$B$10,'11 FORMULAS'!$C$10,""))))</f>
        <v/>
      </c>
      <c r="I24" s="183" t="str">
        <f t="shared" si="1"/>
        <v/>
      </c>
    </row>
    <row r="25" spans="1:9" s="12" customFormat="1" ht="15" x14ac:dyDescent="0.25">
      <c r="A25" s="2" t="s">
        <v>38</v>
      </c>
      <c r="B25" s="2"/>
      <c r="C25" s="2"/>
      <c r="D25" s="2"/>
      <c r="E25" s="167" t="str">
        <f t="shared" si="0"/>
        <v xml:space="preserve">  </v>
      </c>
      <c r="F25" s="3"/>
      <c r="G25" s="3"/>
      <c r="H25" s="183" t="str">
        <f>+IF(F25='11 FORMULAS'!$B$4,'11 FORMULAS'!$C$4,IF(F25='11 FORMULAS'!$B$6,'11 FORMULAS'!$C$6,IF(F25='11 FORMULAS'!$B$8,'11 FORMULAS'!$C$8,IF(F25='11 FORMULAS'!$B$10,'11 FORMULAS'!$C$10,""))))</f>
        <v/>
      </c>
      <c r="I25" s="183" t="str">
        <f t="shared" si="1"/>
        <v/>
      </c>
    </row>
    <row r="26" spans="1:9" s="12" customFormat="1" ht="15" x14ac:dyDescent="0.25">
      <c r="A26" s="2" t="s">
        <v>39</v>
      </c>
      <c r="B26" s="2"/>
      <c r="C26" s="2"/>
      <c r="D26" s="2"/>
      <c r="E26" s="167" t="str">
        <f t="shared" si="0"/>
        <v xml:space="preserve">  </v>
      </c>
      <c r="F26" s="3"/>
      <c r="G26" s="3"/>
      <c r="H26" s="183" t="str">
        <f>+IF(F26='11 FORMULAS'!$B$4,'11 FORMULAS'!$C$4,IF(F26='11 FORMULAS'!$B$6,'11 FORMULAS'!$C$6,IF(F26='11 FORMULAS'!$B$8,'11 FORMULAS'!$C$8,IF(F26='11 FORMULAS'!$B$10,'11 FORMULAS'!$C$10,""))))</f>
        <v/>
      </c>
      <c r="I26" s="183" t="str">
        <f t="shared" si="1"/>
        <v/>
      </c>
    </row>
    <row r="27" spans="1:9" s="12" customFormat="1" ht="15" x14ac:dyDescent="0.25">
      <c r="A27" s="2" t="s">
        <v>40</v>
      </c>
      <c r="B27" s="2"/>
      <c r="C27" s="2"/>
      <c r="D27" s="2"/>
      <c r="E27" s="167" t="str">
        <f t="shared" si="0"/>
        <v xml:space="preserve">  </v>
      </c>
      <c r="F27" s="3"/>
      <c r="G27" s="3"/>
      <c r="H27" s="183" t="str">
        <f>+IF(F27='11 FORMULAS'!$B$4,'11 FORMULAS'!$C$4,IF(F27='11 FORMULAS'!$B$6,'11 FORMULAS'!$C$6,IF(F27='11 FORMULAS'!$B$8,'11 FORMULAS'!$C$8,IF(F27='11 FORMULAS'!$B$10,'11 FORMULAS'!$C$10,""))))</f>
        <v/>
      </c>
      <c r="I27" s="183" t="str">
        <f t="shared" si="1"/>
        <v/>
      </c>
    </row>
    <row r="28" spans="1:9" s="12" customFormat="1" ht="15" x14ac:dyDescent="0.25">
      <c r="A28" s="2" t="s">
        <v>41</v>
      </c>
      <c r="B28" s="2"/>
      <c r="C28" s="2"/>
      <c r="D28" s="2"/>
      <c r="E28" s="167" t="str">
        <f t="shared" si="0"/>
        <v xml:space="preserve">  </v>
      </c>
      <c r="F28" s="3"/>
      <c r="G28" s="3"/>
      <c r="H28" s="183" t="str">
        <f>+IF(F28='11 FORMULAS'!$B$4,'11 FORMULAS'!$C$4,IF(F28='11 FORMULAS'!$B$6,'11 FORMULAS'!$C$6,IF(F28='11 FORMULAS'!$B$8,'11 FORMULAS'!$C$8,IF(F28='11 FORMULAS'!$B$10,'11 FORMULAS'!$C$10,""))))</f>
        <v/>
      </c>
      <c r="I28" s="183" t="str">
        <f t="shared" si="1"/>
        <v/>
      </c>
    </row>
    <row r="29" spans="1:9" s="12" customFormat="1" ht="18" x14ac:dyDescent="0.25">
      <c r="A29" s="13"/>
      <c r="B29" s="13"/>
      <c r="C29" s="13"/>
      <c r="D29" s="13"/>
      <c r="E29" s="14"/>
      <c r="F29" s="15"/>
      <c r="G29" s="15"/>
    </row>
    <row r="30" spans="1:9" x14ac:dyDescent="0.2">
      <c r="A30" s="9"/>
      <c r="B30" s="9"/>
      <c r="C30" s="9"/>
      <c r="D30" s="9"/>
      <c r="F30" s="9"/>
      <c r="G30" s="182"/>
    </row>
    <row r="31" spans="1:9" x14ac:dyDescent="0.2">
      <c r="A31" s="9"/>
      <c r="B31" s="9"/>
      <c r="C31" s="9"/>
      <c r="D31" s="9"/>
      <c r="F31" s="9"/>
      <c r="G31" s="182"/>
    </row>
    <row r="32" spans="1:9" x14ac:dyDescent="0.25">
      <c r="A32" s="16"/>
      <c r="B32" s="16"/>
      <c r="C32" s="16"/>
      <c r="D32" s="16"/>
      <c r="F32" s="16"/>
      <c r="G32" s="16"/>
    </row>
    <row r="33" spans="1:31" x14ac:dyDescent="0.2">
      <c r="A33" s="9"/>
      <c r="B33" s="9"/>
      <c r="C33" s="9"/>
      <c r="D33" s="9"/>
      <c r="F33" s="9"/>
      <c r="G33" s="182"/>
    </row>
    <row r="34" spans="1:31" x14ac:dyDescent="0.2">
      <c r="A34" s="9"/>
      <c r="B34" s="9"/>
      <c r="C34" s="9"/>
      <c r="D34" s="9"/>
      <c r="F34" s="9"/>
      <c r="G34" s="182"/>
    </row>
    <row r="35" spans="1:31" x14ac:dyDescent="0.2">
      <c r="A35" s="9"/>
      <c r="B35" s="9"/>
      <c r="C35" s="9"/>
      <c r="D35" s="9"/>
      <c r="F35" s="9"/>
      <c r="G35" s="182"/>
    </row>
    <row r="39" spans="1:31" ht="14.25" customHeight="1" x14ac:dyDescent="0.25"/>
    <row r="43" spans="1:31" ht="14.25" customHeight="1" x14ac:dyDescent="0.25">
      <c r="AC43" s="17"/>
    </row>
    <row r="44" spans="1:31" x14ac:dyDescent="0.25">
      <c r="AE44" s="17"/>
    </row>
    <row r="45" spans="1:31" x14ac:dyDescent="0.25">
      <c r="AE45" s="17"/>
    </row>
    <row r="46" spans="1:31" x14ac:dyDescent="0.25">
      <c r="AE46" s="17"/>
    </row>
    <row r="47" spans="1:31" x14ac:dyDescent="0.25">
      <c r="AE47" s="17"/>
    </row>
    <row r="48" spans="1:31" x14ac:dyDescent="0.25">
      <c r="AE48" s="17"/>
    </row>
    <row r="49" spans="31:31" x14ac:dyDescent="0.25">
      <c r="AE49" s="17"/>
    </row>
    <row r="50" spans="31:31" x14ac:dyDescent="0.25">
      <c r="AE50" s="17"/>
    </row>
    <row r="51" spans="31:31" ht="14.25" customHeight="1" x14ac:dyDescent="0.25">
      <c r="AE51" s="17"/>
    </row>
    <row r="52" spans="31:31" x14ac:dyDescent="0.25">
      <c r="AE52" s="17"/>
    </row>
  </sheetData>
  <sheetProtection sheet="1" formatCells="0" formatColumns="0" formatRows="0" sort="0" autoFilter="0" pivotTables="0"/>
  <autoFilter ref="A7:I8" xr:uid="{00000000-0009-0000-0000-000001000000}">
    <filterColumn colId="5" showButton="0"/>
  </autoFilter>
  <mergeCells count="10">
    <mergeCell ref="F7:G7"/>
    <mergeCell ref="B7:B8"/>
    <mergeCell ref="C7:C8"/>
    <mergeCell ref="D7:D8"/>
    <mergeCell ref="D4:E4"/>
    <mergeCell ref="B1:B2"/>
    <mergeCell ref="A1:A2"/>
    <mergeCell ref="B5:C5"/>
    <mergeCell ref="A7:A8"/>
    <mergeCell ref="E7:E8"/>
  </mergeCells>
  <phoneticPr fontId="18" type="noConversion"/>
  <dataValidations count="2">
    <dataValidation type="list" allowBlank="1" showInputMessage="1" showErrorMessage="1" sqref="F29 F9" xr:uid="{00000000-0002-0000-0100-000000000000}">
      <formula1>Tipo</formula1>
    </dataValidation>
    <dataValidation type="list" allowBlank="1" showInputMessage="1" showErrorMessage="1" sqref="G9:G28" xr:uid="{00000000-0002-0000-0100-000001000000}">
      <formula1>INDIRECT(F9)</formula1>
    </dataValidation>
  </dataValidations>
  <printOptions horizontalCentered="1"/>
  <pageMargins left="0.31496062992125984" right="0.27559055118110237" top="0.23622047244094491" bottom="0.15748031496062992" header="0" footer="0"/>
  <pageSetup paperSize="5" scale="65" orientation="landscape"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2000000}">
          <x14:formula1>
            <xm:f>'11 FORMULAS'!$T$3:$T$6</xm:f>
          </x14:formula1>
          <xm:sqref>B9:B28</xm:sqref>
        </x14:dataValidation>
        <x14:dataValidation type="list" allowBlank="1" showInputMessage="1" showErrorMessage="1" xr:uid="{00000000-0002-0000-0100-000003000000}">
          <x14:formula1>
            <xm:f>'11 FORMULAS'!$A$4:$A$12</xm:f>
          </x14:formula1>
          <xm:sqref>F10:F28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8"/>
  <dimension ref="A1:Y28"/>
  <sheetViews>
    <sheetView showGridLines="0" view="pageBreakPreview" zoomScale="70" zoomScaleNormal="55" zoomScaleSheetLayoutView="70" workbookViewId="0">
      <pane ySplit="8" topLeftCell="A9" activePane="bottomLeft" state="frozen"/>
      <selection pane="bottomLeft" activeCell="B9" sqref="B9"/>
    </sheetView>
  </sheetViews>
  <sheetFormatPr baseColWidth="10" defaultColWidth="14.28515625" defaultRowHeight="14.25" x14ac:dyDescent="0.25"/>
  <cols>
    <col min="1" max="1" width="15.42578125" style="10" customWidth="1"/>
    <col min="2" max="2" width="56.42578125" style="49" customWidth="1"/>
    <col min="3" max="3" width="19.42578125" style="49" customWidth="1"/>
    <col min="4" max="4" width="21.140625" style="10" customWidth="1"/>
    <col min="5" max="5" width="14" style="21" customWidth="1"/>
    <col min="6" max="6" width="14.28515625" style="10" customWidth="1"/>
    <col min="7" max="7" width="13.5703125" style="21" customWidth="1"/>
    <col min="8" max="8" width="11.140625" style="21" customWidth="1"/>
    <col min="9" max="9" width="10.5703125" style="21" customWidth="1"/>
    <col min="10" max="10" width="27" style="21" customWidth="1"/>
    <col min="11" max="12" width="10.140625" style="21" customWidth="1"/>
    <col min="13" max="13" width="9.7109375" style="230" customWidth="1"/>
    <col min="14" max="14" width="11" style="230" bestFit="1" customWidth="1"/>
    <col min="15" max="15" width="40.85546875" style="10" customWidth="1"/>
    <col min="16" max="16" width="21.7109375" style="10" customWidth="1"/>
    <col min="17" max="17" width="32.85546875" style="10" customWidth="1"/>
    <col min="18" max="18" width="9.5703125" style="49" customWidth="1"/>
    <col min="19" max="19" width="8.85546875" style="49" customWidth="1"/>
    <col min="20" max="20" width="17.85546875" style="10" customWidth="1"/>
    <col min="21" max="21" width="5.5703125" style="10" customWidth="1"/>
    <col min="22" max="22" width="14.140625" style="10" bestFit="1" customWidth="1"/>
    <col min="23" max="23" width="14.85546875" style="10" bestFit="1" customWidth="1"/>
    <col min="24" max="24" width="24.140625" style="10" customWidth="1"/>
    <col min="25" max="25" width="54.42578125" style="10" customWidth="1"/>
    <col min="26" max="29" width="24.140625" style="10" customWidth="1"/>
    <col min="30" max="256" width="11.42578125" style="10" customWidth="1"/>
    <col min="257" max="257" width="12.7109375" style="10" customWidth="1"/>
    <col min="258" max="258" width="47" style="10" customWidth="1"/>
    <col min="259" max="259" width="35" style="10" customWidth="1"/>
    <col min="260" max="16384" width="14.28515625" style="10"/>
  </cols>
  <sheetData>
    <row r="1" spans="1:25" ht="32.25" customHeight="1" x14ac:dyDescent="0.25">
      <c r="A1" s="408"/>
      <c r="B1" s="409" t="str">
        <f>+'2 CONTEXTO E IDENTIFICACIÓN'!B1</f>
        <v>MAPA DE RIESGOS</v>
      </c>
      <c r="C1" s="50" t="str">
        <f>+'2 CONTEXTO E IDENTIFICACIÓN'!C1</f>
        <v>CÓDIGO:</v>
      </c>
      <c r="D1" s="50">
        <f>+'2 CONTEXTO E IDENTIFICACIÓN'!D1</f>
        <v>0</v>
      </c>
      <c r="E1" s="20"/>
      <c r="G1" s="20"/>
      <c r="H1" s="20"/>
      <c r="I1" s="20"/>
      <c r="J1" s="20"/>
      <c r="K1" s="20"/>
      <c r="L1" s="20"/>
      <c r="M1" s="225"/>
      <c r="N1" s="225"/>
    </row>
    <row r="2" spans="1:25" s="9" customFormat="1" ht="32.25" customHeight="1" x14ac:dyDescent="0.2">
      <c r="A2" s="408"/>
      <c r="B2" s="409"/>
      <c r="C2" s="50" t="str">
        <f>+'2 CONTEXTO E IDENTIFICACIÓN'!C2</f>
        <v>VERSIÓN:</v>
      </c>
      <c r="D2" s="50">
        <f>+'2 CONTEXTO E IDENTIFICACIÓN'!D2</f>
        <v>0</v>
      </c>
      <c r="E2" s="20"/>
      <c r="G2" s="239" t="str">
        <f>+'2 CONTEXTO E IDENTIFICACIÓN'!$F$4</f>
        <v>Elaboración o Actualización:</v>
      </c>
      <c r="H2" s="262">
        <f>+IF('2 CONTEXTO E IDENTIFICACIÓN'!$G$4="","",'2 CONTEXTO E IDENTIFICACIÓN'!$G$4)</f>
        <v>44866</v>
      </c>
      <c r="I2" s="20"/>
      <c r="J2" s="20"/>
      <c r="K2" s="20"/>
      <c r="L2" s="20"/>
      <c r="M2" s="225"/>
      <c r="N2" s="225"/>
      <c r="R2" s="190"/>
      <c r="S2" s="190"/>
    </row>
    <row r="3" spans="1:25" s="9" customFormat="1" ht="15" x14ac:dyDescent="0.2">
      <c r="A3" s="259"/>
      <c r="B3" s="22"/>
      <c r="C3" s="245"/>
      <c r="D3" s="52"/>
      <c r="E3" s="20"/>
      <c r="G3" s="260"/>
      <c r="H3" s="261"/>
      <c r="I3" s="20"/>
      <c r="J3" s="20"/>
      <c r="K3" s="20"/>
      <c r="L3" s="20"/>
      <c r="M3" s="225"/>
      <c r="N3" s="225"/>
      <c r="R3" s="190"/>
      <c r="S3" s="190"/>
    </row>
    <row r="4" spans="1:25" s="9" customFormat="1" ht="32.25" customHeight="1" x14ac:dyDescent="0.2">
      <c r="A4" s="19" t="s">
        <v>157</v>
      </c>
      <c r="B4" s="410" t="str">
        <f>+IF('2 CONTEXTO E IDENTIFICACIÓN'!$B$4="","",'2 CONTEXTO E IDENTIFICACIÓN'!$B$4)</f>
        <v>HOSPITAL UNIVERSITARIO DEPARTAMENTAL DE NARIÑO</v>
      </c>
      <c r="C4" s="410"/>
      <c r="D4" s="410"/>
      <c r="E4" s="20"/>
      <c r="G4" s="244" t="str">
        <f>+'2 CONTEXTO E IDENTIFICACIÓN'!$D$5</f>
        <v>Vigencia del:</v>
      </c>
      <c r="H4" s="242" t="str">
        <f>+IF('2 CONTEXTO E IDENTIFICACIÓN'!$E$5="","",'2 CONTEXTO E IDENTIFICACIÓN'!$E$5)</f>
        <v/>
      </c>
      <c r="I4" s="243" t="s">
        <v>109</v>
      </c>
      <c r="J4" s="240" t="str">
        <f>+IF('2 CONTEXTO E IDENTIFICACIÓN'!$G$5="","",'2 CONTEXTO E IDENTIFICACIÓN'!$G$5)</f>
        <v/>
      </c>
      <c r="K4" s="20"/>
      <c r="L4" s="20"/>
      <c r="M4" s="225"/>
      <c r="N4" s="225"/>
      <c r="R4" s="190"/>
      <c r="S4" s="190"/>
    </row>
    <row r="5" spans="1:25" s="9" customFormat="1" ht="15.75" thickBot="1" x14ac:dyDescent="0.25">
      <c r="A5" s="19" t="s">
        <v>155</v>
      </c>
      <c r="B5" s="410" t="str">
        <f>+IF('2 CONTEXTO E IDENTIFICACIÓN'!$D$4="","",'2 CONTEXTO E IDENTIFICACIÓN'!$D$4)</f>
        <v>GESTIÓN FINANCIERA</v>
      </c>
      <c r="C5" s="411"/>
      <c r="D5" s="411"/>
      <c r="E5" s="23"/>
      <c r="F5" s="23"/>
      <c r="R5" s="190"/>
      <c r="S5" s="190"/>
    </row>
    <row r="6" spans="1:25" s="9" customFormat="1" ht="15.75" thickBot="1" x14ac:dyDescent="0.25">
      <c r="A6" s="263"/>
      <c r="B6" s="264"/>
      <c r="C6" s="247"/>
      <c r="D6" s="247"/>
      <c r="E6" s="23"/>
      <c r="F6" s="23"/>
      <c r="G6" s="412" t="s">
        <v>74</v>
      </c>
      <c r="H6" s="413"/>
      <c r="I6" s="413"/>
      <c r="J6" s="413"/>
      <c r="K6" s="413"/>
      <c r="L6" s="413"/>
      <c r="M6" s="413"/>
      <c r="N6" s="414"/>
      <c r="R6" s="190"/>
      <c r="S6" s="190"/>
    </row>
    <row r="7" spans="1:25" s="26" customFormat="1" ht="14.1" customHeight="1" thickBot="1" x14ac:dyDescent="0.3">
      <c r="A7" s="24"/>
      <c r="B7" s="25"/>
      <c r="C7" s="412" t="s">
        <v>80</v>
      </c>
      <c r="D7" s="413"/>
      <c r="E7" s="413"/>
      <c r="F7" s="414"/>
      <c r="G7" s="415" t="s">
        <v>170</v>
      </c>
      <c r="H7" s="416"/>
      <c r="I7" s="417"/>
      <c r="J7" s="415" t="s">
        <v>62</v>
      </c>
      <c r="K7" s="416"/>
      <c r="L7" s="417"/>
      <c r="M7" s="415" t="s">
        <v>197</v>
      </c>
      <c r="N7" s="417"/>
      <c r="P7" s="404" t="s">
        <v>2</v>
      </c>
      <c r="Q7" s="405"/>
      <c r="R7" s="406"/>
      <c r="S7" s="406"/>
      <c r="T7" s="407"/>
      <c r="V7" s="401" t="s">
        <v>4</v>
      </c>
      <c r="W7" s="402"/>
      <c r="X7" s="402"/>
      <c r="Y7" s="403"/>
    </row>
    <row r="8" spans="1:25" s="164" customFormat="1" ht="57" x14ac:dyDescent="0.25">
      <c r="A8" s="206" t="s">
        <v>195</v>
      </c>
      <c r="B8" s="205" t="s">
        <v>194</v>
      </c>
      <c r="C8" s="221" t="s">
        <v>198</v>
      </c>
      <c r="D8" s="222" t="s">
        <v>51</v>
      </c>
      <c r="E8" s="223" t="s">
        <v>193</v>
      </c>
      <c r="F8" s="224" t="s">
        <v>196</v>
      </c>
      <c r="G8" s="195" t="s">
        <v>170</v>
      </c>
      <c r="H8" s="196" t="s">
        <v>262</v>
      </c>
      <c r="I8" s="199" t="s">
        <v>50</v>
      </c>
      <c r="J8" s="195" t="s">
        <v>62</v>
      </c>
      <c r="K8" s="196" t="s">
        <v>262</v>
      </c>
      <c r="L8" s="199" t="s">
        <v>50</v>
      </c>
      <c r="M8" s="195" t="s">
        <v>172</v>
      </c>
      <c r="N8" s="197" t="s">
        <v>171</v>
      </c>
      <c r="P8" s="28" t="s">
        <v>50</v>
      </c>
      <c r="Q8" s="29" t="s">
        <v>51</v>
      </c>
      <c r="R8" s="187" t="s">
        <v>169</v>
      </c>
      <c r="S8" s="187" t="s">
        <v>168</v>
      </c>
      <c r="T8" s="30" t="s">
        <v>52</v>
      </c>
      <c r="V8" s="28" t="s">
        <v>50</v>
      </c>
      <c r="W8" s="29" t="s">
        <v>61</v>
      </c>
      <c r="X8" s="29" t="s">
        <v>79</v>
      </c>
      <c r="Y8" s="30" t="s">
        <v>62</v>
      </c>
    </row>
    <row r="9" spans="1:25" ht="90" x14ac:dyDescent="0.25">
      <c r="A9" s="31" t="str">
        <f>'2 CONTEXTO E IDENTIFICACIÓN'!A9</f>
        <v>M3 - R1</v>
      </c>
      <c r="B9" s="217" t="str">
        <f>+'2 CONTEXTO E IDENTIFICACIÓN'!E9</f>
        <v>Posibilidad de pérdida Económica y Reputacional por ausencia en la presentación de informes exactos y oportunos, que conllevan a procesos disciplinarios a la gerencia, debido a insuficiente suministro de información por parte de los procesos asociados a esta labor.</v>
      </c>
      <c r="C9" s="218">
        <v>20</v>
      </c>
      <c r="D9" s="191" t="str">
        <f t="shared" ref="D9:D28" si="0">+IF(C9="","",IF(C9&lt;=$S$9,$Q$9,IF(C9&lt;=$S$10,$Q$10,IF(C9&lt;=$S$11,$Q$11,IF(C9&lt;=$S$12,$Q$12,IF(C9&gt;=$R$13,$Q$13,""))))))</f>
        <v>La actividad que conlleva el riesgo se ejecuta de 3 a 24 veces por año</v>
      </c>
      <c r="E9" s="192">
        <f t="shared" ref="E9:E28" si="1">+IF(D9="","",IF(D9=$Q$9,$T$9,IF(D9=$Q$10,$T$10,IF(D9=$Q$11,$T$11,IF(D9=$Q$12,$T$12,IF(D9=$Q$13,$T$13))))))</f>
        <v>0.4</v>
      </c>
      <c r="F9" s="32" t="str">
        <f t="shared" ref="F9:F28" si="2">+IF(D9="","",IF(D9=$Q$9,$P$9,IF(D9=$Q$10,$P$10,IF(D9=$Q$11,$P$11,IF(D9=$Q$12,$P$12,IF(D9=$Q$13,$P$13))))))</f>
        <v>Baja</v>
      </c>
      <c r="G9" s="202" t="s">
        <v>69</v>
      </c>
      <c r="H9" s="194">
        <f>+IF(G9="","",IF(G9="N/A","",IF(OR(G9=$X$9,G9=$Y$9),$W$9,IF(OR(G9=$X$10,G9=$Y$10),$W$10,IF(OR(G9=$X$11,G9=$Y$11),$W$11,IF(OR(G9=$X$12,G9=$Y$12),$W$12,IF(OR(G9=$X$13,G9=$Y$13),$W$13)))))))</f>
        <v>0.8</v>
      </c>
      <c r="I9" s="200" t="str">
        <f t="shared" ref="I9:I28" si="3">+IF(G9="","",IF(G9="N/A","",IF(OR(G9=$X$9,G9=$Y$9),$V$9,IF(OR(G9=$X$10,G9=$Y$10),$V$10,IF(OR(G9=$X$11,G9=$Y$11),$V$11,IF(OR(G9=$X$12,G9=$Y$12),$V$12,IF(OR(G9=$X$13,G9=$Y$13),$V$13)))))))</f>
        <v>Mayor</v>
      </c>
      <c r="J9" s="202" t="s">
        <v>70</v>
      </c>
      <c r="K9" s="194">
        <f t="shared" ref="K9:K28" si="4">+IF(J9="","",IF(J9="N/A","",IF(OR(J9=$X$9,J9=$Y$9),$W$9,IF(OR(J9=$X$10,J9=$Y$10),$W$10,IF(OR(J9=$X$11,J9=$Y$11),$W$11,IF(OR(J9=$X$12,J9=$Y$12),$W$12,IF(OR(J9=$X$13,J9=$Y$13),$W$13)))))))</f>
        <v>0.8</v>
      </c>
      <c r="L9" s="200" t="str">
        <f t="shared" ref="L9:L28" si="5">+IF(J9="","",IF(J9="N/A","",IF(OR(J9=$X$9,J9=$Y$9),$V$9,IF(OR(J9=$X$10,J9=$Y$10),$V$10,IF(OR(J9=$X$11,J9=$Y$11),$V$11,IF(OR(J9=$X$12,J9=$Y$12),$V$12,IF(OR(J9=$X$13,J9=$Y$13),$V$13)))))))</f>
        <v>Mayor</v>
      </c>
      <c r="M9" s="226">
        <f>+IF(H9="",K9,IF(K9="",H9,IF(H9&gt;K9,H9,K9)))</f>
        <v>0.8</v>
      </c>
      <c r="N9" s="227" t="str">
        <f>+IF(M9="","",IF(M9=$W$9,$V$9,IF(M9=$W$10,$V$10,IF(M9=$W$11,$V$11,IF(M9=$W$12,$V$12,IF(M9=$W$13,$V$13))))))</f>
        <v>Mayor</v>
      </c>
      <c r="P9" s="33" t="s">
        <v>53</v>
      </c>
      <c r="Q9" s="34" t="s">
        <v>54</v>
      </c>
      <c r="R9" s="188">
        <v>0</v>
      </c>
      <c r="S9" s="188">
        <v>2</v>
      </c>
      <c r="T9" s="35">
        <v>0.2</v>
      </c>
      <c r="V9" s="33" t="s">
        <v>63</v>
      </c>
      <c r="W9" s="36">
        <v>0.2</v>
      </c>
      <c r="X9" s="34" t="s">
        <v>81</v>
      </c>
      <c r="Y9" s="37" t="s">
        <v>64</v>
      </c>
    </row>
    <row r="10" spans="1:25" ht="57" x14ac:dyDescent="0.25">
      <c r="A10" s="31" t="str">
        <f>'2 CONTEXTO E IDENTIFICACIÓN'!A10</f>
        <v>M3 - R2</v>
      </c>
      <c r="B10" s="217" t="str">
        <f>+'2 CONTEXTO E IDENTIFICACIÓN'!E10</f>
        <v>Posibilidad de pérdida Económica  por ausencia de  conciliación con las diferentes ERP, lo que no permite definir la cartera a cobrar,  debido a que no se coincide con las cifras de cartera.</v>
      </c>
      <c r="C10" s="219">
        <v>20</v>
      </c>
      <c r="D10" s="191" t="str">
        <f t="shared" si="0"/>
        <v>La actividad que conlleva el riesgo se ejecuta de 3 a 24 veces por año</v>
      </c>
      <c r="E10" s="192">
        <f t="shared" si="1"/>
        <v>0.4</v>
      </c>
      <c r="F10" s="32" t="str">
        <f t="shared" si="2"/>
        <v>Baja</v>
      </c>
      <c r="G10" s="202" t="s">
        <v>65</v>
      </c>
      <c r="H10" s="194">
        <f t="shared" ref="H10:H28" si="6">+IF(G10="","",IF(G10="N/A","",IF(OR(G10=$X$9,G10=$Y$9),$W$9,IF(OR(G10=$X$10,G10=$Y$10),$W$10,IF(OR(G10=$X$11,G10=$Y$11),$W$11,IF(OR(G10=$X$12,G10=$Y$12),$W$12,IF(OR(G10=$X$13,G10=$Y$13),$W$13)))))))</f>
        <v>0.4</v>
      </c>
      <c r="I10" s="200" t="str">
        <f t="shared" si="3"/>
        <v>Menor</v>
      </c>
      <c r="J10" s="202"/>
      <c r="K10" s="194" t="str">
        <f t="shared" si="4"/>
        <v/>
      </c>
      <c r="L10" s="200" t="str">
        <f t="shared" si="5"/>
        <v/>
      </c>
      <c r="M10" s="226">
        <f>+IF(H10="",K10,IF(K10="",H10,IF(H10&gt;K10,H10,K10)))</f>
        <v>0.4</v>
      </c>
      <c r="N10" s="227" t="str">
        <f t="shared" ref="N10:N28" si="7">+IF(M10="","",IF(M10=$W$9,$V$9,IF(M10=$W$10,$V$10,IF(M10=$W$11,$V$11,IF(M10=$W$12,$V$12,IF(M10=$W$13,$V$13))))))</f>
        <v>Menor</v>
      </c>
      <c r="P10" s="38" t="s">
        <v>55</v>
      </c>
      <c r="Q10" s="39" t="s">
        <v>56</v>
      </c>
      <c r="R10" s="188">
        <v>3</v>
      </c>
      <c r="S10" s="188">
        <v>24</v>
      </c>
      <c r="T10" s="35">
        <v>0.4</v>
      </c>
      <c r="V10" s="38" t="s">
        <v>7</v>
      </c>
      <c r="W10" s="36">
        <v>0.4</v>
      </c>
      <c r="X10" s="39" t="s">
        <v>65</v>
      </c>
      <c r="Y10" s="40" t="s">
        <v>66</v>
      </c>
    </row>
    <row r="11" spans="1:25" ht="45" x14ac:dyDescent="0.25">
      <c r="A11" s="31" t="str">
        <f>'2 CONTEXTO E IDENTIFICACIÓN'!A11</f>
        <v>R3</v>
      </c>
      <c r="B11" s="217" t="str">
        <f>+'2 CONTEXTO E IDENTIFICACIÓN'!E11</f>
        <v xml:space="preserve">  </v>
      </c>
      <c r="C11" s="219"/>
      <c r="D11" s="191" t="str">
        <f t="shared" si="0"/>
        <v/>
      </c>
      <c r="E11" s="192" t="str">
        <f t="shared" si="1"/>
        <v/>
      </c>
      <c r="F11" s="32" t="str">
        <f t="shared" si="2"/>
        <v/>
      </c>
      <c r="G11" s="202"/>
      <c r="H11" s="194" t="str">
        <f t="shared" si="6"/>
        <v/>
      </c>
      <c r="I11" s="200" t="str">
        <f t="shared" si="3"/>
        <v/>
      </c>
      <c r="J11" s="202"/>
      <c r="K11" s="194" t="str">
        <f t="shared" si="4"/>
        <v/>
      </c>
      <c r="L11" s="200" t="str">
        <f t="shared" si="5"/>
        <v/>
      </c>
      <c r="M11" s="226" t="str">
        <f t="shared" ref="M11:M28" si="8">+IF(H11="",K11,IF(K11="",H11,IF(H11&gt;K11,H11,K11)))</f>
        <v/>
      </c>
      <c r="N11" s="227" t="str">
        <f t="shared" si="7"/>
        <v/>
      </c>
      <c r="P11" s="41" t="s">
        <v>57</v>
      </c>
      <c r="Q11" s="39" t="s">
        <v>58</v>
      </c>
      <c r="R11" s="188">
        <v>25</v>
      </c>
      <c r="S11" s="188">
        <v>500</v>
      </c>
      <c r="T11" s="35">
        <v>0.6</v>
      </c>
      <c r="V11" s="41" t="s">
        <v>5</v>
      </c>
      <c r="W11" s="36">
        <v>0.6</v>
      </c>
      <c r="X11" s="39" t="s">
        <v>67</v>
      </c>
      <c r="Y11" s="40" t="s">
        <v>68</v>
      </c>
    </row>
    <row r="12" spans="1:25" ht="73.5" customHeight="1" x14ac:dyDescent="0.25">
      <c r="A12" s="31" t="str">
        <f>'2 CONTEXTO E IDENTIFICACIÓN'!A12</f>
        <v>R4</v>
      </c>
      <c r="B12" s="217" t="str">
        <f>+'2 CONTEXTO E IDENTIFICACIÓN'!E12</f>
        <v xml:space="preserve">  </v>
      </c>
      <c r="C12" s="219"/>
      <c r="D12" s="191" t="str">
        <f t="shared" si="0"/>
        <v/>
      </c>
      <c r="E12" s="192" t="str">
        <f t="shared" si="1"/>
        <v/>
      </c>
      <c r="F12" s="32" t="str">
        <f t="shared" si="2"/>
        <v/>
      </c>
      <c r="G12" s="202"/>
      <c r="H12" s="194" t="str">
        <f t="shared" si="6"/>
        <v/>
      </c>
      <c r="I12" s="200" t="str">
        <f t="shared" si="3"/>
        <v/>
      </c>
      <c r="J12" s="202"/>
      <c r="K12" s="194" t="str">
        <f t="shared" si="4"/>
        <v/>
      </c>
      <c r="L12" s="200" t="str">
        <f t="shared" si="5"/>
        <v/>
      </c>
      <c r="M12" s="226" t="str">
        <f t="shared" si="8"/>
        <v/>
      </c>
      <c r="N12" s="227" t="str">
        <f t="shared" si="7"/>
        <v/>
      </c>
      <c r="P12" s="42" t="s">
        <v>59</v>
      </c>
      <c r="Q12" s="39" t="s">
        <v>77</v>
      </c>
      <c r="R12" s="188">
        <v>5001</v>
      </c>
      <c r="S12" s="188">
        <v>5000</v>
      </c>
      <c r="T12" s="35">
        <v>0.8</v>
      </c>
      <c r="V12" s="42" t="s">
        <v>6</v>
      </c>
      <c r="W12" s="36">
        <v>0.8</v>
      </c>
      <c r="X12" s="39" t="s">
        <v>69</v>
      </c>
      <c r="Y12" s="40" t="s">
        <v>70</v>
      </c>
    </row>
    <row r="13" spans="1:25" ht="73.5" customHeight="1" x14ac:dyDescent="0.25">
      <c r="A13" s="31" t="str">
        <f>'2 CONTEXTO E IDENTIFICACIÓN'!A13</f>
        <v>R5</v>
      </c>
      <c r="B13" s="217" t="str">
        <f>+'2 CONTEXTO E IDENTIFICACIÓN'!E13</f>
        <v xml:space="preserve">  </v>
      </c>
      <c r="C13" s="219"/>
      <c r="D13" s="191" t="str">
        <f t="shared" si="0"/>
        <v/>
      </c>
      <c r="E13" s="192" t="str">
        <f t="shared" si="1"/>
        <v/>
      </c>
      <c r="F13" s="32" t="str">
        <f t="shared" si="2"/>
        <v/>
      </c>
      <c r="G13" s="202"/>
      <c r="H13" s="194" t="str">
        <f t="shared" si="6"/>
        <v/>
      </c>
      <c r="I13" s="200" t="str">
        <f t="shared" si="3"/>
        <v/>
      </c>
      <c r="J13" s="202"/>
      <c r="K13" s="194" t="str">
        <f t="shared" si="4"/>
        <v/>
      </c>
      <c r="L13" s="200" t="str">
        <f t="shared" si="5"/>
        <v/>
      </c>
      <c r="M13" s="226" t="str">
        <f t="shared" si="8"/>
        <v/>
      </c>
      <c r="N13" s="227" t="str">
        <f t="shared" si="7"/>
        <v/>
      </c>
      <c r="P13" s="43" t="s">
        <v>60</v>
      </c>
      <c r="Q13" s="39" t="s">
        <v>78</v>
      </c>
      <c r="R13" s="188">
        <v>5001</v>
      </c>
      <c r="S13" s="188"/>
      <c r="T13" s="35">
        <v>1</v>
      </c>
      <c r="V13" s="43" t="s">
        <v>71</v>
      </c>
      <c r="W13" s="36">
        <v>1</v>
      </c>
      <c r="X13" s="39" t="s">
        <v>72</v>
      </c>
      <c r="Y13" s="40" t="s">
        <v>73</v>
      </c>
    </row>
    <row r="14" spans="1:25" ht="73.5" customHeight="1" thickBot="1" x14ac:dyDescent="0.3">
      <c r="A14" s="31" t="str">
        <f>'2 CONTEXTO E IDENTIFICACIÓN'!A14</f>
        <v>R6</v>
      </c>
      <c r="B14" s="217" t="str">
        <f>+'2 CONTEXTO E IDENTIFICACIÓN'!E14</f>
        <v xml:space="preserve">  </v>
      </c>
      <c r="C14" s="219"/>
      <c r="D14" s="191" t="str">
        <f t="shared" si="0"/>
        <v/>
      </c>
      <c r="E14" s="192" t="str">
        <f t="shared" si="1"/>
        <v/>
      </c>
      <c r="F14" s="32" t="str">
        <f t="shared" si="2"/>
        <v/>
      </c>
      <c r="G14" s="202"/>
      <c r="H14" s="194" t="str">
        <f t="shared" si="6"/>
        <v/>
      </c>
      <c r="I14" s="200" t="str">
        <f t="shared" si="3"/>
        <v/>
      </c>
      <c r="J14" s="202"/>
      <c r="K14" s="194" t="str">
        <f t="shared" si="4"/>
        <v/>
      </c>
      <c r="L14" s="200" t="str">
        <f t="shared" si="5"/>
        <v/>
      </c>
      <c r="M14" s="226" t="str">
        <f t="shared" si="8"/>
        <v/>
      </c>
      <c r="N14" s="227" t="str">
        <f t="shared" si="7"/>
        <v/>
      </c>
      <c r="P14" s="44"/>
      <c r="Q14" s="45"/>
      <c r="R14" s="189"/>
      <c r="S14" s="189"/>
      <c r="T14" s="46"/>
      <c r="V14" s="44"/>
      <c r="W14" s="45"/>
      <c r="X14" s="45" t="s">
        <v>142</v>
      </c>
      <c r="Y14" s="46" t="s">
        <v>142</v>
      </c>
    </row>
    <row r="15" spans="1:25" ht="73.5" customHeight="1" x14ac:dyDescent="0.25">
      <c r="A15" s="31" t="str">
        <f>'2 CONTEXTO E IDENTIFICACIÓN'!A15</f>
        <v>R7</v>
      </c>
      <c r="B15" s="217" t="str">
        <f>+'2 CONTEXTO E IDENTIFICACIÓN'!E15</f>
        <v xml:space="preserve">  </v>
      </c>
      <c r="C15" s="219"/>
      <c r="D15" s="191" t="str">
        <f t="shared" si="0"/>
        <v/>
      </c>
      <c r="E15" s="192" t="str">
        <f t="shared" si="1"/>
        <v/>
      </c>
      <c r="F15" s="32" t="str">
        <f t="shared" si="2"/>
        <v/>
      </c>
      <c r="G15" s="202"/>
      <c r="H15" s="194" t="str">
        <f t="shared" si="6"/>
        <v/>
      </c>
      <c r="I15" s="200" t="str">
        <f t="shared" si="3"/>
        <v/>
      </c>
      <c r="J15" s="202"/>
      <c r="K15" s="194" t="str">
        <f t="shared" si="4"/>
        <v/>
      </c>
      <c r="L15" s="200" t="str">
        <f t="shared" si="5"/>
        <v/>
      </c>
      <c r="M15" s="226" t="str">
        <f t="shared" si="8"/>
        <v/>
      </c>
      <c r="N15" s="227" t="str">
        <f t="shared" si="7"/>
        <v/>
      </c>
    </row>
    <row r="16" spans="1:25" ht="73.5" customHeight="1" x14ac:dyDescent="0.25">
      <c r="A16" s="31" t="str">
        <f>'2 CONTEXTO E IDENTIFICACIÓN'!A16</f>
        <v>R8</v>
      </c>
      <c r="B16" s="217" t="str">
        <f>+'2 CONTEXTO E IDENTIFICACIÓN'!E16</f>
        <v xml:space="preserve">  </v>
      </c>
      <c r="C16" s="219"/>
      <c r="D16" s="191" t="str">
        <f t="shared" si="0"/>
        <v/>
      </c>
      <c r="E16" s="192" t="str">
        <f t="shared" si="1"/>
        <v/>
      </c>
      <c r="F16" s="32" t="str">
        <f t="shared" si="2"/>
        <v/>
      </c>
      <c r="G16" s="202"/>
      <c r="H16" s="194" t="str">
        <f t="shared" si="6"/>
        <v/>
      </c>
      <c r="I16" s="200" t="str">
        <f t="shared" si="3"/>
        <v/>
      </c>
      <c r="J16" s="202"/>
      <c r="K16" s="194" t="str">
        <f t="shared" si="4"/>
        <v/>
      </c>
      <c r="L16" s="200" t="str">
        <f t="shared" si="5"/>
        <v/>
      </c>
      <c r="M16" s="226" t="str">
        <f t="shared" si="8"/>
        <v/>
      </c>
      <c r="N16" s="227" t="str">
        <f t="shared" si="7"/>
        <v/>
      </c>
    </row>
    <row r="17" spans="1:14" ht="73.5" customHeight="1" x14ac:dyDescent="0.25">
      <c r="A17" s="31" t="str">
        <f>'2 CONTEXTO E IDENTIFICACIÓN'!A17</f>
        <v>R9</v>
      </c>
      <c r="B17" s="217" t="str">
        <f>+'2 CONTEXTO E IDENTIFICACIÓN'!E17</f>
        <v xml:space="preserve">  </v>
      </c>
      <c r="C17" s="219"/>
      <c r="D17" s="191" t="str">
        <f t="shared" si="0"/>
        <v/>
      </c>
      <c r="E17" s="192" t="str">
        <f t="shared" si="1"/>
        <v/>
      </c>
      <c r="F17" s="32" t="str">
        <f t="shared" si="2"/>
        <v/>
      </c>
      <c r="G17" s="202"/>
      <c r="H17" s="194" t="str">
        <f t="shared" si="6"/>
        <v/>
      </c>
      <c r="I17" s="200" t="str">
        <f t="shared" si="3"/>
        <v/>
      </c>
      <c r="J17" s="202"/>
      <c r="K17" s="194" t="str">
        <f t="shared" si="4"/>
        <v/>
      </c>
      <c r="L17" s="200" t="str">
        <f t="shared" si="5"/>
        <v/>
      </c>
      <c r="M17" s="226" t="str">
        <f t="shared" si="8"/>
        <v/>
      </c>
      <c r="N17" s="227" t="str">
        <f t="shared" si="7"/>
        <v/>
      </c>
    </row>
    <row r="18" spans="1:14" ht="73.5" customHeight="1" x14ac:dyDescent="0.25">
      <c r="A18" s="31" t="str">
        <f>'2 CONTEXTO E IDENTIFICACIÓN'!A18</f>
        <v>R10</v>
      </c>
      <c r="B18" s="217" t="str">
        <f>+'2 CONTEXTO E IDENTIFICACIÓN'!E18</f>
        <v xml:space="preserve">  </v>
      </c>
      <c r="C18" s="219"/>
      <c r="D18" s="191" t="str">
        <f t="shared" si="0"/>
        <v/>
      </c>
      <c r="E18" s="192" t="str">
        <f t="shared" si="1"/>
        <v/>
      </c>
      <c r="F18" s="32" t="str">
        <f t="shared" si="2"/>
        <v/>
      </c>
      <c r="G18" s="202"/>
      <c r="H18" s="194" t="str">
        <f t="shared" si="6"/>
        <v/>
      </c>
      <c r="I18" s="200" t="str">
        <f t="shared" si="3"/>
        <v/>
      </c>
      <c r="J18" s="202"/>
      <c r="K18" s="194" t="str">
        <f t="shared" si="4"/>
        <v/>
      </c>
      <c r="L18" s="200" t="str">
        <f t="shared" si="5"/>
        <v/>
      </c>
      <c r="M18" s="226" t="str">
        <f t="shared" si="8"/>
        <v/>
      </c>
      <c r="N18" s="227" t="str">
        <f t="shared" si="7"/>
        <v/>
      </c>
    </row>
    <row r="19" spans="1:14" ht="73.5" customHeight="1" x14ac:dyDescent="0.25">
      <c r="A19" s="31" t="str">
        <f>'2 CONTEXTO E IDENTIFICACIÓN'!A19</f>
        <v>R11</v>
      </c>
      <c r="B19" s="217" t="str">
        <f>+'2 CONTEXTO E IDENTIFICACIÓN'!E19</f>
        <v xml:space="preserve">  </v>
      </c>
      <c r="C19" s="219"/>
      <c r="D19" s="191" t="str">
        <f t="shared" si="0"/>
        <v/>
      </c>
      <c r="E19" s="192" t="str">
        <f t="shared" si="1"/>
        <v/>
      </c>
      <c r="F19" s="32" t="str">
        <f t="shared" si="2"/>
        <v/>
      </c>
      <c r="G19" s="202"/>
      <c r="H19" s="194" t="str">
        <f t="shared" si="6"/>
        <v/>
      </c>
      <c r="I19" s="200" t="str">
        <f t="shared" si="3"/>
        <v/>
      </c>
      <c r="J19" s="202"/>
      <c r="K19" s="194" t="str">
        <f t="shared" si="4"/>
        <v/>
      </c>
      <c r="L19" s="200" t="str">
        <f t="shared" si="5"/>
        <v/>
      </c>
      <c r="M19" s="226" t="str">
        <f t="shared" si="8"/>
        <v/>
      </c>
      <c r="N19" s="227" t="str">
        <f t="shared" si="7"/>
        <v/>
      </c>
    </row>
    <row r="20" spans="1:14" ht="73.5" customHeight="1" x14ac:dyDescent="0.25">
      <c r="A20" s="31" t="str">
        <f>'2 CONTEXTO E IDENTIFICACIÓN'!A20</f>
        <v>R12</v>
      </c>
      <c r="B20" s="217" t="str">
        <f>+'2 CONTEXTO E IDENTIFICACIÓN'!E20</f>
        <v xml:space="preserve">  </v>
      </c>
      <c r="C20" s="219"/>
      <c r="D20" s="191" t="str">
        <f t="shared" si="0"/>
        <v/>
      </c>
      <c r="E20" s="192" t="str">
        <f t="shared" si="1"/>
        <v/>
      </c>
      <c r="F20" s="32" t="str">
        <f t="shared" si="2"/>
        <v/>
      </c>
      <c r="G20" s="202"/>
      <c r="H20" s="194" t="str">
        <f t="shared" si="6"/>
        <v/>
      </c>
      <c r="I20" s="200" t="str">
        <f t="shared" si="3"/>
        <v/>
      </c>
      <c r="J20" s="202"/>
      <c r="K20" s="194" t="str">
        <f t="shared" si="4"/>
        <v/>
      </c>
      <c r="L20" s="200" t="str">
        <f t="shared" si="5"/>
        <v/>
      </c>
      <c r="M20" s="226" t="str">
        <f t="shared" si="8"/>
        <v/>
      </c>
      <c r="N20" s="227" t="str">
        <f t="shared" si="7"/>
        <v/>
      </c>
    </row>
    <row r="21" spans="1:14" ht="73.5" customHeight="1" x14ac:dyDescent="0.25">
      <c r="A21" s="31" t="str">
        <f>'2 CONTEXTO E IDENTIFICACIÓN'!A21</f>
        <v>R13</v>
      </c>
      <c r="B21" s="217" t="str">
        <f>+'2 CONTEXTO E IDENTIFICACIÓN'!E21</f>
        <v xml:space="preserve">  </v>
      </c>
      <c r="C21" s="219"/>
      <c r="D21" s="191" t="str">
        <f t="shared" si="0"/>
        <v/>
      </c>
      <c r="E21" s="192" t="str">
        <f t="shared" si="1"/>
        <v/>
      </c>
      <c r="F21" s="32" t="str">
        <f t="shared" si="2"/>
        <v/>
      </c>
      <c r="G21" s="202"/>
      <c r="H21" s="194" t="str">
        <f t="shared" si="6"/>
        <v/>
      </c>
      <c r="I21" s="200" t="str">
        <f t="shared" si="3"/>
        <v/>
      </c>
      <c r="J21" s="202"/>
      <c r="K21" s="194" t="str">
        <f t="shared" si="4"/>
        <v/>
      </c>
      <c r="L21" s="200" t="str">
        <f t="shared" si="5"/>
        <v/>
      </c>
      <c r="M21" s="226" t="str">
        <f t="shared" si="8"/>
        <v/>
      </c>
      <c r="N21" s="227" t="str">
        <f t="shared" si="7"/>
        <v/>
      </c>
    </row>
    <row r="22" spans="1:14" ht="73.5" customHeight="1" x14ac:dyDescent="0.25">
      <c r="A22" s="31" t="str">
        <f>'2 CONTEXTO E IDENTIFICACIÓN'!A22</f>
        <v>R14</v>
      </c>
      <c r="B22" s="217" t="str">
        <f>+'2 CONTEXTO E IDENTIFICACIÓN'!E22</f>
        <v xml:space="preserve">  </v>
      </c>
      <c r="C22" s="219"/>
      <c r="D22" s="191" t="str">
        <f t="shared" si="0"/>
        <v/>
      </c>
      <c r="E22" s="192" t="str">
        <f t="shared" si="1"/>
        <v/>
      </c>
      <c r="F22" s="32" t="str">
        <f t="shared" si="2"/>
        <v/>
      </c>
      <c r="G22" s="202"/>
      <c r="H22" s="194" t="str">
        <f t="shared" si="6"/>
        <v/>
      </c>
      <c r="I22" s="200" t="str">
        <f t="shared" si="3"/>
        <v/>
      </c>
      <c r="J22" s="202"/>
      <c r="K22" s="194" t="str">
        <f t="shared" si="4"/>
        <v/>
      </c>
      <c r="L22" s="200" t="str">
        <f t="shared" si="5"/>
        <v/>
      </c>
      <c r="M22" s="226" t="str">
        <f t="shared" si="8"/>
        <v/>
      </c>
      <c r="N22" s="227" t="str">
        <f t="shared" si="7"/>
        <v/>
      </c>
    </row>
    <row r="23" spans="1:14" ht="73.5" customHeight="1" x14ac:dyDescent="0.25">
      <c r="A23" s="31" t="str">
        <f>'2 CONTEXTO E IDENTIFICACIÓN'!A23</f>
        <v>R15</v>
      </c>
      <c r="B23" s="217" t="str">
        <f>+'2 CONTEXTO E IDENTIFICACIÓN'!E23</f>
        <v xml:space="preserve">  </v>
      </c>
      <c r="C23" s="219"/>
      <c r="D23" s="191" t="str">
        <f t="shared" si="0"/>
        <v/>
      </c>
      <c r="E23" s="192" t="str">
        <f t="shared" si="1"/>
        <v/>
      </c>
      <c r="F23" s="32" t="str">
        <f t="shared" si="2"/>
        <v/>
      </c>
      <c r="G23" s="202"/>
      <c r="H23" s="194" t="str">
        <f t="shared" si="6"/>
        <v/>
      </c>
      <c r="I23" s="200" t="str">
        <f t="shared" si="3"/>
        <v/>
      </c>
      <c r="J23" s="202"/>
      <c r="K23" s="194" t="str">
        <f t="shared" si="4"/>
        <v/>
      </c>
      <c r="L23" s="200" t="str">
        <f t="shared" si="5"/>
        <v/>
      </c>
      <c r="M23" s="226" t="str">
        <f t="shared" si="8"/>
        <v/>
      </c>
      <c r="N23" s="227" t="str">
        <f t="shared" si="7"/>
        <v/>
      </c>
    </row>
    <row r="24" spans="1:14" ht="73.5" customHeight="1" x14ac:dyDescent="0.25">
      <c r="A24" s="31" t="str">
        <f>'2 CONTEXTO E IDENTIFICACIÓN'!A24</f>
        <v>R16</v>
      </c>
      <c r="B24" s="217" t="str">
        <f>+'2 CONTEXTO E IDENTIFICACIÓN'!E24</f>
        <v xml:space="preserve">  </v>
      </c>
      <c r="C24" s="219"/>
      <c r="D24" s="191" t="str">
        <f t="shared" si="0"/>
        <v/>
      </c>
      <c r="E24" s="192" t="str">
        <f t="shared" si="1"/>
        <v/>
      </c>
      <c r="F24" s="32" t="str">
        <f t="shared" si="2"/>
        <v/>
      </c>
      <c r="G24" s="202"/>
      <c r="H24" s="194" t="str">
        <f t="shared" si="6"/>
        <v/>
      </c>
      <c r="I24" s="200" t="str">
        <f t="shared" si="3"/>
        <v/>
      </c>
      <c r="J24" s="202"/>
      <c r="K24" s="194" t="str">
        <f t="shared" si="4"/>
        <v/>
      </c>
      <c r="L24" s="200" t="str">
        <f t="shared" si="5"/>
        <v/>
      </c>
      <c r="M24" s="226" t="str">
        <f t="shared" si="8"/>
        <v/>
      </c>
      <c r="N24" s="227" t="str">
        <f t="shared" si="7"/>
        <v/>
      </c>
    </row>
    <row r="25" spans="1:14" ht="73.5" customHeight="1" x14ac:dyDescent="0.25">
      <c r="A25" s="31" t="str">
        <f>'2 CONTEXTO E IDENTIFICACIÓN'!A25</f>
        <v>R17</v>
      </c>
      <c r="B25" s="217" t="str">
        <f>+'2 CONTEXTO E IDENTIFICACIÓN'!E25</f>
        <v xml:space="preserve">  </v>
      </c>
      <c r="C25" s="219"/>
      <c r="D25" s="191" t="str">
        <f t="shared" si="0"/>
        <v/>
      </c>
      <c r="E25" s="192" t="str">
        <f t="shared" si="1"/>
        <v/>
      </c>
      <c r="F25" s="32" t="str">
        <f t="shared" si="2"/>
        <v/>
      </c>
      <c r="G25" s="202"/>
      <c r="H25" s="194" t="str">
        <f t="shared" si="6"/>
        <v/>
      </c>
      <c r="I25" s="200" t="str">
        <f t="shared" si="3"/>
        <v/>
      </c>
      <c r="J25" s="202"/>
      <c r="K25" s="194" t="str">
        <f t="shared" si="4"/>
        <v/>
      </c>
      <c r="L25" s="200" t="str">
        <f t="shared" si="5"/>
        <v/>
      </c>
      <c r="M25" s="226" t="str">
        <f t="shared" si="8"/>
        <v/>
      </c>
      <c r="N25" s="227" t="str">
        <f t="shared" si="7"/>
        <v/>
      </c>
    </row>
    <row r="26" spans="1:14" ht="73.5" customHeight="1" x14ac:dyDescent="0.25">
      <c r="A26" s="31" t="str">
        <f>'2 CONTEXTO E IDENTIFICACIÓN'!A26</f>
        <v>R18</v>
      </c>
      <c r="B26" s="217" t="str">
        <f>+'2 CONTEXTO E IDENTIFICACIÓN'!E26</f>
        <v xml:space="preserve">  </v>
      </c>
      <c r="C26" s="219"/>
      <c r="D26" s="191" t="str">
        <f t="shared" si="0"/>
        <v/>
      </c>
      <c r="E26" s="192" t="str">
        <f t="shared" si="1"/>
        <v/>
      </c>
      <c r="F26" s="32" t="str">
        <f t="shared" si="2"/>
        <v/>
      </c>
      <c r="G26" s="202"/>
      <c r="H26" s="194" t="str">
        <f t="shared" si="6"/>
        <v/>
      </c>
      <c r="I26" s="200" t="str">
        <f t="shared" si="3"/>
        <v/>
      </c>
      <c r="J26" s="202"/>
      <c r="K26" s="194" t="str">
        <f t="shared" si="4"/>
        <v/>
      </c>
      <c r="L26" s="200" t="str">
        <f t="shared" si="5"/>
        <v/>
      </c>
      <c r="M26" s="226" t="str">
        <f t="shared" si="8"/>
        <v/>
      </c>
      <c r="N26" s="227" t="str">
        <f t="shared" si="7"/>
        <v/>
      </c>
    </row>
    <row r="27" spans="1:14" ht="73.5" customHeight="1" x14ac:dyDescent="0.25">
      <c r="A27" s="31" t="str">
        <f>'2 CONTEXTO E IDENTIFICACIÓN'!A27</f>
        <v>R19</v>
      </c>
      <c r="B27" s="217" t="str">
        <f>+'2 CONTEXTO E IDENTIFICACIÓN'!E27</f>
        <v xml:space="preserve">  </v>
      </c>
      <c r="C27" s="219"/>
      <c r="D27" s="191" t="str">
        <f t="shared" si="0"/>
        <v/>
      </c>
      <c r="E27" s="192" t="str">
        <f t="shared" si="1"/>
        <v/>
      </c>
      <c r="F27" s="32" t="str">
        <f t="shared" si="2"/>
        <v/>
      </c>
      <c r="G27" s="202"/>
      <c r="H27" s="194" t="str">
        <f t="shared" si="6"/>
        <v/>
      </c>
      <c r="I27" s="200" t="str">
        <f t="shared" si="3"/>
        <v/>
      </c>
      <c r="J27" s="202"/>
      <c r="K27" s="194" t="str">
        <f t="shared" si="4"/>
        <v/>
      </c>
      <c r="L27" s="200" t="str">
        <f t="shared" si="5"/>
        <v/>
      </c>
      <c r="M27" s="226" t="str">
        <f t="shared" si="8"/>
        <v/>
      </c>
      <c r="N27" s="227" t="str">
        <f t="shared" si="7"/>
        <v/>
      </c>
    </row>
    <row r="28" spans="1:14" ht="73.5" customHeight="1" thickBot="1" x14ac:dyDescent="0.3">
      <c r="A28" s="47" t="str">
        <f>'2 CONTEXTO E IDENTIFICACIÓN'!A28</f>
        <v>R20</v>
      </c>
      <c r="B28" s="217" t="str">
        <f>+'2 CONTEXTO E IDENTIFICACIÓN'!E28</f>
        <v xml:space="preserve">  </v>
      </c>
      <c r="C28" s="220"/>
      <c r="D28" s="204" t="str">
        <f t="shared" si="0"/>
        <v/>
      </c>
      <c r="E28" s="193" t="str">
        <f t="shared" si="1"/>
        <v/>
      </c>
      <c r="F28" s="48" t="str">
        <f t="shared" si="2"/>
        <v/>
      </c>
      <c r="G28" s="203"/>
      <c r="H28" s="198" t="str">
        <f t="shared" si="6"/>
        <v/>
      </c>
      <c r="I28" s="201" t="str">
        <f t="shared" si="3"/>
        <v/>
      </c>
      <c r="J28" s="203"/>
      <c r="K28" s="198" t="str">
        <f t="shared" si="4"/>
        <v/>
      </c>
      <c r="L28" s="201" t="str">
        <f t="shared" si="5"/>
        <v/>
      </c>
      <c r="M28" s="228" t="str">
        <f t="shared" si="8"/>
        <v/>
      </c>
      <c r="N28" s="229" t="str">
        <f t="shared" si="7"/>
        <v/>
      </c>
    </row>
  </sheetData>
  <sheetProtection sheet="1" formatCells="0" formatColumns="0" formatRows="0" sort="0" autoFilter="0" pivotTables="0"/>
  <autoFilter ref="A8:N8" xr:uid="{00000000-0009-0000-0000-000002000000}"/>
  <dataConsolidate/>
  <mergeCells count="11">
    <mergeCell ref="V7:Y7"/>
    <mergeCell ref="P7:T7"/>
    <mergeCell ref="A1:A2"/>
    <mergeCell ref="B1:B2"/>
    <mergeCell ref="B4:D4"/>
    <mergeCell ref="B5:D5"/>
    <mergeCell ref="C7:F7"/>
    <mergeCell ref="G7:I7"/>
    <mergeCell ref="J7:L7"/>
    <mergeCell ref="M7:N7"/>
    <mergeCell ref="G6:N6"/>
  </mergeCells>
  <conditionalFormatting sqref="F9:F28">
    <cfRule type="cellIs" dxfId="233" priority="159" operator="equal">
      <formula>$P$9</formula>
    </cfRule>
    <cfRule type="cellIs" dxfId="232" priority="160" operator="equal">
      <formula>$P$10</formula>
    </cfRule>
    <cfRule type="cellIs" dxfId="231" priority="161" operator="equal">
      <formula>$P$11</formula>
    </cfRule>
    <cfRule type="cellIs" dxfId="230" priority="162" operator="equal">
      <formula>$P$12</formula>
    </cfRule>
    <cfRule type="cellIs" dxfId="229" priority="163" operator="equal">
      <formula>$P$13</formula>
    </cfRule>
  </conditionalFormatting>
  <conditionalFormatting sqref="L9:L28 J9:J28">
    <cfRule type="cellIs" dxfId="228" priority="96" operator="equal">
      <formula>$V$9</formula>
    </cfRule>
    <cfRule type="cellIs" dxfId="227" priority="97" operator="equal">
      <formula>$V$10</formula>
    </cfRule>
    <cfRule type="cellIs" dxfId="226" priority="98" operator="equal">
      <formula>$V$11</formula>
    </cfRule>
    <cfRule type="cellIs" dxfId="225" priority="99" operator="equal">
      <formula>$V$12</formula>
    </cfRule>
    <cfRule type="cellIs" dxfId="224" priority="100" operator="equal">
      <formula>$V$13</formula>
    </cfRule>
  </conditionalFormatting>
  <conditionalFormatting sqref="I9:I28">
    <cfRule type="cellIs" dxfId="223" priority="81" operator="equal">
      <formula>$V$9</formula>
    </cfRule>
    <cfRule type="cellIs" dxfId="222" priority="82" operator="equal">
      <formula>$V$10</formula>
    </cfRule>
    <cfRule type="cellIs" dxfId="221" priority="83" operator="equal">
      <formula>$V$11</formula>
    </cfRule>
    <cfRule type="cellIs" dxfId="220" priority="84" operator="equal">
      <formula>$V$12</formula>
    </cfRule>
    <cfRule type="cellIs" dxfId="219" priority="85" operator="equal">
      <formula>$V$13</formula>
    </cfRule>
  </conditionalFormatting>
  <conditionalFormatting sqref="H9:H28">
    <cfRule type="cellIs" dxfId="218" priority="76" operator="equal">
      <formula>$W$9</formula>
    </cfRule>
    <cfRule type="cellIs" dxfId="217" priority="77" operator="equal">
      <formula>$W$10</formula>
    </cfRule>
    <cfRule type="cellIs" dxfId="216" priority="78" operator="equal">
      <formula>$W$11</formula>
    </cfRule>
    <cfRule type="cellIs" dxfId="215" priority="79" operator="equal">
      <formula>$W$12</formula>
    </cfRule>
    <cfRule type="cellIs" dxfId="214" priority="80" operator="equal">
      <formula>$W$13</formula>
    </cfRule>
  </conditionalFormatting>
  <conditionalFormatting sqref="K9:K28">
    <cfRule type="cellIs" dxfId="213" priority="61" operator="equal">
      <formula>$W$9</formula>
    </cfRule>
    <cfRule type="cellIs" dxfId="212" priority="62" operator="equal">
      <formula>$W$10</formula>
    </cfRule>
    <cfRule type="cellIs" dxfId="211" priority="63" operator="equal">
      <formula>$W$11</formula>
    </cfRule>
    <cfRule type="cellIs" dxfId="210" priority="64" operator="equal">
      <formula>$W$12</formula>
    </cfRule>
    <cfRule type="cellIs" dxfId="209" priority="65" operator="equal">
      <formula>$W$13</formula>
    </cfRule>
  </conditionalFormatting>
  <conditionalFormatting sqref="M9">
    <cfRule type="cellIs" dxfId="208" priority="56" operator="equal">
      <formula>$W$9</formula>
    </cfRule>
    <cfRule type="cellIs" dxfId="207" priority="57" operator="equal">
      <formula>$W$10</formula>
    </cfRule>
    <cfRule type="cellIs" dxfId="206" priority="58" operator="equal">
      <formula>$W$11</formula>
    </cfRule>
    <cfRule type="cellIs" dxfId="205" priority="59" operator="equal">
      <formula>$W$12</formula>
    </cfRule>
    <cfRule type="cellIs" dxfId="204" priority="60" operator="equal">
      <formula>$W$13</formula>
    </cfRule>
  </conditionalFormatting>
  <conditionalFormatting sqref="N9:N28">
    <cfRule type="cellIs" dxfId="203" priority="31" operator="equal">
      <formula>$V$9</formula>
    </cfRule>
    <cfRule type="cellIs" dxfId="202" priority="32" operator="equal">
      <formula>$V$10</formula>
    </cfRule>
    <cfRule type="cellIs" dxfId="201" priority="33" operator="equal">
      <formula>$V$11</formula>
    </cfRule>
    <cfRule type="cellIs" dxfId="200" priority="34" operator="equal">
      <formula>$V$12</formula>
    </cfRule>
    <cfRule type="cellIs" dxfId="199" priority="35" operator="equal">
      <formula>$V$13</formula>
    </cfRule>
  </conditionalFormatting>
  <conditionalFormatting sqref="M10:M28">
    <cfRule type="cellIs" dxfId="198" priority="6" operator="equal">
      <formula>$W$9</formula>
    </cfRule>
    <cfRule type="cellIs" dxfId="197" priority="7" operator="equal">
      <formula>$W$10</formula>
    </cfRule>
    <cfRule type="cellIs" dxfId="196" priority="8" operator="equal">
      <formula>$W$11</formula>
    </cfRule>
    <cfRule type="cellIs" dxfId="195" priority="9" operator="equal">
      <formula>$W$12</formula>
    </cfRule>
    <cfRule type="cellIs" dxfId="194" priority="10" operator="equal">
      <formula>$W$13</formula>
    </cfRule>
  </conditionalFormatting>
  <conditionalFormatting sqref="E9:E28 G9:G28">
    <cfRule type="cellIs" dxfId="193" priority="1" operator="equal">
      <formula>$T$9</formula>
    </cfRule>
    <cfRule type="cellIs" dxfId="192" priority="2" operator="equal">
      <formula>$T$10</formula>
    </cfRule>
    <cfRule type="cellIs" dxfId="191" priority="3" operator="equal">
      <formula>$T$11</formula>
    </cfRule>
    <cfRule type="cellIs" dxfId="190" priority="4" operator="equal">
      <formula>$T$12</formula>
    </cfRule>
    <cfRule type="cellIs" dxfId="189" priority="5" operator="equal">
      <formula>$T$13</formula>
    </cfRule>
  </conditionalFormatting>
  <dataValidations count="5">
    <dataValidation allowBlank="1" showInputMessage="1" showErrorMessage="1" prompt="La probabilidad se encuentra determinada por una escala de 1 a 3, siendo 1 la menor probabilidad de ocurrencia del riesgo y 3 la mayor probabilidad de  ocurrencia." sqref="IO8" xr:uid="{00000000-0002-0000-0200-000000000000}"/>
    <dataValidation allowBlank="1" showInputMessage="1" showErrorMessage="1" prompt="Es la materialización del riesgo y las consecuencias de su aparición. Su escala es: 5 bajo impacto, 10 medio, 20 alto impacto._x000a_" sqref="IP8:JA8" xr:uid="{00000000-0002-0000-0200-000001000000}"/>
    <dataValidation type="list" allowBlank="1" showInputMessage="1" showErrorMessage="1" sqref="IU12:JA12 IP9:JA11" xr:uid="{00000000-0002-0000-0200-000002000000}">
      <formula1>#REF!</formula1>
    </dataValidation>
    <dataValidation type="list" allowBlank="1" showInputMessage="1" showErrorMessage="1" sqref="G9:G28" xr:uid="{00000000-0002-0000-0200-000003000000}">
      <formula1>Afectación_Económica</formula1>
    </dataValidation>
    <dataValidation type="list" allowBlank="1" showInputMessage="1" showErrorMessage="1" sqref="J9:J28" xr:uid="{00000000-0002-0000-0200-000004000000}">
      <formula1>Reputacional</formula1>
    </dataValidation>
  </dataValidations>
  <printOptions horizontalCentered="1" verticalCentered="1"/>
  <pageMargins left="0.31496062992125984" right="0.27559055118110237" top="0.23622047244094491" bottom="0.15748031496062992" header="0" footer="0"/>
  <pageSetup scale="63" orientation="landscape" r:id="rId1"/>
  <headerFooter alignWithMargins="0"/>
  <colBreaks count="1" manualBreakCount="1">
    <brk id="1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35"/>
  <sheetViews>
    <sheetView showGridLines="0" zoomScale="70" zoomScaleNormal="70" workbookViewId="0">
      <pane xSplit="1" ySplit="8" topLeftCell="B9" activePane="bottomRight" state="frozen"/>
      <selection pane="topRight" activeCell="B1" sqref="B1"/>
      <selection pane="bottomLeft" activeCell="A7" sqref="A7"/>
      <selection pane="bottomRight" activeCell="D15" sqref="D15"/>
    </sheetView>
  </sheetViews>
  <sheetFormatPr baseColWidth="10" defaultColWidth="14.28515625" defaultRowHeight="12.75" x14ac:dyDescent="0.25"/>
  <cols>
    <col min="1" max="1" width="13.7109375" style="87" customWidth="1"/>
    <col min="2" max="2" width="56.28515625" style="92" customWidth="1"/>
    <col min="3" max="3" width="16.42578125" style="87" customWidth="1"/>
    <col min="4" max="4" width="12.42578125" style="92" customWidth="1"/>
    <col min="5" max="5" width="14.5703125" style="92" customWidth="1"/>
    <col min="6" max="6" width="3.85546875" style="92" customWidth="1"/>
    <col min="7" max="7" width="7.42578125" style="92" customWidth="1"/>
    <col min="8" max="8" width="14" style="92" customWidth="1"/>
    <col min="9" max="9" width="13.85546875" style="92" customWidth="1"/>
    <col min="10" max="13" width="12.42578125" style="92" customWidth="1"/>
    <col min="14" max="14" width="3.85546875" style="92" customWidth="1"/>
    <col min="15" max="15" width="4.85546875" style="87" customWidth="1"/>
    <col min="16" max="16" width="6.42578125" style="87" customWidth="1"/>
    <col min="17" max="17" width="11" style="87" bestFit="1" customWidth="1"/>
    <col min="18" max="22" width="12" style="87" customWidth="1"/>
    <col min="23" max="27" width="11.42578125" style="87" customWidth="1"/>
    <col min="28" max="28" width="5.5703125" style="87" bestFit="1" customWidth="1"/>
    <col min="29" max="29" width="26.85546875" style="87" customWidth="1"/>
    <col min="30" max="34" width="22.85546875" style="92" customWidth="1"/>
    <col min="35" max="35" width="23.42578125" style="87" customWidth="1"/>
    <col min="36" max="263" width="11.42578125" style="87" customWidth="1"/>
    <col min="264" max="264" width="12.7109375" style="87" customWidth="1"/>
    <col min="265" max="265" width="47" style="87" customWidth="1"/>
    <col min="266" max="266" width="35" style="87" customWidth="1"/>
    <col min="267" max="16384" width="14.28515625" style="87"/>
  </cols>
  <sheetData>
    <row r="1" spans="1:36" s="75" customFormat="1" ht="36" customHeight="1" x14ac:dyDescent="0.2">
      <c r="A1" s="420"/>
      <c r="B1" s="426" t="str">
        <f>+'2 CONTEXTO E IDENTIFICACIÓN'!B1</f>
        <v>MAPA DE RIESGOS</v>
      </c>
      <c r="C1" s="50" t="str">
        <f>+'2 CONTEXTO E IDENTIFICACIÓN'!C1</f>
        <v>CÓDIGO:</v>
      </c>
      <c r="D1" s="74">
        <f>+'2 CONTEXTO E IDENTIFICACIÓN'!D1</f>
        <v>0</v>
      </c>
      <c r="AD1" s="76"/>
      <c r="AE1" s="76"/>
      <c r="AF1" s="76"/>
      <c r="AG1" s="76"/>
      <c r="AH1" s="76"/>
    </row>
    <row r="2" spans="1:36" s="75" customFormat="1" ht="36" customHeight="1" x14ac:dyDescent="0.2">
      <c r="A2" s="420"/>
      <c r="B2" s="426"/>
      <c r="C2" s="50" t="str">
        <f>+'2 CONTEXTO E IDENTIFICACIÓN'!C2</f>
        <v>VERSIÓN:</v>
      </c>
      <c r="D2" s="74">
        <f>+'2 CONTEXTO E IDENTIFICACIÓN'!D2</f>
        <v>0</v>
      </c>
      <c r="E2" s="77"/>
      <c r="F2" s="77"/>
      <c r="G2" s="77"/>
      <c r="H2" s="9"/>
      <c r="I2" s="241" t="str">
        <f>+'2 CONTEXTO E IDENTIFICACIÓN'!$F$4</f>
        <v>Elaboración o Actualización:</v>
      </c>
      <c r="J2" s="262">
        <f>+IF('2 CONTEXTO E IDENTIFICACIÓN'!$G$4="","",'2 CONTEXTO E IDENTIFICACIÓN'!$G$4)</f>
        <v>44866</v>
      </c>
      <c r="K2" s="20"/>
      <c r="L2" s="20"/>
      <c r="M2" s="78"/>
      <c r="N2" s="77"/>
      <c r="AD2" s="76"/>
      <c r="AE2" s="76"/>
      <c r="AF2" s="76"/>
      <c r="AG2" s="76"/>
      <c r="AH2" s="76"/>
    </row>
    <row r="3" spans="1:36" s="75" customFormat="1" ht="27.95" customHeight="1" x14ac:dyDescent="0.2">
      <c r="A3" s="79"/>
      <c r="B3" s="77"/>
      <c r="C3" s="52"/>
      <c r="D3" s="78"/>
      <c r="E3" s="77"/>
      <c r="F3" s="77"/>
      <c r="G3" s="77"/>
      <c r="I3" s="244" t="str">
        <f>+'2 CONTEXTO E IDENTIFICACIÓN'!$D$5</f>
        <v>Vigencia del:</v>
      </c>
      <c r="J3" s="242" t="str">
        <f>+IF('2 CONTEXTO E IDENTIFICACIÓN'!$E$5="","",'2 CONTEXTO E IDENTIFICACIÓN'!$E$5)</f>
        <v/>
      </c>
      <c r="K3" s="243" t="s">
        <v>109</v>
      </c>
      <c r="L3" s="240" t="str">
        <f>+IF('2 CONTEXTO E IDENTIFICACIÓN'!$G$5="","",'2 CONTEXTO E IDENTIFICACIÓN'!$G$5)</f>
        <v/>
      </c>
      <c r="M3" s="78"/>
      <c r="N3" s="77"/>
      <c r="AD3" s="76"/>
      <c r="AE3" s="76"/>
      <c r="AF3" s="76"/>
      <c r="AG3" s="76"/>
      <c r="AH3" s="76"/>
    </row>
    <row r="4" spans="1:36" s="75" customFormat="1" ht="15" x14ac:dyDescent="0.2">
      <c r="A4" s="19" t="s">
        <v>157</v>
      </c>
      <c r="B4" s="410" t="str">
        <f>+IF('2 CONTEXTO E IDENTIFICACIÓN'!$B$4="","",'2 CONTEXTO E IDENTIFICACIÓN'!$B$4)</f>
        <v>HOSPITAL UNIVERSITARIO DEPARTAMENTAL DE NARIÑO</v>
      </c>
      <c r="C4" s="410"/>
      <c r="D4" s="410"/>
      <c r="AD4" s="76"/>
      <c r="AE4" s="76"/>
      <c r="AF4" s="76"/>
      <c r="AG4" s="76"/>
      <c r="AH4" s="76"/>
    </row>
    <row r="5" spans="1:36" s="75" customFormat="1" ht="15.75" thickBot="1" x14ac:dyDescent="0.25">
      <c r="A5" s="19" t="s">
        <v>155</v>
      </c>
      <c r="B5" s="410" t="str">
        <f>+IF('2 CONTEXTO E IDENTIFICACIÓN'!$D$4="","",'2 CONTEXTO E IDENTIFICACIÓN'!$D$4)</f>
        <v>GESTIÓN FINANCIERA</v>
      </c>
      <c r="C5" s="411"/>
      <c r="D5" s="411"/>
      <c r="AD5" s="76"/>
      <c r="AE5" s="76"/>
      <c r="AF5" s="76"/>
      <c r="AG5" s="76"/>
      <c r="AH5" s="76"/>
    </row>
    <row r="6" spans="1:36" s="75" customFormat="1" ht="15.75" thickBot="1" x14ac:dyDescent="0.25">
      <c r="A6" s="248"/>
      <c r="B6" s="247"/>
      <c r="C6" s="247"/>
      <c r="D6" s="78"/>
      <c r="G6" s="427" t="s">
        <v>20</v>
      </c>
      <c r="H6" s="428"/>
      <c r="I6" s="428"/>
      <c r="J6" s="428"/>
      <c r="K6" s="428"/>
      <c r="L6" s="428"/>
      <c r="M6" s="429"/>
      <c r="O6" s="80"/>
      <c r="P6" s="80"/>
      <c r="Q6" s="81"/>
      <c r="R6" s="418" t="s">
        <v>85</v>
      </c>
      <c r="S6" s="418"/>
      <c r="T6" s="418"/>
      <c r="U6" s="418"/>
      <c r="V6" s="419"/>
      <c r="AD6" s="76"/>
      <c r="AE6" s="76"/>
      <c r="AF6" s="76"/>
      <c r="AG6" s="76"/>
      <c r="AH6" s="76"/>
    </row>
    <row r="7" spans="1:36" x14ac:dyDescent="0.25">
      <c r="A7" s="82"/>
      <c r="B7" s="83"/>
      <c r="C7" s="421" t="s">
        <v>87</v>
      </c>
      <c r="D7" s="421"/>
      <c r="E7" s="421"/>
      <c r="F7" s="84"/>
      <c r="G7" s="85"/>
      <c r="H7" s="86"/>
      <c r="I7" s="418" t="s">
        <v>85</v>
      </c>
      <c r="J7" s="418"/>
      <c r="K7" s="418"/>
      <c r="L7" s="418"/>
      <c r="M7" s="419"/>
      <c r="N7" s="84"/>
      <c r="O7" s="88"/>
      <c r="P7" s="88"/>
      <c r="R7" s="89">
        <v>0.2</v>
      </c>
      <c r="S7" s="89">
        <v>0.4</v>
      </c>
      <c r="T7" s="89">
        <v>0.6</v>
      </c>
      <c r="U7" s="89">
        <v>0.8</v>
      </c>
      <c r="V7" s="90">
        <v>1</v>
      </c>
      <c r="W7" s="91"/>
      <c r="X7" s="91"/>
      <c r="Y7" s="91"/>
      <c r="Z7" s="91"/>
      <c r="AA7" s="91"/>
      <c r="AB7" s="91"/>
      <c r="AC7" s="91"/>
    </row>
    <row r="8" spans="1:36" ht="38.25" x14ac:dyDescent="0.2">
      <c r="A8" s="93" t="s">
        <v>0</v>
      </c>
      <c r="B8" s="94" t="s">
        <v>1</v>
      </c>
      <c r="C8" s="95" t="s">
        <v>2</v>
      </c>
      <c r="D8" s="95" t="s">
        <v>4</v>
      </c>
      <c r="E8" s="96" t="s">
        <v>122</v>
      </c>
      <c r="F8" s="84"/>
      <c r="G8" s="88"/>
      <c r="H8" s="97"/>
      <c r="I8" s="98" t="s">
        <v>63</v>
      </c>
      <c r="J8" s="98" t="s">
        <v>7</v>
      </c>
      <c r="K8" s="98" t="s">
        <v>5</v>
      </c>
      <c r="L8" s="98" t="s">
        <v>6</v>
      </c>
      <c r="M8" s="99" t="s">
        <v>71</v>
      </c>
      <c r="N8" s="84"/>
      <c r="O8" s="88"/>
      <c r="P8" s="88"/>
      <c r="Q8" s="100"/>
      <c r="R8" s="101" t="s">
        <v>63</v>
      </c>
      <c r="S8" s="101" t="s">
        <v>7</v>
      </c>
      <c r="T8" s="101" t="s">
        <v>5</v>
      </c>
      <c r="U8" s="101" t="s">
        <v>6</v>
      </c>
      <c r="V8" s="102" t="s">
        <v>71</v>
      </c>
      <c r="Y8" s="91"/>
      <c r="Z8" s="91"/>
      <c r="AA8" s="103"/>
      <c r="AB8" s="103"/>
      <c r="AC8" s="103"/>
      <c r="AD8" s="103"/>
      <c r="AE8" s="103"/>
      <c r="AF8" s="103"/>
      <c r="AG8" s="103"/>
      <c r="AH8" s="103"/>
      <c r="AI8" s="103"/>
      <c r="AJ8" s="103"/>
    </row>
    <row r="9" spans="1:36" ht="63.75" x14ac:dyDescent="0.2">
      <c r="A9" s="104" t="str">
        <f>'2 CONTEXTO E IDENTIFICACIÓN'!A9</f>
        <v>M3 - R1</v>
      </c>
      <c r="B9" s="105" t="str">
        <f>+'2 CONTEXTO E IDENTIFICACIÓN'!E9</f>
        <v>Posibilidad de pérdida Económica y Reputacional por ausencia en la presentación de informes exactos y oportunos, que conllevan a procesos disciplinarios a la gerencia, debido a insuficiente suministro de información por parte de los procesos asociados a esta labor.</v>
      </c>
      <c r="C9" s="106" t="str">
        <f>+'3 PROBABIL E IMPACTO INHERENTE'!F9</f>
        <v>Baja</v>
      </c>
      <c r="D9" s="106" t="str">
        <f>+'3 PROBABIL E IMPACTO INHERENTE'!N9</f>
        <v>Mayor</v>
      </c>
      <c r="E9" s="105" t="str">
        <f>+IF(C9=$Q$9,IF(D9=$R$8,$R$9,IF(D9=$S$8,$S$9,IF(D9=$T$8,$T$9,IF(D9=$U$8,$U$9,IF(D9=$V$8,$V$9))))),IF(C9=$Q$10,IF(D9=$R$8,$R$10,IF(D9=$S$8,$S$10,IF(D9=$T$8,$T$10,IF(D9=$U$8,$U$10,IF(D9=$V$8,$V$10))))),IF(C9=$Q$11,IF(D9=$R$8,$R$11,IF(D9=$S$8,$S$11,IF(D9=$T$8,$T$11,IF(D9=$U$8,$U$11,IF(D9=$V$8,$V$11))))),IF(C9=$Q$12,IF(D9=$R$8,$R$12,IF(D9=$S$8,$S$12,IF(D9=$T$8,$T$12,IF(D9=$U$8,$U$12,IF(D9=$V$8,$V$12))))),IF(C9=$Q$13,IF(D9=$R$8,$R$13,IF(D9=$S$8,$S$13,IF(D9=$T$8,$T$13,IF(D9=$U$8,$U$13,IF(D9=$V$8,$V$13))))),"")))))</f>
        <v>Alto</v>
      </c>
      <c r="F9" s="107"/>
      <c r="G9" s="424" t="s">
        <v>52</v>
      </c>
      <c r="H9" s="98" t="s">
        <v>60</v>
      </c>
      <c r="I9" s="108" t="str">
        <f>+IF(AND(C9=$Q$9,D9=$R$8),A9,"")&amp;" "&amp;IF(AND(C10=$Q$9,D10=$R$8),A10,"")&amp;" "&amp;IF(AND(C11=$Q$9,D11=$R$8),A11,"")&amp;" "&amp;IF(AND(C12=$Q$9,D12=$R$8),A12,"")&amp;" "&amp;IF(AND(C13=$Q$9,D13=$R$8),A13,"")&amp;" "&amp;IF(AND(C14=$Q$9,D14=$R$8),A14,"")&amp;" "&amp;IF(AND(C15=$Q$9,D15=$R$8),A15,"")&amp;" "&amp;IF(AND(C16=$Q$9,D16=$R$8),A16,"")&amp;" "&amp;IF(AND(C17=$Q$9,D17=$R$8),A17,"")&amp;" "&amp;IF(AND(C18=$Q$9,D18=$R$8),A18,"")&amp;" "&amp;IF(AND(C19=$Q$9,D19=$R$8),A19,"")&amp;" "&amp;IF(AND(C20=$Q$9,D20=$R$8),A20,"")&amp;" "&amp;IF(AND(C21=$Q$9,D21=$R$8),A21,"")&amp;" "&amp;IF(AND(C22=$Q$9,D22=$R$8),A22,"")&amp;" "&amp;IF(AND(C23=$Q$9,D23=$R$8),A23,"")&amp;" "&amp;IF(AND(C24=$Q$9,D24=$R$8),A24,"")&amp;" "&amp;IF(AND(C25=$Q$9,D25=$R$8),A25,"")&amp;" "&amp;IF(AND(C26=$Q$9,D26=$R$8),A26,"")&amp;" "&amp;IF(AND(C27=$Q$9,D27=$R$8),A27,"")&amp;" "&amp;IF(AND(C28=$Q$9,D28=$R$8),A28,"")</f>
        <v xml:space="preserve">                   </v>
      </c>
      <c r="J9" s="108" t="str">
        <f>+IF(AND(C9=$Q$9,D9=$S$8),A9,"")&amp;" "&amp;IF(AND(C10=$Q$9,D10=$S$8),A10,"")&amp;" "&amp;IF(AND(C11=$Q$9,D11=$S$8),A11,"")&amp;" "&amp;IF(AND(C12=$Q$9,D12=$S$8),A12,"")&amp;" "&amp;IF(AND(C13=$Q$9,D13=$S$8),A13,"")&amp;" "&amp;IF(AND(C14=$Q$9,D14=$S$8),A14,"")&amp;" "&amp;IF(AND(C15=$Q$9,D15=$S$8),A15,"")&amp;" "&amp;IF(AND(C16=$Q$9,D16=$S$8),A16,"")&amp;" "&amp;IF(AND(C17=$Q$9,D17=$S$8),A17,"")&amp;" "&amp;IF(AND(C18=$Q$9,D18=$S$8),A18,"")&amp;" "&amp;IF(AND(C19=$Q$9,D19=$S$8),A19,"")&amp;" "&amp;IF(AND(C20=$Q$9,D20=$S$8),A20,"")&amp;" "&amp;IF(AND(C21=$Q$9,D21=$S$8),A21,"")&amp;" "&amp;IF(AND(C22=$Q$9,D22=$S$8),A22,"")&amp;" "&amp;IF(AND(C23=$Q$9,D23=$S$8),A23,"")&amp;" "&amp;IF(AND(C24=$Q$9,D24=$S$8),A24,"")&amp;" "&amp;IF(AND(C25=$Q$9,D25=$S$8),A25,"")&amp;" "&amp;IF(AND(C26=$Q$9,D26=$S$8),A26,"")&amp;" "&amp;IF(AND(C27=$Q$9,D27=$S$8),A27,"")&amp;" "&amp;IF(AND(C28=$Q$9,D28=$S$8),A28,"")</f>
        <v xml:space="preserve">                   </v>
      </c>
      <c r="K9" s="108" t="str">
        <f>+IF(AND(C9=$Q$9,D9=$T$8),A9,"")&amp;" "&amp;IF(AND(C10=$Q$9,D10=$T$8),A10,"")&amp;" "&amp;IF(AND(C11=$Q$9,D11=$T$8),A11,"")&amp;" "&amp;IF(AND(C12=$Q$9,D12=$T$8),A12,"")&amp;" "&amp;IF(AND(C13=$Q$9,D13=$T$8),A13,"")&amp;" "&amp;IF(AND(C14=$Q$9,D14=$T$8),A14,"")&amp;" "&amp;IF(AND(C15=$Q$9,D15=$T$8),A15,"")&amp;" "&amp;IF(AND(C16=$Q$9,D16=$T$8),A16,"")&amp;" "&amp;IF(AND(C17=$Q$9,D17=$T$8),A17,"")&amp;" "&amp;IF(AND(C18=$Q$9,D18=$T$8),A18,"")&amp;" "&amp;IF(AND(C19=$Q$9,D19=$T$8),A19,"")&amp;" "&amp;IF(AND(C20=$Q$9,D20=$T$8),A20,"")&amp;" "&amp;IF(AND(C21=$Q$9,D21=$T$8),A21,"")&amp;" "&amp;IF(AND(C22=$Q$9,D22=$T$8),A22,"")&amp;" "&amp;IF(AND(C23=$Q$9,D23=$T$8),A23,"")&amp;" "&amp;IF(AND(C24=$Q$9,D24=$T$8),A24,"")&amp;" "&amp;IF(AND(C25=$Q$9,D25=$T$8),A25,"")&amp;" "&amp;IF(AND(C26=$Q$9,D26=$T$8),A26,"")&amp;" "&amp;IF(AND(C27=$Q$9,D27=$T$8),A27,"")&amp;" "&amp;IF(AND(C28=$Q$9,D28=$T$8),A28,"")</f>
        <v xml:space="preserve">                   </v>
      </c>
      <c r="L9" s="108" t="str">
        <f>+IF(AND(C9=$Q$9,D9=$U$8),A9,"")&amp;" "&amp;IF(AND(C10=$Q$9,D10=$U$8),A10,"")&amp;" "&amp;IF(AND(C11=$Q$9,D11=$U$8),A11,"")&amp;" "&amp;IF(AND(C12=$Q$9,D12=$U$8),A12,"")&amp;" "&amp;IF(AND(C13=$Q$9,D13=$U$8),A13,"")&amp;" "&amp;IF(AND(C14=$Q$9,D14=$U$8),A14,"")&amp;" "&amp;IF(AND(C15=$Q$9,D15=$U$8),A15,"")&amp;" "&amp;IF(AND(C16=$Q$9,D16=$U$8),A16,"")&amp;" "&amp;IF(AND(C17=$Q$9,D17=$U$8),A17,"")&amp;" "&amp;IF(AND(C18=$Q$9,D18=$U$8),A18,"")&amp;" "&amp;IF(AND(C19=$Q$9,D19=$U$8),A19,"")&amp;" "&amp;IF(AND(C20=$Q$9,D20=$U$8),A20,"")&amp;" "&amp;IF(AND(C21=$Q$9,D21=$U$8),A21,"")&amp;" "&amp;IF(AND(C22=$Q$9,D22=$U$8),A22,"")&amp;" "&amp;IF(AND(C23=$Q$9,D23=$U$8),A23,"")&amp;" "&amp;IF(AND(C24=$Q$9,D24=$U$8),A24,"")&amp;" "&amp;IF(AND(C25=$Q$9,D25=$U$8),A25,"")&amp;" "&amp;IF(AND(C26=$Q$9,D26=$U$8),A26,"")&amp;" "&amp;IF(AND(C27=$Q$9,D27=$U$8),A27,"")&amp;" "&amp;IF(AND(C28=$Q$9,D28=$U$8),A28,"")</f>
        <v xml:space="preserve">                   </v>
      </c>
      <c r="M9" s="109" t="str">
        <f>+IF(AND(C9=$Q$9,D9=$V$8),A9,"")&amp;" "&amp;IF(AND(C10=$Q$9,D10=$V$8),A10,"")&amp;" "&amp;IF(AND(C11=$Q$9,D11=$V$8),A11,"")&amp;" "&amp;IF(AND(C12=$Q$9,D12=$V$8),A12,"")&amp;" "&amp;IF(AND(C13=$Q$9,D13=$V$8),A13,"")&amp;" "&amp;IF(AND(C14=$Q$9,D14=$V$8),A14,"")&amp;" "&amp;IF(AND(C15=$Q$9,D15=$V$8),A15,"")&amp;" "&amp;IF(AND(C16=$Q$9,D16=$V$8),A16,"")&amp;" "&amp;IF(AND(C17=$Q$9,D17=$V$8),A17,"")&amp;" "&amp;IF(AND(C18=$Q$9,D18=$V$8),A18,"")&amp;" "&amp;IF(AND(C19=$Q$9,D19=$V$8),A19,"")&amp;" "&amp;IF(AND(C20=$Q$9,D20=$V$8),A20,"")&amp;" "&amp;IF(AND(C21=$Q$9,D21=$V$8),A21,"")&amp;" "&amp;IF(AND(C22=$Q$9,D22=$V$8),A22,"")&amp;" "&amp;IF(AND(C23=$Q$9,D23=$V$8),A23,"")&amp;" "&amp;IF(AND(C24=$Q$9,D24=$V$8),A24,"")&amp;" "&amp;IF(AND(C25=$Q$9,D25=$V$8),A25,"")&amp;" "&amp;IF(AND(C26=$Q$9,D26=$V$8),A26,"")&amp;" "&amp;IF(AND(C27=$Q$9,D27=$V$8),A27,"")&amp;" "&amp;IF(AND(C28=$Q$9,D28=$V$8),A28,"")</f>
        <v xml:space="preserve">                   </v>
      </c>
      <c r="N9" s="107"/>
      <c r="O9" s="422" t="s">
        <v>52</v>
      </c>
      <c r="P9" s="110">
        <v>1</v>
      </c>
      <c r="Q9" s="101" t="s">
        <v>60</v>
      </c>
      <c r="R9" s="108" t="s">
        <v>83</v>
      </c>
      <c r="S9" s="108" t="s">
        <v>83</v>
      </c>
      <c r="T9" s="108" t="s">
        <v>83</v>
      </c>
      <c r="U9" s="108" t="s">
        <v>83</v>
      </c>
      <c r="V9" s="109" t="s">
        <v>82</v>
      </c>
      <c r="Y9" s="91"/>
      <c r="Z9" s="91"/>
      <c r="AA9" s="103"/>
      <c r="AB9" s="103"/>
      <c r="AC9" s="103"/>
      <c r="AD9" s="111"/>
      <c r="AE9" s="111"/>
      <c r="AF9" s="111"/>
      <c r="AG9" s="111"/>
      <c r="AH9" s="111"/>
      <c r="AI9" s="103"/>
      <c r="AJ9" s="103"/>
    </row>
    <row r="10" spans="1:36" ht="38.25" x14ac:dyDescent="0.2">
      <c r="A10" s="104" t="str">
        <f>'2 CONTEXTO E IDENTIFICACIÓN'!A10</f>
        <v>M3 - R2</v>
      </c>
      <c r="B10" s="105" t="str">
        <f>+'2 CONTEXTO E IDENTIFICACIÓN'!E10</f>
        <v>Posibilidad de pérdida Económica  por ausencia de  conciliación con las diferentes ERP, lo que no permite definir la cartera a cobrar,  debido a que no se coincide con las cifras de cartera.</v>
      </c>
      <c r="C10" s="106" t="str">
        <f>+'3 PROBABIL E IMPACTO INHERENTE'!F10</f>
        <v>Baja</v>
      </c>
      <c r="D10" s="106" t="str">
        <f>+'3 PROBABIL E IMPACTO INHERENTE'!N10</f>
        <v>Menor</v>
      </c>
      <c r="E10" s="105" t="str">
        <f>+IF(C10=$Q$9,IF(D10=$R$8,$R$9,IF(D10=$S$8,$S$9,IF(D10=$T$8,$T$9,IF(D10=$U$8,$U$9,IF(D10=$V$8,$V$9))))),IF(C10=$Q$10,IF(D10=$R$8,$R$10,IF(D10=$S$8,$S$10,IF(D10=$T$8,$T$10,IF(D10=$U$8,$U$10,IF(D10=$V$8,$V$10))))),IF(C10=$Q$11,IF(D10=$R$8,$R$11,IF(D10=$S$8,$S$11,IF(D10=$T$8,$T$11,IF(D10=$U$8,$U$11,IF(D10=$V$8,$V$11))))),IF(C10=$Q$12,IF(D10=$R$8,$R$12,IF(D10=$S$8,$S$12,IF(D10=$T$8,$T$12,IF(D10=$U$8,$U$12,IF(D10=$V$8,$V$12))))),IF(C10=$Q$13,IF(D10=$R$8,$R$13,IF(D10=$S$8,$S$13,IF(D10=$T$8,$T$13,IF(D10=$U$8,$U$13,IF(D10=$V$8,$V$13))))),"")))))</f>
        <v>Moderado</v>
      </c>
      <c r="F10" s="107"/>
      <c r="G10" s="424"/>
      <c r="H10" s="98" t="s">
        <v>59</v>
      </c>
      <c r="I10" s="112" t="str">
        <f>+IF(AND(C9=$Q$10,D9=$R$8),A9,"")&amp;" "&amp;IF(AND(C10=$Q$10,D10=$R$8),A10,"")&amp;" "&amp;IF(AND(C11=$Q$10,D11=$R$8),A11,"")&amp;" "&amp;IF(AND(C12=$Q$10,D12=$R$8),A12,"")&amp;" "&amp;IF(AND(C13=$Q$10,D13=$R$8),A13,"")&amp;" "&amp;IF(AND(C14=$Q$10,D14=$R$8),A14,"")&amp;" "&amp;IF(AND(C15=$Q$10,D15=$R$8),A15,"")&amp;" "&amp;IF(AND(C16=$Q$10,D16=$R$8),A16,"")&amp;" "&amp;IF(AND(C17=$Q$10,D17=$R$8),A17,"")&amp;" "&amp;IF(AND(C18=$Q$10,D18=$R$8),A18,"")&amp;" "&amp;IF(AND(C19=$Q$10,D19=$R$8),A19,"")&amp;" "&amp;IF(AND(C20=$Q$10,D20=$R$8),A20,"")&amp;" "&amp;IF(AND(C21=$Q$10,D21=$R$8),A21,"")&amp;" "&amp;IF(AND(C22=$Q$10,D22=$R$8),A22,"")&amp;" "&amp;IF(AND(C23=$Q$10,D23=$R$8),A23,"")&amp;" "&amp;IF(AND(C24=$Q$10,D24=$R$8),A24,"")&amp;" "&amp;IF(AND(C25=$Q$10,D25=$R$8),A25,"")&amp;" "&amp;IF(AND(C26=$Q$10,D26=$R$8),A26,"")&amp;" "&amp;IF(AND(C27=$Q$10,D27=$R$8),A27,"")&amp;" "&amp;IF(AND(C28=$Q$10,D28=$R$8),A28,"")</f>
        <v xml:space="preserve">                   </v>
      </c>
      <c r="J10" s="112" t="str">
        <f>+IF(AND(C9=$Q$10,D9=$S$8),A9,"")&amp;" "&amp;IF(AND(C10=$Q$10,D10=$S$8),A10,"")&amp;" "&amp;IF(AND(C11=$Q$10,D11=$S$8),A11,"")&amp;" "&amp;IF(AND(C12=$Q$10,D12=$S$8),A12,"")&amp;" "&amp;IF(AND(C13=$Q$10,D13=$S$8),A13,"")&amp;" "&amp;IF(AND(C14=$Q$10,D14=$S$8),A14,"")&amp;" "&amp;IF(AND(C15=$Q$10,D15=$S$8),A15,"")&amp;" "&amp;IF(AND(C16=$Q$10,D16=$S$8),A16,"")&amp;" "&amp;IF(AND(C17=$Q$10,D17=$S$8),A17,"")&amp;" "&amp;IF(AND(C18=$Q$10,D18=$S$8),A18,"")&amp;" "&amp;IF(AND(C19=$Q$10,D19=$S$8),A19,"")&amp;" "&amp;IF(AND(C20=$Q$10,D20=$S$8),A20,"")&amp;" "&amp;IF(AND(C21=$Q$10,D21=$S$8),A21,"")&amp;" "&amp;IF(AND(C22=$Q$10,D22=$S$8),A22,"")&amp;" "&amp;IF(AND(C23=$Q$10,D23=$S$8),A23,"")&amp;" "&amp;IF(AND(C24=$Q$10,D24=$S$8),A24,"")&amp;" "&amp;IF(AND(C25=$Q$10,D25=$S$8),A25,"")&amp;" "&amp;IF(AND(C26=$Q$10,D26=$S$8),A26,"")&amp;" "&amp;IF(AND(C27=$Q$10,D27=$S$8),A27,"")&amp;" "&amp;IF(AND(C28=$Q$10,D28=$S$8),A28,"")</f>
        <v xml:space="preserve">                   </v>
      </c>
      <c r="K10" s="108" t="str">
        <f>+IF(AND(C9=$Q$10,D9=$T$8),A9,"")&amp;" "&amp;IF(AND(C10=$Q$10,D10=$T$8),A10,"")&amp;" "&amp;IF(AND(C11=$Q$10,D11=$T$8),A11,"")&amp;" "&amp;IF(AND(C12=$Q$10,D12=$T$8),A12,"")&amp;" "&amp;IF(AND(C13=$Q$10,D13=$T$8),A13,"")&amp;" "&amp;IF(AND(C14=$Q$10,D14=$T$8),A14,"")&amp;" "&amp;IF(AND(C15=$Q$10,D15=$T$8),A15,"")&amp;" "&amp;IF(AND(C16=$Q$10,D16=$T$8),A16,"")&amp;" "&amp;IF(AND(C17=$Q$10,D17=$T$8),A17,"")&amp;" "&amp;IF(AND(C18=$Q$10,D18=$T$8),A18,"")&amp;" "&amp;IF(AND(C19=$Q$10,D19=$T$8),A19,"")&amp;" "&amp;IF(AND(C20=$Q$10,D20=$T$8),A20,"")&amp;" "&amp;IF(AND(C21=$Q$10,D21=$T$8),A21,"")&amp;" "&amp;IF(AND(C22=$Q$10,D22=$T$8),A22,"")&amp;" "&amp;IF(AND(C23=$Q$10,D23=$T$8),A23,"")&amp;" "&amp;IF(AND(C24=$Q$10,D24=$T$8),A24,"")&amp;" "&amp;IF(AND(C25=$Q$10,D25=$T$8),A25,"")&amp;" "&amp;IF(AND(C26=$Q$10,D26=$T$8),A26,"")&amp;" "&amp;IF(AND(C27=$Q$10,D27=$T$8),A27,"")&amp;" "&amp;IF(AND(C28=$Q$10,D28=$T$8),A28,"")</f>
        <v xml:space="preserve">                   </v>
      </c>
      <c r="L10" s="108" t="str">
        <f>+IF(AND(C9=$Q$10,D9=$U$8),A9,"")&amp;" "&amp;IF(AND(C10=$Q$10,D10=$U$8),A10,"")&amp;" "&amp;IF(AND(C11=$Q$10,D11=$U$8),A11,"")&amp;" "&amp;IF(AND(C12=$Q$10,D12=$U$8),A12,"")&amp;" "&amp;IF(AND(C13=$Q$10,D13=$U$8),A13,"")&amp;" "&amp;IF(AND(C14=$Q$10,D14=$U$8),A14,"")&amp;" "&amp;IF(AND(C15=$Q$10,D15=$U$8),A15,"")&amp;" "&amp;IF(AND(C16=$Q$10,D16=$U$8),A16,"")&amp;" "&amp;IF(AND(C17=$Q$10,D17=$U$8),A17,"")&amp;" "&amp;IF(AND(C18=$Q$10,D18=$U$8),A18,"")&amp;" "&amp;IF(AND(C19=$Q$10,D19=$U$8),A19,"")&amp;" "&amp;IF(AND(C20=$Q$10,D20=$U$8),A20,"")&amp;" "&amp;IF(AND(C21=$Q$10,D21=$U$8),A21,"")&amp;" "&amp;IF(AND(C22=$Q$10,D22=$U$8),A22,"")&amp;" "&amp;IF(AND(C23=$Q$10,D23=$U$8),A23,"")&amp;" "&amp;IF(AND(C24=$Q$10,D24=$U$8),A24,"")&amp;" "&amp;IF(AND(C25=$Q$10,D25=$U$8),A25,"")&amp;" "&amp;IF(AND(C26=$Q$10,D26=$U$8),A26,"")&amp;" "&amp;IF(AND(C27=$Q$10,D27=$U$8),A27,"")&amp;" "&amp;IF(AND(C28=$Q$10,D28=$U$8),A28,"")</f>
        <v xml:space="preserve">                   </v>
      </c>
      <c r="M10" s="109" t="str">
        <f>+IF(AND(C9=$Q$10,D9=$V$8),A9,"")&amp;" "&amp;IF(AND(C10=$Q$10,D10=$V$8),A10,"")&amp;" "&amp;IF(AND(C11=$Q$10,D11=$V$8),A11,"")&amp;" "&amp;IF(AND(C12=$Q$10,D12=$V$8),A12,"")&amp;" "&amp;IF(AND(C13=$Q$10,D13=$V$8),A13,"")&amp;" "&amp;IF(AND(C14=$Q$10,D14=$V$8),A14,"")&amp;" "&amp;IF(AND(C15=$Q$10,D15=$V$8),A15,"")&amp;" "&amp;IF(AND(C16=$Q$10,D16=$V$8),A16,"")&amp;" "&amp;IF(AND(C17=$Q$10,D17=$V$8),A17,"")&amp;" "&amp;IF(AND(C18=$Q$10,D18=$V$8),A18,"")&amp;" "&amp;IF(AND(C19=$Q$10,D19=$V$8),A19,"")&amp;" "&amp;IF(AND(C20=$Q$10,D20=$V$8),A20,"")&amp;" "&amp;IF(AND(C21=$Q$10,D21=$V$8),A21,"")&amp;" "&amp;IF(AND(C22=$Q$10,D22=$V$8),A22,"")&amp;" "&amp;IF(AND(C23=$Q$10,D23=$V$8),A23,"")&amp;" "&amp;IF(AND(C24=$Q$10,D24=$V$8),A24,"")&amp;" "&amp;IF(AND(C25=$Q$10,D25=$V$8),A25,"")&amp;" "&amp;IF(AND(C26=$Q$10,D26=$V$8),A26,"")&amp;" "&amp;IF(AND(C27=$Q$10,D27=$V$8),A27,"")&amp;" "&amp;IF(AND(C28=$Q$10,D28=$V$8),A28,"")</f>
        <v xml:space="preserve">                   </v>
      </c>
      <c r="N10" s="107"/>
      <c r="O10" s="422"/>
      <c r="P10" s="110">
        <v>0.8</v>
      </c>
      <c r="Q10" s="101" t="s">
        <v>59</v>
      </c>
      <c r="R10" s="112" t="s">
        <v>5</v>
      </c>
      <c r="S10" s="112" t="s">
        <v>5</v>
      </c>
      <c r="T10" s="108" t="s">
        <v>83</v>
      </c>
      <c r="U10" s="108" t="s">
        <v>83</v>
      </c>
      <c r="V10" s="109" t="s">
        <v>82</v>
      </c>
      <c r="Y10" s="91"/>
      <c r="Z10" s="91"/>
      <c r="AA10" s="103"/>
      <c r="AB10" s="113"/>
      <c r="AC10" s="114"/>
      <c r="AD10" s="111"/>
      <c r="AE10" s="111"/>
      <c r="AF10" s="111"/>
      <c r="AG10" s="111"/>
      <c r="AH10" s="111"/>
      <c r="AI10" s="103"/>
      <c r="AJ10" s="103"/>
    </row>
    <row r="11" spans="1:36" x14ac:dyDescent="0.2">
      <c r="A11" s="104" t="str">
        <f>'2 CONTEXTO E IDENTIFICACIÓN'!A11</f>
        <v>R3</v>
      </c>
      <c r="B11" s="105" t="str">
        <f>+'2 CONTEXTO E IDENTIFICACIÓN'!E11</f>
        <v xml:space="preserve">  </v>
      </c>
      <c r="C11" s="106" t="str">
        <f>+'3 PROBABIL E IMPACTO INHERENTE'!F11</f>
        <v/>
      </c>
      <c r="D11" s="106" t="str">
        <f>+'3 PROBABIL E IMPACTO INHERENTE'!N11</f>
        <v/>
      </c>
      <c r="E11" s="105" t="str">
        <f>+IF(C11=$Q$9,IF(D11=$R$8,$R$9,IF(D11=$S$8,$S$9,IF(D11=$T$8,$T$9,IF(D11=$U$8,$U$9,IF(D11=$V$8,$V$9))))),IF(C11=$Q$10,IF(D11=$R$8,$R$10,IF(D11=$S$8,$S$10,IF(D11=$T$8,$T$10,IF(D11=$U$8,$U$10,IF(D11=$V$8,$V$10))))),IF(C11=$Q$11,IF(D11=$R$8,$R$11,IF(D11=$S$8,$S$11,IF(D11=$T$8,$T$11,IF(D11=$U$8,$U$11,IF(D11=$V$8,$V$11))))),IF(C11=$Q$12,IF(D11=$R$8,$R$12,IF(D11=$S$8,$S$12,IF(D11=$T$8,$T$12,IF(D11=$U$8,$U$12,IF(D11=$V$8,$V$12))))),IF(C11=$Q$13,IF(D11=$R$8,$R$13,IF(D11=$S$8,$S$13,IF(D11=$T$8,$T$13,IF(D11=$U$8,$U$13,IF(D11=$V$8,$V$13))))),"")))))</f>
        <v/>
      </c>
      <c r="F11" s="107"/>
      <c r="G11" s="424"/>
      <c r="H11" s="98" t="s">
        <v>57</v>
      </c>
      <c r="I11" s="112" t="str">
        <f>+IF(AND(C9=$Q$11,D9=$R$8),A9,"")&amp;" "&amp;IF(AND(C10=$Q$11,D10=$R$8),A10,"")&amp;" "&amp;IF(AND(C11=$Q$11,D11=$R$8),A11,"")&amp;" "&amp;IF(AND(C12=$Q$11,D12=$R$8),A12,"")&amp;" "&amp;IF(AND(C13=$Q$11,D13=$R$8),A13,"")&amp;" "&amp;IF(AND(C14=$Q$11,D14=$R$8),A14,"")&amp;" "&amp;IF(AND(C15=$Q$11,D15=$R$8),A15,"")&amp;" "&amp;IF(AND(C16=$Q$11,D16=$R$8),A16,"")&amp;" "&amp;IF(AND(C17=$Q$11,D17=$R$8),A17,"")&amp;" "&amp;IF(AND(C18=$Q$11,D18=$R$8),A18,"")&amp;" "&amp;IF(AND(C19=$Q$11,D19=$R$8),A19,"")&amp;" "&amp;IF(AND(C20=$Q$11,D20=$R$8),A20,"")&amp;" "&amp;IF(AND(C21=$Q$11,D21=$R$8),A21,"")&amp;" "&amp;IF(AND(C22=$Q$11,D22=$R$8),A22,"")&amp;" "&amp;IF(AND(C23=$Q$11,D23=$R$8),A23,"")&amp;" "&amp;IF(AND(C24=$Q$11,D24=$R$8),A24,"")&amp;" "&amp;IF(AND(C25=$Q$11,D25=$R$8),A25,"")&amp;" "&amp;IF(AND(C26=$Q$11,D26=$R$8),A26,"")&amp;" "&amp;IF(AND(C27=$Q$11,D27=$R$8),A27,"")&amp;" "&amp;IF(AND(C28=$Q$11,D28=$R$8),A28,"")</f>
        <v xml:space="preserve">                   </v>
      </c>
      <c r="J11" s="112" t="str">
        <f>+IF(AND(C9=$Q$11,D9=$S$8),A9,"")&amp;" "&amp;IF(AND(C10=$Q$11,D10=$S$8),A10,"")&amp;" "&amp;IF(AND(C11=$Q$11,D11=$S$8),A11,"")&amp;" "&amp;IF(AND(C12=$Q$11,D12=$S$8),A12,"")&amp;" "&amp;IF(AND(C13=$Q$11,D13=$S$8),A13,"")&amp;" "&amp;IF(AND(C14=$Q$11,D14=$S$8),A14,"")&amp;" "&amp;IF(AND(C15=$Q$11,D15=$S$8),A15,"")&amp;" "&amp;IF(AND(C16=$Q$11,D16=$S$8),A16,"")&amp;" "&amp;IF(AND(C17=$Q$11,D17=$S$8),A17,"")&amp;" "&amp;IF(AND(C18=$Q$11,D18=$S$8),A18,"")&amp;" "&amp;IF(AND(C19=$Q$11,D19=$S$8),A19,"")&amp;" "&amp;IF(AND(C20=$Q$11,D20=$S$8),A20,"")&amp;" "&amp;IF(AND(C21=$Q$11,D21=$S$8),A21,"")&amp;" "&amp;IF(AND(C22=$Q$11,D22=$S$8),A22,"")&amp;" "&amp;IF(AND(C23=$Q$11,D23=$S$8),A23,"")&amp;" "&amp;IF(AND(C24=$Q$11,D24=$S$8),A24,"")&amp;" "&amp;IF(AND(C25=$Q$11,D25=$S$8),A25,"")&amp;" "&amp;IF(AND(C26=$Q$11,D26=$S$8),A26,"")&amp;" "&amp;IF(AND(C27=$Q$11,D27=$S$8),A27,"")&amp;" "&amp;IF(AND(C28=$Q$11,D28=$S$8),A28,"")</f>
        <v xml:space="preserve">                   </v>
      </c>
      <c r="K11" s="112" t="str">
        <f>+IF(AND(C9=$Q$11,D9=$T$8),A9,"")&amp;" "&amp;IF(AND(C10=$Q$11,D10=$T$8),A10,"")&amp;" "&amp;IF(AND(C11=$Q$11,D11=$T$8),A11,"")&amp;" "&amp;IF(AND(C12=$Q$11,D12=$T$8),A12,"")&amp;" "&amp;IF(AND(C13=$Q$11,D13=$T$8),A13,"")&amp;" "&amp;IF(AND(C14=$Q$11,D14=$T$8),A14,"")&amp;" "&amp;IF(AND(C15=$Q$11,D15=$T$8),A15,"")&amp;" "&amp;IF(AND(C16=$Q$11,D16=$T$8),A16,"")&amp;" "&amp;IF(AND(C17=$Q$11,D17=$T$8),A17,"")&amp;" "&amp;IF(AND(C18=$Q$11,D18=$T$8),A18,"")&amp;" "&amp;IF(AND(C19=$Q$11,D19=$T$8),A19,"")&amp;" "&amp;IF(AND(C20=$Q$11,D20=$T$8),A20,"")&amp;" "&amp;IF(AND(C21=$Q$11,D21=$T$8),A21,"")&amp;" "&amp;IF(AND(C22=$Q$11,D22=$T$8),A22,"")&amp;" "&amp;IF(AND(C23=$Q$11,D23=$T$8),A23,"")&amp;" "&amp;IF(AND(C24=$Q$11,D24=$T$8),A24,"")&amp;" "&amp;IF(AND(C25=$Q$11,D25=$T$8),A25,"")&amp;" "&amp;IF(AND(C26=$Q$11,D26=$T$8),A26,"")&amp;" "&amp;IF(AND(C27=$Q$11,D27=$T$8),A27,"")&amp;" "&amp;IF(AND(C28=$Q$11,D28=$T$8),A28,"")</f>
        <v xml:space="preserve">                   </v>
      </c>
      <c r="L11" s="108" t="str">
        <f>+IF(AND(C9=$Q$11,D9=$U$8),A9,"")&amp;" "&amp;IF(AND(C10=$Q$11,D10=$U$8),A10,"")&amp;" "&amp;IF(AND(C11=$Q$11,D11=$U$8),A11,"")&amp;" "&amp;IF(AND(C12=$Q$11,D12=$U$8),A12,"")&amp;" "&amp;IF(AND(C13=$Q$11,D13=$U$8),A13,"")&amp;" "&amp;IF(AND(C14=$Q$11,D14=$U$8),A14,"")&amp;" "&amp;IF(AND(C15=$Q$11,D15=$U$8),A15,"")&amp;" "&amp;IF(AND(C16=$Q$11,D16=$U$8),A16,"")&amp;" "&amp;IF(AND(C17=$Q$11,D17=$U$8),A17,"")&amp;" "&amp;IF(AND(C18=$Q$11,D18=$U$8),A18,"")&amp;" "&amp;IF(AND(C19=$Q$11,D19=$U$8),A19,"")&amp;" "&amp;IF(AND(C20=$Q$11,D20=$U$8),A20,"")&amp;" "&amp;IF(AND(C21=$Q$11,D21=$U$8),A21,"")&amp;" "&amp;IF(AND(C22=$Q$11,D22=$U$8),A22,"")&amp;" "&amp;IF(AND(C23=$Q$11,D23=$U$8),A23,"")&amp;" "&amp;IF(AND(C24=$Q$11,D24=$U$8),A24,"")&amp;" "&amp;IF(AND(C25=$Q$11,D25=$U$8),A25,"")&amp;" "&amp;IF(AND(C26=$Q$11,D26=$U$8),A26,"")&amp;" "&amp;IF(AND(C27=$Q$11,D27=$U$8),A27,"")&amp;" "&amp;IF(AND(C28=$Q$11,D28=$U$8),A28,"")</f>
        <v xml:space="preserve">                   </v>
      </c>
      <c r="M11" s="109" t="str">
        <f>+IF(AND(C9=$Q$11,D9=$V$8),A9,"")&amp;" "&amp;IF(AND(C10=$Q$11,D10=$V$8),A10,"")&amp;" "&amp;IF(AND(C11=$Q$11,D11=$V$8),A11,"")&amp;" "&amp;IF(AND(C12=$Q$11,D12=$V$8),A12,"")&amp;" "&amp;IF(AND(C13=$Q$11,D13=$V$8),A13,"")&amp;" "&amp;IF(AND(C14=$Q$11,D14=$V$8),A14,"")&amp;" "&amp;IF(AND(C15=$Q$11,D15=$V$8),A15,"")&amp;" "&amp;IF(AND(C16=$Q$11,D16=$V$8),A16,"")&amp;" "&amp;IF(AND(C17=$Q$11,D17=$V$8),A17,"")&amp;" "&amp;IF(AND(C18=$Q$11,D18=$V$8),A18,"")&amp;" "&amp;IF(AND(C19=$Q$11,D19=$V$8),A19,"")&amp;" "&amp;IF(AND(C20=$Q$11,D20=$V$8),A20,"")&amp;" "&amp;IF(AND(C21=$Q$11,D21=$V$8),A21,"")&amp;" "&amp;IF(AND(C22=$Q$11,D22=$V$8),A22,"")&amp;" "&amp;IF(AND(C23=$Q$11,D23=$V$8),A23,"")&amp;" "&amp;IF(AND(C24=$Q$11,D24=$V$8),A24,"")&amp;" "&amp;IF(AND(C25=$Q$11,D25=$V$8),A25,"")&amp;" "&amp;IF(AND(C26=$Q$11,D26=$V$8),A26,"")&amp;" "&amp;IF(AND(C27=$Q$11,D27=$V$8),A27,"")&amp;" "&amp;IF(AND(C28=$Q$11,D28=$V$8),A28,"")</f>
        <v xml:space="preserve">                   </v>
      </c>
      <c r="N11" s="107"/>
      <c r="O11" s="422"/>
      <c r="P11" s="110">
        <v>0.6</v>
      </c>
      <c r="Q11" s="101" t="s">
        <v>57</v>
      </c>
      <c r="R11" s="112" t="s">
        <v>5</v>
      </c>
      <c r="S11" s="112" t="s">
        <v>5</v>
      </c>
      <c r="T11" s="112" t="s">
        <v>5</v>
      </c>
      <c r="U11" s="108" t="s">
        <v>83</v>
      </c>
      <c r="V11" s="109" t="s">
        <v>82</v>
      </c>
      <c r="Y11" s="91"/>
      <c r="Z11" s="91"/>
      <c r="AA11" s="103"/>
      <c r="AB11" s="113"/>
      <c r="AC11" s="114"/>
      <c r="AD11" s="111"/>
      <c r="AE11" s="111"/>
      <c r="AF11" s="111"/>
      <c r="AG11" s="111"/>
      <c r="AH11" s="115"/>
      <c r="AI11" s="103"/>
      <c r="AJ11" s="103"/>
    </row>
    <row r="12" spans="1:36" x14ac:dyDescent="0.2">
      <c r="A12" s="104" t="str">
        <f>'2 CONTEXTO E IDENTIFICACIÓN'!A12</f>
        <v>R4</v>
      </c>
      <c r="B12" s="105" t="str">
        <f>+'2 CONTEXTO E IDENTIFICACIÓN'!E12</f>
        <v xml:space="preserve">  </v>
      </c>
      <c r="C12" s="106" t="str">
        <f>+'3 PROBABIL E IMPACTO INHERENTE'!F12</f>
        <v/>
      </c>
      <c r="D12" s="106" t="str">
        <f>+'3 PROBABIL E IMPACTO INHERENTE'!N12</f>
        <v/>
      </c>
      <c r="E12" s="105" t="str">
        <f t="shared" ref="E12:E28" si="0">+IF(C12=$Q$9,IF(D12=$R$8,$R$9,IF(D12=$S$8,$S$9,IF(D12=$T$8,$T$9,IF(D12=$U$8,$U$9,IF(D12=$V$8,$V$9))))),IF(C12=$Q$10,IF(D12=$R$8,$R$10,IF(D12=$S$8,$S$10,IF(D12=$T$8,$T$10,IF(D12=$U$8,$U$10,IF(D12=$V$8,$V$10))))),IF(C12=$Q$11,IF(D12=$R$8,$R$11,IF(D12=$S$8,$S$11,IF(D12=$T$8,$T$11,IF(D12=$U$8,$U$11,IF(D12=$V$8,$V$11))))),IF(C12=$Q$12,IF(D12=$R$8,$R$12,IF(D12=$S$8,$S$12,IF(D12=$T$8,$T$12,IF(D12=$U$8,$U$12,IF(D12=$V$8,$V$12))))),IF(C12=$Q$13,IF(D12=$R$8,$R$13,IF(D12=$S$8,$S$13,IF(D12=$T$8,$T$13,IF(D12=$U$8,$U$13,IF(D12=$V$8,$V$13))))),"")))))</f>
        <v/>
      </c>
      <c r="F12" s="107"/>
      <c r="G12" s="424"/>
      <c r="H12" s="98" t="s">
        <v>55</v>
      </c>
      <c r="I12" s="116" t="str">
        <f>+IF(AND(C9=$Q$12,D9=$R$8),A9,"")&amp;" "&amp;IF(AND(C10=$Q$12,D10=$R$8),A10,"")&amp;" "&amp;IF(AND(C11=$Q$12,D11=$R$8),A11,"")&amp;" "&amp;IF(AND(C12=$Q$12,D12=$R$8),A12,"")&amp;" "&amp;IF(AND(C13=$Q$12,D13=$R$8),A13,"")&amp;" "&amp;IF(AND(C14=$Q$12,D14=$R$8),A14,"")&amp;" "&amp;IF(AND(C15=$Q$12,D15=$R$8),A15,"")&amp;" "&amp;IF(AND(C16=$Q$12,D16=$R$8),A16,"")&amp;" "&amp;IF(AND(C17=$Q$12,D17=$R$8),A17,"")&amp;" "&amp;IF(AND(C18=$Q$12,D18=$R$8),A18,"")&amp;" "&amp;IF(AND(C19=$Q$12,D19=$R$8),A19,"")&amp;" "&amp;IF(AND(C20=$Q$12,D20=$R$8),A20,"")&amp;" "&amp;IF(AND(C21=$Q$12,D21=$R$8),A21,"")&amp;" "&amp;IF(AND(C22=$Q$12,D22=$R$8),A22,"")&amp;" "&amp;IF(AND(C23=$Q$12,D23=$R$8),A23,"")&amp;" "&amp;IF(AND(C24=$Q$12,D24=$R$8),A24,"")&amp;" "&amp;IF(AND(C25=$Q$12,D25=$R$8),A25,"")&amp;" "&amp;IF(AND(C26=$Q$12,D26=$R$8),A26,"")&amp;" "&amp;IF(AND(C27=$Q$12,D27=$R$8),A27,"")&amp;" "&amp;IF(AND(C28=$Q$12,D28=$R$8),A28,"")</f>
        <v xml:space="preserve">                   </v>
      </c>
      <c r="J12" s="112" t="str">
        <f>+IF(AND(C9=$Q$12,D9=$S$8),A9,"")&amp;" "&amp;IF(AND(C10=$Q$12,D10=$S$8),A10,"")&amp;" "&amp;IF(AND(C11=$Q$12,D11=$S$8),A11,"")&amp;" "&amp;IF(AND(C12=$Q$12,D12=$S$8),A12,"")&amp;" "&amp;IF(AND(C13=$Q$12,D13=$S$8),A13,"")&amp;" "&amp;IF(AND(C14=$Q$12,D14=$S$8),A14,"")&amp;" "&amp;IF(AND(C15=$Q$12,D15=$S$8),A15,"")&amp;" "&amp;IF(AND(C16=$Q$12,D16=$S$8),A16,"")&amp;" "&amp;IF(AND(C17=$Q$12,D17=$S$8),A17,"")&amp;" "&amp;IF(AND(C18=$Q$12,D18=$S$8),A18,"")&amp;" "&amp;IF(AND(C19=$Q$12,D19=$S$8),A19,"")&amp;" "&amp;IF(AND(C20=$Q$12,D20=$S$8),A20,"")&amp;" "&amp;IF(AND(C21=$Q$12,D21=$S$8),A21,"")&amp;" "&amp;IF(AND(C22=$Q$12,D22=$S$8),A22,"")&amp;" "&amp;IF(AND(C23=$Q$12,D23=$S$8),A23,"")&amp;" "&amp;IF(AND(C24=$Q$12,D24=$S$8),A24,"")&amp;" "&amp;IF(AND(C25=$Q$12,D25=$S$8),A25,"")&amp;" "&amp;IF(AND(C26=$Q$12,D26=$S$8),A26,"")&amp;" "&amp;IF(AND(C27=$Q$12,D27=$S$8),A27,"")&amp;" "&amp;IF(AND(C28=$Q$12,D28=$S$8),A28,"")</f>
        <v xml:space="preserve"> M3 - R2                  </v>
      </c>
      <c r="K12" s="112" t="str">
        <f>+IF(AND(C9=$Q$12,D9=$T$8),A9,"")&amp;" "&amp;IF(AND(C10=$Q$12,D10=$T$8),A10,"")&amp;" "&amp;IF(AND(C11=$Q$12,D11=$T$8),A11,"")&amp;" "&amp;IF(AND(C12=$Q$12,D12=$T$8),A12,"")&amp;" "&amp;IF(AND(C13=$Q$12,D13=$T$8),A13,"")&amp;" "&amp;IF(AND(C14=$Q$12,D14=$T$8),A14,"")&amp;" "&amp;IF(AND(C15=$Q$12,D15=$T$8),A15,"")&amp;" "&amp;IF(AND(C16=$Q$12,D16=$T$8),A16,"")&amp;" "&amp;IF(AND(C17=$Q$12,D17=$T$8),A17,"")&amp;" "&amp;IF(AND(C18=$Q$12,D18=$T$8),A18,"")&amp;" "&amp;IF(AND(C19=$Q$12,D19=$T$8),A19,"")&amp;" "&amp;IF(AND(C20=$Q$12,D20=$T$8),A20,"")&amp;" "&amp;IF(AND(C21=$Q$12,D21=$T$8),A21,"")&amp;" "&amp;IF(AND(C22=$Q$12,D22=$T$8),A22,"")&amp;" "&amp;IF(AND(C23=$Q$12,D23=$T$8),A23,"")&amp;" "&amp;IF(AND(C24=$Q$12,D24=$T$8),A24,"")&amp;" "&amp;IF(AND(C25=$Q$12,D25=$T$8),A25,"")&amp;" "&amp;IF(AND(C26=$Q$12,D26=$T$8),A26,"")&amp;" "&amp;IF(AND(C27=$Q$12,D27=$T$8),A27,"")&amp;" "&amp;IF(AND(C28=$Q$12,D28=$T$8),A28,"")</f>
        <v xml:space="preserve">                   </v>
      </c>
      <c r="L12" s="108" t="str">
        <f>+IF(AND(C9=$Q$12,D9=$U$8),A9,"")&amp;" "&amp;IF(AND(C10=$Q$12,D10=$U$8),A10,"")&amp;" "&amp;IF(AND(C11=$Q$12,D11=$U$8),A11,"")&amp;" "&amp;IF(AND(C12=$Q$12,D12=$U$8),A12,"")&amp;" "&amp;IF(AND(C13=$Q$12,D13=$U$8),A13,"")&amp;" "&amp;IF(AND(C14=$Q$12,D14=$U$8),A14,"")&amp;" "&amp;IF(AND(C15=$Q$12,D15=$U$8),A15,"")&amp;" "&amp;IF(AND(C16=$Q$12,D16=$U$8),A16,"")&amp;" "&amp;IF(AND(C17=$Q$12,D17=$U$8),A17,"")&amp;" "&amp;IF(AND(C18=$Q$12,D18=$U$8),A18,"")&amp;" "&amp;IF(AND(C19=$Q$12,D19=$U$8),A19,"")&amp;" "&amp;IF(AND(C20=$Q$12,D20=$U$8),A20,"")&amp;" "&amp;IF(AND(C21=$Q$12,D21=$U$8),A21,"")&amp;" "&amp;IF(AND(C22=$Q$12,D22=$U$8),A22,"")&amp;" "&amp;IF(AND(C23=$Q$12,D23=$U$8),A23,"")&amp;" "&amp;IF(AND(C24=$Q$12,D24=$U$8),A24,"")&amp;" "&amp;IF(AND(C25=$Q$12,D25=$U$8),A25,"")&amp;" "&amp;IF(AND(C26=$Q$12,D26=$U$8),A26,"")&amp;" "&amp;IF(AND(C27=$Q$12,D27=$U$8),A27,"")&amp;" "&amp;IF(AND(C28=$Q$12,D28=$U$8),A28,"")</f>
        <v xml:space="preserve">M3 - R1                   </v>
      </c>
      <c r="M12" s="109" t="str">
        <f>+IF(AND(C9=$Q$12,D9=$V$8),A9,"")&amp;" "&amp;IF(AND(C10=$Q$12,D10=$V$8),A10,"")&amp;" "&amp;IF(AND(C11=$Q$12,D11=$V$8),A11,"")&amp;" "&amp;IF(AND(C12=$Q$12,D12=$V$8),A12,"")&amp;" "&amp;IF(AND(C13=$Q$12,D13=$V$8),A13,"")&amp;" "&amp;IF(AND(C14=$Q$12,D14=$V$8),A14,"")&amp;" "&amp;IF(AND(C15=$Q$12,D15=$V$8),A15,"")&amp;" "&amp;IF(AND(C16=$Q$12,D16=$V$8),A16,"")&amp;" "&amp;IF(AND(C17=$Q$12,D17=$V$8),A17,"")&amp;" "&amp;IF(AND(C18=$Q$12,D18=$V$8),A18,"")&amp;" "&amp;IF(AND(C19=$Q$12,D19=$V$8),A19,"")&amp;" "&amp;IF(AND(C20=$Q$12,D20=$V$8),A20,"")&amp;" "&amp;IF(AND(C21=$Q$12,D21=$V$8),A21,"")&amp;" "&amp;IF(AND(C22=$Q$12,D22=$V$8),A22,"")&amp;" "&amp;IF(AND(C23=$Q$12,D23=$V$8),A23,"")&amp;" "&amp;IF(AND(C24=$Q$12,D24=$V$8),A24,"")&amp;" "&amp;IF(AND(C25=$Q$12,D25=$V$8),A25,"")&amp;" "&amp;IF(AND(C26=$Q$12,D26=$V$8),A26,"")&amp;" "&amp;IF(AND(C27=$Q$12,D27=$V$8),A27,"")&amp;" "&amp;IF(AND(C28=$Q$12,D28=$V$8),A28,"")</f>
        <v xml:space="preserve">                   </v>
      </c>
      <c r="N12" s="107"/>
      <c r="O12" s="422"/>
      <c r="P12" s="110">
        <v>0.4</v>
      </c>
      <c r="Q12" s="101" t="s">
        <v>55</v>
      </c>
      <c r="R12" s="116" t="s">
        <v>84</v>
      </c>
      <c r="S12" s="112" t="s">
        <v>5</v>
      </c>
      <c r="T12" s="112" t="s">
        <v>5</v>
      </c>
      <c r="U12" s="108" t="s">
        <v>83</v>
      </c>
      <c r="V12" s="109" t="s">
        <v>82</v>
      </c>
      <c r="Y12" s="91"/>
      <c r="Z12" s="91"/>
      <c r="AA12" s="103"/>
      <c r="AB12" s="113"/>
      <c r="AC12" s="114"/>
      <c r="AD12" s="111"/>
      <c r="AE12" s="111"/>
      <c r="AF12" s="111"/>
      <c r="AG12" s="115"/>
      <c r="AH12" s="111"/>
      <c r="AI12" s="103"/>
      <c r="AJ12" s="103"/>
    </row>
    <row r="13" spans="1:36" ht="13.5" thickBot="1" x14ac:dyDescent="0.25">
      <c r="A13" s="104" t="str">
        <f>'2 CONTEXTO E IDENTIFICACIÓN'!A13</f>
        <v>R5</v>
      </c>
      <c r="B13" s="105" t="str">
        <f>+'2 CONTEXTO E IDENTIFICACIÓN'!E13</f>
        <v xml:space="preserve">  </v>
      </c>
      <c r="C13" s="106" t="str">
        <f>+'3 PROBABIL E IMPACTO INHERENTE'!F13</f>
        <v/>
      </c>
      <c r="D13" s="106" t="str">
        <f>+'3 PROBABIL E IMPACTO INHERENTE'!N13</f>
        <v/>
      </c>
      <c r="E13" s="105" t="str">
        <f t="shared" si="0"/>
        <v/>
      </c>
      <c r="F13" s="107"/>
      <c r="G13" s="425"/>
      <c r="H13" s="117" t="s">
        <v>53</v>
      </c>
      <c r="I13" s="118" t="str">
        <f>+IF(AND(C9=$Q$13,D9=$R$8),A9,"")&amp;" "&amp;IF(AND(C10=$Q$13,D10=$R$8),A10,"")&amp;" "&amp;IF(AND(C11=$Q$13,D11=$R$8),A11,"")&amp;" "&amp;IF(AND(C12=$Q$13,D12=$R$8),A12,"")&amp;" "&amp;IF(AND(C13=$Q$13,D13=$R$8),A13,"")&amp;" "&amp;IF(AND(C14=$Q$13,D14=$R$8),A14,"")&amp;" "&amp;IF(AND(C15=$Q$13,D15=$R$8),A15,"")&amp;" "&amp;IF(AND(C16=$Q$13,D16=$R$8),A16,"")&amp;" "&amp;IF(AND(C17=$Q$13,D17=$R$8),A17,"")&amp;" "&amp;IF(AND(C18=$Q$13,D18=$R$8),A18,"")&amp;" "&amp;IF(AND(C19=$Q$13,D19=$R$8),A19,"")&amp;" "&amp;IF(AND(C20=$Q$13,D20=$R$8),A20,"")&amp;" "&amp;IF(AND(C21=$Q$13,D21=$R$8),A21,"")&amp;" "&amp;IF(AND(C22=$Q$13,D22=$R$8),A22,"")&amp;" "&amp;IF(AND(C23=$Q$13,D23=$R$8),A23,"")&amp;" "&amp;IF(AND(C24=$Q$13,D24=$R$8),A24,"")&amp;" "&amp;IF(AND(C25=$Q$13,D25=$R$8),A25,"")&amp;" "&amp;IF(AND(C26=$Q$13,D26=$R$8),A26,"")&amp;" "&amp;IF(AND(C27=$Q$13,D27=$R$8),A27,"")&amp;" "&amp;IF(AND(C28=$Q$13,D28=$R$8),A28,"")</f>
        <v xml:space="preserve">                   </v>
      </c>
      <c r="J13" s="118" t="str">
        <f>+IF(AND(C9=$Q$13,D9=$S$8),A9,"")&amp;" "&amp;IF(AND(C10=$Q$13,D10=$S$8),A10,"")&amp;" "&amp;IF(AND(C11=$Q$13,D11=$S$8),A11,"")&amp;" "&amp;IF(AND(C12=$Q$13,D12=$S$8),A12,"")&amp;" "&amp;IF(AND(C13=$Q$13,D13=$S$8),A13,"")&amp;" "&amp;IF(AND(C14=$Q$13,D14=$S$8),A14,"")&amp;" "&amp;IF(AND(C15=$Q$13,D15=$S$8),A15,"")&amp;" "&amp;IF(AND(C16=$Q$13,D16=$S$8),A16,"")&amp;" "&amp;IF(AND(C17=$Q$13,D17=$S$8),A17,"")&amp;" "&amp;IF(AND(C18=$Q$13,D18=$S$8),A18,"")&amp;" "&amp;IF(AND(C19=$Q$13,D19=$S$8),A19,"")&amp;" "&amp;IF(AND(C20=$Q$13,D20=$S$8),A20,"")&amp;" "&amp;IF(AND(C21=$Q$13,D21=$S$8),A21,"")&amp;" "&amp;IF(AND(C22=$Q$13,D22=$S$8),A22,"")&amp;" "&amp;IF(AND(C23=$Q$13,D23=$S$8),A23,"")&amp;" "&amp;IF(AND(C24=$Q$13,D24=$S$8),A24,"")&amp;" "&amp;IF(AND(C25=$Q$13,D25=$S$8),A25,"")&amp;" "&amp;IF(AND(C26=$Q$13,D26=$S$8),A26,"")&amp;" "&amp;IF(AND(C27=$Q$13,D27=$S$8),A27,"")&amp;" "&amp;IF(AND(C28=$Q$13,D28=$S$8),A28,"")</f>
        <v xml:space="preserve">                   </v>
      </c>
      <c r="K13" s="119" t="str">
        <f>+IF(AND(C9=$Q$13,D9=$T$8),A9,"")&amp;" "&amp;IF(AND(C10=$Q$13,D10=$T$8),A10,"")&amp;" "&amp;IF(AND(C11=$Q$13,D11=$T$8),A11,"")&amp;" "&amp;IF(AND(C12=$Q$13,D12=$T$8),A12,"")&amp;" "&amp;IF(AND(C13=$Q$13,D13=$T$8),A13,"")&amp;" "&amp;IF(AND(C14=$Q$13,D14=$T$8),A14,"")&amp;" "&amp;IF(AND(C15=$Q$13,D15=$T$8),A15,"")&amp;" "&amp;IF(AND(C16=$Q$13,D16=$T$8),A16,"")&amp;" "&amp;IF(AND(C17=$Q$13,D17=$T$8),A17,"")&amp;" "&amp;IF(AND(C18=$Q$13,D18=$T$8),A18,"")&amp;" "&amp;IF(AND(C19=$Q$13,D19=$T$8),A19,"")&amp;" "&amp;IF(AND(C20=$Q$13,D20=$T$8),A20,"")&amp;" "&amp;IF(AND(C21=$Q$13,D21=$T$8),A21,"")&amp;" "&amp;IF(AND(C22=$Q$13,D22=$T$8),A22,"")&amp;" "&amp;IF(AND(C23=$Q$13,D23=$T$8),A23,"")&amp;" "&amp;IF(AND(C24=$Q$13,D24=$T$8),A24,"")&amp;" "&amp;IF(AND(C25=$Q$13,D25=$T$8),A25,"")&amp;" "&amp;IF(AND(C26=$Q$13,D26=$T$8),A26,"")&amp;" "&amp;IF(AND(C27=$Q$13,D27=$T$8),A27,"")&amp;" "&amp;IF(AND(C28=$Q$13,D28=$T$8),A28,"")</f>
        <v xml:space="preserve">                   </v>
      </c>
      <c r="L13" s="120" t="str">
        <f>+IF(AND(C9=$Q$13,D9=$U$8),A9,"")&amp;" "&amp;IF(AND(C10=$Q$13,D10=$U$8),A10,"")&amp;" "&amp;IF(AND(C11=$Q$13,D11=$U$8),A11,"")&amp;" "&amp;IF(AND(C12=$Q$13,D12=$U$8),A12,"")&amp;" "&amp;IF(AND(C13=$Q$13,D13=$U$8),A13,"")&amp;" "&amp;IF(AND(C14=$Q$13,D14=$U$8),A14,"")&amp;" "&amp;IF(AND(C15=$Q$13,D15=$U$8),A15,"")&amp;" "&amp;IF(AND(C16=$Q$13,D16=$U$8),A16,"")&amp;" "&amp;IF(AND(C17=$Q$13,D17=$U$8),A17,"")&amp;" "&amp;IF(AND(C18=$Q$13,D18=$U$8),A18,"")&amp;" "&amp;IF(AND(C19=$Q$13,D19=$U$8),A19,"")&amp;" "&amp;IF(AND(C20=$Q$13,D20=$U$8),A20,"")&amp;" "&amp;IF(AND(C21=$Q$13,D21=$U$8),A21,"")&amp;" "&amp;IF(AND(C22=$Q$13,D22=$U$8),A22,"")&amp;" "&amp;IF(AND(C23=$Q$13,D23=$U$8),A23,"")&amp;" "&amp;IF(AND(C24=$Q$13,D24=$U$8),A24,"")&amp;" "&amp;IF(AND(C25=$Q$13,D25=$U$8),A25,"")&amp;" "&amp;IF(AND(C26=$Q$13,D26=$U$8),A26,"")&amp;" "&amp;IF(AND(C27=$Q$13,D27=$U$8),A27,"")&amp;" "&amp;IF(AND(C28=$Q$13,D28=$U$8),A28,"")</f>
        <v xml:space="preserve">                   </v>
      </c>
      <c r="M13" s="121" t="str">
        <f>+IF(AND(C9=$Q$13,D9=$V$8),A9,"")&amp;" "&amp;IF(AND(C10=$Q$13,D10=$V$8),A10,"")&amp;" "&amp;IF(AND(C11=$Q$13,D11=$V$8),A11,"")&amp;" "&amp;IF(AND(C12=$Q$13,D12=$V$8),A12,"")&amp;" "&amp;IF(AND(C13=$Q$13,D13=$V$8),A13,"")&amp;" "&amp;IF(AND(C14=$Q$13,D14=$V$8),A14,"")&amp;" "&amp;IF(AND(C15=$Q$13,D15=$V$8),A15,"")&amp;" "&amp;IF(AND(C16=$Q$13,D16=$V$8),A16,"")&amp;" "&amp;IF(AND(C17=$Q$13,D17=$V$8),A17,"")&amp;" "&amp;IF(AND(C18=$Q$13,D18=$V$8),A18,"")&amp;" "&amp;IF(AND(C19=$Q$13,D19=$V$8),A19,"")&amp;" "&amp;IF(AND(C20=$Q$13,D20=$V$8),A20,"")&amp;" "&amp;IF(AND(C21=$Q$13,D21=$V$8),A21,"")&amp;" "&amp;IF(AND(C22=$Q$13,D22=$V$8),A22,"")&amp;" "&amp;IF(AND(C23=$Q$13,D23=$V$8),A23,"")&amp;" "&amp;IF(AND(C24=$Q$13,D24=$V$8),A24,"")&amp;" "&amp;IF(AND(C25=$Q$13,D25=$V$8),A25,"")&amp;" "&amp;IF(AND(C26=$Q$13,D26=$V$8),A26,"")&amp;" "&amp;IF(AND(C27=$Q$13,D27=$V$8),A27,"")&amp;" "&amp;IF(AND(C28=$Q$13,D28=$V$8),A28,"")</f>
        <v xml:space="preserve">                   </v>
      </c>
      <c r="N13" s="107"/>
      <c r="O13" s="423"/>
      <c r="P13" s="122">
        <v>0.2</v>
      </c>
      <c r="Q13" s="123" t="s">
        <v>53</v>
      </c>
      <c r="R13" s="118" t="s">
        <v>84</v>
      </c>
      <c r="S13" s="118" t="s">
        <v>84</v>
      </c>
      <c r="T13" s="119" t="s">
        <v>5</v>
      </c>
      <c r="U13" s="120" t="s">
        <v>83</v>
      </c>
      <c r="V13" s="121" t="s">
        <v>82</v>
      </c>
      <c r="Y13" s="91"/>
      <c r="Z13" s="91"/>
      <c r="AA13" s="103"/>
      <c r="AB13" s="113"/>
      <c r="AC13" s="114"/>
      <c r="AD13" s="111"/>
      <c r="AE13" s="111"/>
      <c r="AF13" s="111"/>
      <c r="AG13" s="124"/>
      <c r="AH13" s="111"/>
      <c r="AI13" s="103"/>
      <c r="AJ13" s="103"/>
    </row>
    <row r="14" spans="1:36" x14ac:dyDescent="0.2">
      <c r="A14" s="104" t="str">
        <f>'2 CONTEXTO E IDENTIFICACIÓN'!A14</f>
        <v>R6</v>
      </c>
      <c r="B14" s="105" t="str">
        <f>+'2 CONTEXTO E IDENTIFICACIÓN'!E14</f>
        <v xml:space="preserve">  </v>
      </c>
      <c r="C14" s="106" t="str">
        <f>+'3 PROBABIL E IMPACTO INHERENTE'!F14</f>
        <v/>
      </c>
      <c r="D14" s="106" t="str">
        <f>+'3 PROBABIL E IMPACTO INHERENTE'!N14</f>
        <v/>
      </c>
      <c r="E14" s="105" t="str">
        <f t="shared" si="0"/>
        <v/>
      </c>
      <c r="F14" s="107"/>
      <c r="G14" s="107"/>
      <c r="H14" s="107"/>
      <c r="I14" s="107"/>
      <c r="J14" s="107"/>
      <c r="K14" s="107"/>
      <c r="L14" s="107"/>
      <c r="M14" s="107"/>
      <c r="N14" s="107"/>
      <c r="Y14" s="91"/>
      <c r="Z14" s="91"/>
      <c r="AA14" s="103"/>
      <c r="AB14" s="113"/>
      <c r="AC14" s="114"/>
      <c r="AD14" s="111"/>
      <c r="AE14" s="111"/>
      <c r="AF14" s="111"/>
      <c r="AG14" s="111"/>
      <c r="AH14" s="111"/>
      <c r="AI14" s="103"/>
      <c r="AJ14" s="103"/>
    </row>
    <row r="15" spans="1:36" ht="18.75" customHeight="1" x14ac:dyDescent="0.2">
      <c r="A15" s="104" t="str">
        <f>'2 CONTEXTO E IDENTIFICACIÓN'!A15</f>
        <v>R7</v>
      </c>
      <c r="B15" s="105" t="str">
        <f>+'2 CONTEXTO E IDENTIFICACIÓN'!E15</f>
        <v xml:space="preserve">  </v>
      </c>
      <c r="C15" s="106" t="str">
        <f>+'3 PROBABIL E IMPACTO INHERENTE'!F15</f>
        <v/>
      </c>
      <c r="D15" s="106" t="str">
        <f>+'3 PROBABIL E IMPACTO INHERENTE'!N15</f>
        <v/>
      </c>
      <c r="E15" s="105" t="str">
        <f t="shared" si="0"/>
        <v/>
      </c>
      <c r="F15" s="107"/>
      <c r="G15" s="107"/>
      <c r="H15" s="107"/>
      <c r="I15" s="107"/>
      <c r="J15" s="107"/>
      <c r="K15" s="107"/>
      <c r="L15" s="107"/>
      <c r="M15" s="107"/>
      <c r="N15" s="107"/>
      <c r="R15" s="95" t="s">
        <v>86</v>
      </c>
      <c r="T15" s="91"/>
      <c r="U15" s="91"/>
      <c r="V15" s="91"/>
      <c r="W15" s="91"/>
      <c r="X15" s="91"/>
      <c r="Y15" s="91"/>
      <c r="Z15" s="91"/>
      <c r="AA15" s="103"/>
      <c r="AB15" s="113"/>
      <c r="AC15" s="103"/>
      <c r="AD15" s="114"/>
      <c r="AE15" s="114"/>
      <c r="AF15" s="114"/>
      <c r="AG15" s="114"/>
      <c r="AH15" s="114"/>
      <c r="AI15" s="103"/>
      <c r="AJ15" s="103"/>
    </row>
    <row r="16" spans="1:36" x14ac:dyDescent="0.2">
      <c r="A16" s="104" t="str">
        <f>'2 CONTEXTO E IDENTIFICACIÓN'!A16</f>
        <v>R8</v>
      </c>
      <c r="B16" s="105" t="str">
        <f>+'2 CONTEXTO E IDENTIFICACIÓN'!E16</f>
        <v xml:space="preserve">  </v>
      </c>
      <c r="C16" s="106" t="str">
        <f>+'3 PROBABIL E IMPACTO INHERENTE'!F16</f>
        <v/>
      </c>
      <c r="D16" s="106" t="str">
        <f>+'3 PROBABIL E IMPACTO INHERENTE'!N16</f>
        <v/>
      </c>
      <c r="E16" s="105" t="str">
        <f t="shared" si="0"/>
        <v/>
      </c>
      <c r="F16" s="107"/>
      <c r="G16" s="107"/>
      <c r="H16" s="107"/>
      <c r="I16" s="107"/>
      <c r="J16" s="107"/>
      <c r="K16" s="107"/>
      <c r="L16" s="107"/>
      <c r="M16" s="107"/>
      <c r="N16" s="107"/>
      <c r="R16" s="125" t="s">
        <v>82</v>
      </c>
      <c r="T16" s="91"/>
      <c r="U16" s="91"/>
      <c r="V16" s="91"/>
      <c r="W16" s="91"/>
      <c r="X16" s="91"/>
      <c r="Y16" s="91"/>
      <c r="Z16" s="91"/>
      <c r="AA16" s="103"/>
      <c r="AB16" s="103"/>
      <c r="AC16" s="103"/>
      <c r="AD16" s="111"/>
      <c r="AE16" s="111"/>
      <c r="AF16" s="111"/>
      <c r="AG16" s="111"/>
      <c r="AH16" s="111"/>
      <c r="AI16" s="103"/>
      <c r="AJ16" s="103"/>
    </row>
    <row r="17" spans="1:36" x14ac:dyDescent="0.2">
      <c r="A17" s="104" t="str">
        <f>'2 CONTEXTO E IDENTIFICACIÓN'!A17</f>
        <v>R9</v>
      </c>
      <c r="B17" s="105" t="str">
        <f>+'2 CONTEXTO E IDENTIFICACIÓN'!E17</f>
        <v xml:space="preserve">  </v>
      </c>
      <c r="C17" s="106" t="str">
        <f>+'3 PROBABIL E IMPACTO INHERENTE'!F17</f>
        <v/>
      </c>
      <c r="D17" s="106" t="str">
        <f>+'3 PROBABIL E IMPACTO INHERENTE'!N17</f>
        <v/>
      </c>
      <c r="E17" s="105" t="str">
        <f t="shared" si="0"/>
        <v/>
      </c>
      <c r="F17" s="107"/>
      <c r="G17" s="107"/>
      <c r="H17" s="107"/>
      <c r="I17" s="107"/>
      <c r="J17" s="107"/>
      <c r="K17" s="107"/>
      <c r="L17" s="107"/>
      <c r="M17" s="107"/>
      <c r="N17" s="107"/>
      <c r="R17" s="108" t="s">
        <v>83</v>
      </c>
      <c r="S17" s="91"/>
      <c r="T17" s="91"/>
      <c r="U17" s="91"/>
      <c r="V17" s="91"/>
      <c r="W17" s="91"/>
      <c r="X17" s="91"/>
      <c r="Y17" s="91"/>
      <c r="Z17" s="91"/>
      <c r="AA17" s="103"/>
      <c r="AB17" s="103"/>
      <c r="AC17" s="103"/>
      <c r="AD17" s="111"/>
      <c r="AE17" s="111"/>
      <c r="AF17" s="111"/>
      <c r="AG17" s="111"/>
      <c r="AH17" s="111"/>
      <c r="AI17" s="103"/>
      <c r="AJ17" s="103"/>
    </row>
    <row r="18" spans="1:36" x14ac:dyDescent="0.2">
      <c r="A18" s="104" t="str">
        <f>'2 CONTEXTO E IDENTIFICACIÓN'!A18</f>
        <v>R10</v>
      </c>
      <c r="B18" s="105" t="str">
        <f>+'2 CONTEXTO E IDENTIFICACIÓN'!E18</f>
        <v xml:space="preserve">  </v>
      </c>
      <c r="C18" s="106" t="str">
        <f>+'3 PROBABIL E IMPACTO INHERENTE'!F18</f>
        <v/>
      </c>
      <c r="D18" s="106" t="str">
        <f>+'3 PROBABIL E IMPACTO INHERENTE'!N18</f>
        <v/>
      </c>
      <c r="E18" s="105" t="str">
        <f t="shared" si="0"/>
        <v/>
      </c>
      <c r="F18" s="107"/>
      <c r="G18" s="107"/>
      <c r="H18" s="107"/>
      <c r="I18" s="107"/>
      <c r="J18" s="107"/>
      <c r="K18" s="107"/>
      <c r="L18" s="107"/>
      <c r="M18" s="107"/>
      <c r="N18" s="107"/>
      <c r="Q18" s="126"/>
      <c r="R18" s="112" t="s">
        <v>5</v>
      </c>
      <c r="S18" s="126"/>
      <c r="T18" s="126"/>
      <c r="U18" s="126"/>
      <c r="V18" s="126"/>
      <c r="W18" s="126"/>
      <c r="X18" s="126"/>
      <c r="Y18" s="126"/>
      <c r="Z18" s="126"/>
      <c r="AA18" s="103"/>
      <c r="AB18" s="103"/>
      <c r="AC18" s="127"/>
      <c r="AD18" s="127"/>
      <c r="AE18" s="127"/>
      <c r="AF18" s="127"/>
      <c r="AG18" s="127"/>
      <c r="AH18" s="127"/>
      <c r="AI18" s="103"/>
      <c r="AJ18" s="103"/>
    </row>
    <row r="19" spans="1:36" x14ac:dyDescent="0.2">
      <c r="A19" s="104" t="str">
        <f>'2 CONTEXTO E IDENTIFICACIÓN'!A19</f>
        <v>R11</v>
      </c>
      <c r="B19" s="105" t="str">
        <f>+'2 CONTEXTO E IDENTIFICACIÓN'!E19</f>
        <v xml:space="preserve">  </v>
      </c>
      <c r="C19" s="106" t="str">
        <f>+'3 PROBABIL E IMPACTO INHERENTE'!F19</f>
        <v/>
      </c>
      <c r="D19" s="106" t="str">
        <f>+'3 PROBABIL E IMPACTO INHERENTE'!N19</f>
        <v/>
      </c>
      <c r="E19" s="105" t="str">
        <f t="shared" si="0"/>
        <v/>
      </c>
      <c r="F19" s="107"/>
      <c r="G19" s="107"/>
      <c r="H19" s="107"/>
      <c r="I19" s="107"/>
      <c r="J19" s="107"/>
      <c r="K19" s="107"/>
      <c r="L19" s="107"/>
      <c r="M19" s="107"/>
      <c r="N19" s="107"/>
      <c r="Q19" s="126"/>
      <c r="R19" s="116" t="s">
        <v>84</v>
      </c>
      <c r="Y19" s="126"/>
      <c r="Z19" s="126"/>
      <c r="AA19" s="103"/>
      <c r="AB19" s="103"/>
      <c r="AC19" s="103"/>
      <c r="AD19" s="111"/>
      <c r="AE19" s="111"/>
      <c r="AF19" s="111"/>
      <c r="AG19" s="111"/>
      <c r="AH19" s="111"/>
      <c r="AI19" s="103"/>
      <c r="AJ19" s="103"/>
    </row>
    <row r="20" spans="1:36" x14ac:dyDescent="0.2">
      <c r="A20" s="104" t="str">
        <f>'2 CONTEXTO E IDENTIFICACIÓN'!A20</f>
        <v>R12</v>
      </c>
      <c r="B20" s="105" t="str">
        <f>+'2 CONTEXTO E IDENTIFICACIÓN'!E20</f>
        <v xml:space="preserve">  </v>
      </c>
      <c r="C20" s="106" t="str">
        <f>+'3 PROBABIL E IMPACTO INHERENTE'!F20</f>
        <v/>
      </c>
      <c r="D20" s="106" t="str">
        <f>+'3 PROBABIL E IMPACTO INHERENTE'!N20</f>
        <v/>
      </c>
      <c r="E20" s="105" t="str">
        <f t="shared" si="0"/>
        <v/>
      </c>
      <c r="F20" s="107"/>
      <c r="G20" s="107"/>
      <c r="H20" s="107"/>
      <c r="I20" s="107"/>
      <c r="J20" s="107"/>
      <c r="K20" s="107"/>
      <c r="L20" s="107"/>
      <c r="M20" s="107"/>
      <c r="N20" s="107"/>
      <c r="O20" s="128"/>
      <c r="P20" s="128"/>
      <c r="Q20" s="126"/>
      <c r="Y20" s="126"/>
      <c r="Z20" s="126"/>
      <c r="AA20" s="103"/>
      <c r="AB20" s="103"/>
      <c r="AC20" s="103"/>
      <c r="AD20" s="111"/>
      <c r="AE20" s="111"/>
      <c r="AF20" s="111"/>
      <c r="AG20" s="111"/>
      <c r="AH20" s="111"/>
      <c r="AI20" s="103"/>
      <c r="AJ20" s="103"/>
    </row>
    <row r="21" spans="1:36" x14ac:dyDescent="0.2">
      <c r="A21" s="104" t="str">
        <f>'2 CONTEXTO E IDENTIFICACIÓN'!A21</f>
        <v>R13</v>
      </c>
      <c r="B21" s="105" t="str">
        <f>+'2 CONTEXTO E IDENTIFICACIÓN'!E21</f>
        <v xml:space="preserve">  </v>
      </c>
      <c r="C21" s="106" t="str">
        <f>+'3 PROBABIL E IMPACTO INHERENTE'!F21</f>
        <v/>
      </c>
      <c r="D21" s="106" t="str">
        <f>+'3 PROBABIL E IMPACTO INHERENTE'!N21</f>
        <v/>
      </c>
      <c r="E21" s="105" t="str">
        <f t="shared" si="0"/>
        <v/>
      </c>
      <c r="F21" s="107"/>
      <c r="G21" s="107"/>
      <c r="H21" s="107"/>
      <c r="I21" s="107"/>
      <c r="J21" s="107"/>
      <c r="K21" s="107"/>
      <c r="L21" s="107"/>
      <c r="M21" s="107"/>
      <c r="N21" s="107"/>
      <c r="O21" s="128"/>
      <c r="P21" s="128"/>
      <c r="Q21" s="129"/>
      <c r="Y21" s="126"/>
      <c r="Z21" s="126"/>
      <c r="AA21" s="103"/>
      <c r="AB21" s="124"/>
      <c r="AC21" s="124"/>
      <c r="AD21" s="124"/>
      <c r="AE21" s="124"/>
      <c r="AF21" s="124"/>
      <c r="AG21" s="124"/>
      <c r="AH21" s="111"/>
      <c r="AI21" s="103"/>
      <c r="AJ21" s="103"/>
    </row>
    <row r="22" spans="1:36" x14ac:dyDescent="0.2">
      <c r="A22" s="104" t="str">
        <f>'2 CONTEXTO E IDENTIFICACIÓN'!A22</f>
        <v>R14</v>
      </c>
      <c r="B22" s="105" t="str">
        <f>+'2 CONTEXTO E IDENTIFICACIÓN'!E22</f>
        <v xml:space="preserve">  </v>
      </c>
      <c r="C22" s="106" t="str">
        <f>+'3 PROBABIL E IMPACTO INHERENTE'!F22</f>
        <v/>
      </c>
      <c r="D22" s="106" t="str">
        <f>+'3 PROBABIL E IMPACTO INHERENTE'!N22</f>
        <v/>
      </c>
      <c r="E22" s="105" t="str">
        <f t="shared" si="0"/>
        <v/>
      </c>
      <c r="F22" s="107"/>
      <c r="G22" s="107"/>
      <c r="H22" s="107"/>
      <c r="I22" s="107"/>
      <c r="J22" s="107"/>
      <c r="K22" s="107"/>
      <c r="L22" s="107"/>
      <c r="M22" s="107"/>
      <c r="N22" s="107"/>
      <c r="O22" s="128"/>
      <c r="P22" s="128"/>
      <c r="AA22" s="103"/>
      <c r="AB22" s="130"/>
      <c r="AC22" s="130"/>
      <c r="AD22" s="130"/>
      <c r="AE22" s="130"/>
      <c r="AF22" s="130"/>
      <c r="AG22" s="130"/>
      <c r="AH22" s="111"/>
      <c r="AI22" s="103"/>
      <c r="AJ22" s="103"/>
    </row>
    <row r="23" spans="1:36" x14ac:dyDescent="0.2">
      <c r="A23" s="104" t="str">
        <f>'2 CONTEXTO E IDENTIFICACIÓN'!A23</f>
        <v>R15</v>
      </c>
      <c r="B23" s="105" t="str">
        <f>+'2 CONTEXTO E IDENTIFICACIÓN'!E23</f>
        <v xml:space="preserve">  </v>
      </c>
      <c r="C23" s="106" t="str">
        <f>+'3 PROBABIL E IMPACTO INHERENTE'!F23</f>
        <v/>
      </c>
      <c r="D23" s="106" t="str">
        <f>+'3 PROBABIL E IMPACTO INHERENTE'!N23</f>
        <v/>
      </c>
      <c r="E23" s="105" t="str">
        <f t="shared" si="0"/>
        <v/>
      </c>
      <c r="F23" s="107"/>
      <c r="G23" s="107"/>
      <c r="H23" s="107"/>
      <c r="I23" s="107"/>
      <c r="J23" s="107"/>
      <c r="K23" s="107"/>
      <c r="L23" s="107"/>
      <c r="M23" s="107"/>
      <c r="N23" s="107"/>
      <c r="O23" s="128"/>
      <c r="P23" s="128"/>
      <c r="AA23" s="103"/>
      <c r="AB23" s="124"/>
      <c r="AC23" s="124"/>
      <c r="AD23" s="124"/>
      <c r="AE23" s="124"/>
      <c r="AF23" s="124"/>
      <c r="AG23" s="124"/>
      <c r="AH23" s="111"/>
      <c r="AI23" s="103"/>
      <c r="AJ23" s="103"/>
    </row>
    <row r="24" spans="1:36" x14ac:dyDescent="0.2">
      <c r="A24" s="104" t="str">
        <f>'2 CONTEXTO E IDENTIFICACIÓN'!A24</f>
        <v>R16</v>
      </c>
      <c r="B24" s="105" t="str">
        <f>+'2 CONTEXTO E IDENTIFICACIÓN'!E24</f>
        <v xml:space="preserve">  </v>
      </c>
      <c r="C24" s="106" t="str">
        <f>+'3 PROBABIL E IMPACTO INHERENTE'!F24</f>
        <v/>
      </c>
      <c r="D24" s="106" t="str">
        <f>+'3 PROBABIL E IMPACTO INHERENTE'!N24</f>
        <v/>
      </c>
      <c r="E24" s="105" t="str">
        <f t="shared" si="0"/>
        <v/>
      </c>
      <c r="F24" s="107"/>
      <c r="G24" s="107"/>
      <c r="H24" s="107"/>
      <c r="I24" s="107"/>
      <c r="J24" s="107"/>
      <c r="K24" s="107"/>
      <c r="L24" s="107"/>
      <c r="M24" s="107"/>
      <c r="N24" s="107"/>
      <c r="AA24" s="103"/>
      <c r="AB24" s="124"/>
      <c r="AC24" s="124"/>
      <c r="AD24" s="124"/>
      <c r="AE24" s="124"/>
      <c r="AF24" s="124"/>
      <c r="AG24" s="124"/>
      <c r="AH24" s="111"/>
      <c r="AI24" s="103"/>
      <c r="AJ24" s="103"/>
    </row>
    <row r="25" spans="1:36" x14ac:dyDescent="0.25">
      <c r="A25" s="104" t="str">
        <f>'2 CONTEXTO E IDENTIFICACIÓN'!A25</f>
        <v>R17</v>
      </c>
      <c r="B25" s="105" t="str">
        <f>+'2 CONTEXTO E IDENTIFICACIÓN'!E25</f>
        <v xml:space="preserve">  </v>
      </c>
      <c r="C25" s="106" t="str">
        <f>+'3 PROBABIL E IMPACTO INHERENTE'!F25</f>
        <v/>
      </c>
      <c r="D25" s="106" t="str">
        <f>+'3 PROBABIL E IMPACTO INHERENTE'!N25</f>
        <v/>
      </c>
      <c r="E25" s="105" t="str">
        <f t="shared" si="0"/>
        <v/>
      </c>
      <c r="F25" s="107"/>
      <c r="G25" s="107"/>
      <c r="H25" s="107"/>
      <c r="I25" s="107"/>
      <c r="J25" s="107"/>
      <c r="K25" s="107"/>
      <c r="L25" s="107"/>
      <c r="M25" s="107"/>
      <c r="N25" s="107"/>
    </row>
    <row r="26" spans="1:36" x14ac:dyDescent="0.25">
      <c r="A26" s="104" t="str">
        <f>'2 CONTEXTO E IDENTIFICACIÓN'!A26</f>
        <v>R18</v>
      </c>
      <c r="B26" s="105" t="str">
        <f>+'2 CONTEXTO E IDENTIFICACIÓN'!E26</f>
        <v xml:space="preserve">  </v>
      </c>
      <c r="C26" s="106" t="str">
        <f>+'3 PROBABIL E IMPACTO INHERENTE'!F26</f>
        <v/>
      </c>
      <c r="D26" s="106" t="str">
        <f>+'3 PROBABIL E IMPACTO INHERENTE'!N26</f>
        <v/>
      </c>
      <c r="E26" s="105" t="str">
        <f t="shared" si="0"/>
        <v/>
      </c>
      <c r="F26" s="107"/>
      <c r="G26" s="107"/>
      <c r="H26" s="107"/>
      <c r="I26" s="107"/>
      <c r="J26" s="107"/>
      <c r="K26" s="107"/>
      <c r="L26" s="107"/>
      <c r="M26" s="107"/>
      <c r="N26" s="107"/>
    </row>
    <row r="27" spans="1:36" x14ac:dyDescent="0.25">
      <c r="A27" s="104" t="str">
        <f>'2 CONTEXTO E IDENTIFICACIÓN'!A27</f>
        <v>R19</v>
      </c>
      <c r="B27" s="105" t="str">
        <f>+'2 CONTEXTO E IDENTIFICACIÓN'!E27</f>
        <v xml:space="preserve">  </v>
      </c>
      <c r="C27" s="106" t="str">
        <f>+'3 PROBABIL E IMPACTO INHERENTE'!F27</f>
        <v/>
      </c>
      <c r="D27" s="106" t="str">
        <f>+'3 PROBABIL E IMPACTO INHERENTE'!N27</f>
        <v/>
      </c>
      <c r="E27" s="105" t="str">
        <f t="shared" si="0"/>
        <v/>
      </c>
      <c r="F27" s="107"/>
      <c r="G27" s="107"/>
      <c r="H27" s="107"/>
      <c r="I27" s="107"/>
      <c r="J27" s="107"/>
      <c r="K27" s="107"/>
      <c r="L27" s="107"/>
      <c r="M27" s="107"/>
      <c r="N27" s="107"/>
    </row>
    <row r="28" spans="1:36" x14ac:dyDescent="0.25">
      <c r="A28" s="104" t="str">
        <f>'2 CONTEXTO E IDENTIFICACIÓN'!A28</f>
        <v>R20</v>
      </c>
      <c r="B28" s="105" t="str">
        <f>+'2 CONTEXTO E IDENTIFICACIÓN'!E28</f>
        <v xml:space="preserve">  </v>
      </c>
      <c r="C28" s="106" t="str">
        <f>+'3 PROBABIL E IMPACTO INHERENTE'!F28</f>
        <v/>
      </c>
      <c r="D28" s="106" t="str">
        <f>+'3 PROBABIL E IMPACTO INHERENTE'!N28</f>
        <v/>
      </c>
      <c r="E28" s="105" t="str">
        <f t="shared" si="0"/>
        <v/>
      </c>
      <c r="F28" s="107"/>
      <c r="G28" s="107"/>
      <c r="H28" s="107"/>
      <c r="I28" s="107"/>
      <c r="J28" s="107"/>
      <c r="K28" s="107"/>
      <c r="L28" s="107"/>
      <c r="M28" s="107"/>
      <c r="N28" s="107"/>
    </row>
    <row r="29" spans="1:36" ht="14.45" customHeight="1" x14ac:dyDescent="0.25">
      <c r="B29" s="87"/>
      <c r="D29" s="87"/>
      <c r="E29" s="87"/>
      <c r="F29" s="87"/>
      <c r="G29" s="87"/>
      <c r="H29" s="87"/>
      <c r="I29" s="87"/>
      <c r="J29" s="87"/>
      <c r="K29" s="87"/>
      <c r="L29" s="87"/>
      <c r="M29" s="87"/>
      <c r="N29" s="87"/>
      <c r="Y29" s="92"/>
      <c r="Z29" s="92"/>
      <c r="AA29" s="92"/>
      <c r="AB29" s="92"/>
      <c r="AC29" s="92"/>
      <c r="AD29" s="87"/>
      <c r="AE29" s="87"/>
      <c r="AF29" s="87"/>
      <c r="AG29" s="87"/>
      <c r="AH29" s="87"/>
    </row>
    <row r="30" spans="1:36" ht="39" customHeight="1" x14ac:dyDescent="0.25">
      <c r="B30" s="87"/>
      <c r="D30" s="87"/>
      <c r="E30" s="87"/>
      <c r="F30" s="87"/>
      <c r="G30" s="87"/>
      <c r="H30" s="87"/>
      <c r="I30" s="87"/>
      <c r="J30" s="87"/>
      <c r="K30" s="87"/>
      <c r="L30" s="87"/>
      <c r="M30" s="87"/>
      <c r="N30" s="87"/>
      <c r="Y30" s="92"/>
      <c r="Z30" s="92"/>
      <c r="AA30" s="92"/>
      <c r="AB30" s="92"/>
      <c r="AC30" s="92"/>
      <c r="AD30" s="87"/>
      <c r="AE30" s="87"/>
      <c r="AF30" s="87"/>
      <c r="AG30" s="87"/>
      <c r="AH30" s="87"/>
    </row>
    <row r="31" spans="1:36" ht="19.5" customHeight="1" x14ac:dyDescent="0.25">
      <c r="B31" s="87"/>
      <c r="D31" s="87"/>
      <c r="E31" s="87"/>
      <c r="F31" s="87"/>
      <c r="G31" s="87"/>
      <c r="H31" s="87"/>
      <c r="I31" s="87"/>
      <c r="J31" s="87"/>
      <c r="K31" s="87"/>
      <c r="L31" s="87"/>
      <c r="M31" s="87"/>
      <c r="N31" s="87"/>
      <c r="Y31" s="92"/>
      <c r="Z31" s="92"/>
      <c r="AA31" s="92"/>
      <c r="AB31" s="92"/>
      <c r="AC31" s="92"/>
      <c r="AD31" s="87"/>
      <c r="AE31" s="87"/>
      <c r="AF31" s="87"/>
      <c r="AG31" s="87"/>
      <c r="AH31" s="87"/>
    </row>
    <row r="32" spans="1:36" ht="19.5" customHeight="1" x14ac:dyDescent="0.25">
      <c r="B32" s="87"/>
      <c r="D32" s="87"/>
      <c r="E32" s="87"/>
      <c r="F32" s="87"/>
      <c r="G32" s="87"/>
      <c r="H32" s="87"/>
      <c r="I32" s="87"/>
      <c r="J32" s="87"/>
      <c r="K32" s="87"/>
      <c r="L32" s="87"/>
      <c r="M32" s="87"/>
      <c r="N32" s="87"/>
      <c r="Y32" s="92"/>
      <c r="Z32" s="92"/>
      <c r="AA32" s="92"/>
      <c r="AB32" s="92"/>
      <c r="AC32" s="92"/>
      <c r="AD32" s="87"/>
      <c r="AE32" s="87"/>
      <c r="AF32" s="87"/>
      <c r="AG32" s="87"/>
      <c r="AH32" s="87"/>
    </row>
    <row r="33" spans="25:29" s="87" customFormat="1" ht="19.5" customHeight="1" x14ac:dyDescent="0.25">
      <c r="Y33" s="92"/>
      <c r="Z33" s="92"/>
      <c r="AA33" s="92"/>
      <c r="AB33" s="92"/>
      <c r="AC33" s="92"/>
    </row>
    <row r="34" spans="25:29" s="87" customFormat="1" ht="19.5" customHeight="1" x14ac:dyDescent="0.25">
      <c r="Y34" s="92"/>
      <c r="Z34" s="92"/>
      <c r="AA34" s="92"/>
      <c r="AB34" s="92"/>
      <c r="AC34" s="92"/>
    </row>
    <row r="35" spans="25:29" s="87" customFormat="1" ht="19.5" customHeight="1" x14ac:dyDescent="0.25">
      <c r="Y35" s="92"/>
      <c r="Z35" s="92"/>
      <c r="AA35" s="92"/>
      <c r="AB35" s="92"/>
      <c r="AC35" s="92"/>
    </row>
  </sheetData>
  <sheetProtection sheet="1" formatCells="0" formatColumns="0" formatRows="0" sort="0" autoFilter="0" pivotTables="0"/>
  <autoFilter ref="A8:AJ8" xr:uid="{00000000-0009-0000-0000-000003000000}">
    <filterColumn colId="27" showButton="0"/>
    <filterColumn colId="28" showButton="0"/>
    <filterColumn colId="29" showButton="0"/>
    <filterColumn colId="30" showButton="0"/>
    <filterColumn colId="31" showButton="0"/>
    <filterColumn colId="32" showButton="0"/>
  </autoFilter>
  <dataConsolidate/>
  <mergeCells count="10">
    <mergeCell ref="R6:V6"/>
    <mergeCell ref="A1:A2"/>
    <mergeCell ref="C7:E7"/>
    <mergeCell ref="O9:O13"/>
    <mergeCell ref="I7:M7"/>
    <mergeCell ref="G9:G13"/>
    <mergeCell ref="B1:B2"/>
    <mergeCell ref="G6:M6"/>
    <mergeCell ref="B4:D4"/>
    <mergeCell ref="B5:D5"/>
  </mergeCells>
  <conditionalFormatting sqref="C9:C28">
    <cfRule type="cellIs" dxfId="188" priority="6" operator="equal">
      <formula>$Q$13</formula>
    </cfRule>
    <cfRule type="cellIs" dxfId="187" priority="7" operator="equal">
      <formula>$Q$12</formula>
    </cfRule>
    <cfRule type="cellIs" dxfId="186" priority="8" operator="equal">
      <formula>$Q$11</formula>
    </cfRule>
    <cfRule type="cellIs" dxfId="185" priority="9" operator="equal">
      <formula>$Q$10</formula>
    </cfRule>
    <cfRule type="cellIs" dxfId="184" priority="10" operator="equal">
      <formula>$Q$9</formula>
    </cfRule>
  </conditionalFormatting>
  <conditionalFormatting sqref="D9:D28">
    <cfRule type="cellIs" dxfId="183" priority="1" operator="equal">
      <formula>$R$8</formula>
    </cfRule>
    <cfRule type="cellIs" dxfId="182" priority="2" operator="equal">
      <formula>$S$8</formula>
    </cfRule>
    <cfRule type="cellIs" dxfId="181" priority="3" operator="equal">
      <formula>$T$8</formula>
    </cfRule>
    <cfRule type="cellIs" dxfId="180" priority="4" operator="equal">
      <formula>$U$8</formula>
    </cfRule>
    <cfRule type="cellIs" dxfId="179" priority="5" operator="equal">
      <formula>$V$8</formula>
    </cfRule>
  </conditionalFormatting>
  <conditionalFormatting sqref="E9:E28">
    <cfRule type="cellIs" dxfId="178" priority="102" operator="equal">
      <formula>$R$16</formula>
    </cfRule>
    <cfRule type="cellIs" dxfId="177" priority="103" operator="equal">
      <formula>$R$17</formula>
    </cfRule>
    <cfRule type="cellIs" dxfId="176" priority="104" operator="equal">
      <formula>$R$18</formula>
    </cfRule>
    <cfRule type="cellIs" dxfId="175" priority="105" operator="equal">
      <formula>$R$19</formula>
    </cfRule>
  </conditionalFormatting>
  <dataValidations disablePrompts="1" count="3">
    <dataValidation type="list" allowBlank="1" showInputMessage="1" showErrorMessage="1" sqref="JB9:JH16" xr:uid="{00000000-0002-0000-0300-000000000000}">
      <formula1>#REF!</formula1>
    </dataValidation>
    <dataValidation allowBlank="1" showInputMessage="1" showErrorMessage="1" prompt="La probabilidad se encuentra determinada por una escala de 1 a 3, siendo 1 la menor probabilidad de ocurrencia del riesgo y 3 la mayor probabilidad de  ocurrencia." sqref="JA8" xr:uid="{00000000-0002-0000-0300-000001000000}"/>
    <dataValidation allowBlank="1" showInputMessage="1" showErrorMessage="1" prompt="Es la materialización del riesgo y las consecuencias de su aparición. Su escala es: 5 bajo impacto, 10 medio, 20 alto impacto._x000a_" sqref="JB8:JH8" xr:uid="{00000000-0002-0000-0300-000002000000}"/>
  </dataValidations>
  <printOptions horizontalCentered="1" verticalCentered="1"/>
  <pageMargins left="0.31496062992125984" right="0.27559055118110237" top="0.23622047244094491" bottom="0.15748031496062992" header="0" footer="0"/>
  <pageSetup paperSize="5" scale="6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dimension ref="A1:Z87"/>
  <sheetViews>
    <sheetView showGridLines="0" view="pageBreakPreview" zoomScale="60" zoomScaleNormal="10" workbookViewId="0">
      <pane xSplit="1" ySplit="7" topLeftCell="B8" activePane="bottomRight" state="frozen"/>
      <selection pane="topRight" activeCell="B1" sqref="B1"/>
      <selection pane="bottomLeft" activeCell="A7" sqref="A7"/>
      <selection pane="bottomRight" activeCell="B6" sqref="B6:B7"/>
    </sheetView>
  </sheetViews>
  <sheetFormatPr baseColWidth="10" defaultColWidth="11.42578125" defaultRowHeight="14.25" x14ac:dyDescent="0.25"/>
  <cols>
    <col min="1" max="1" width="14.85546875" style="55" customWidth="1"/>
    <col min="2" max="2" width="70.28515625" style="55" customWidth="1"/>
    <col min="3" max="3" width="15.5703125" style="55" customWidth="1"/>
    <col min="4" max="4" width="11.5703125" style="55" customWidth="1"/>
    <col min="5" max="5" width="10.140625" style="55" customWidth="1"/>
    <col min="6" max="6" width="32.28515625" style="55" customWidth="1"/>
    <col min="7" max="7" width="47.5703125" style="55" customWidth="1"/>
    <col min="8" max="8" width="41.28515625" style="55" customWidth="1"/>
    <col min="9" max="9" width="51.28515625" style="55" customWidth="1"/>
    <col min="10" max="10" width="15.42578125" style="55" customWidth="1"/>
    <col min="11" max="12" width="12.140625" style="67" customWidth="1"/>
    <col min="13" max="13" width="17.42578125" style="55" customWidth="1"/>
    <col min="14" max="14" width="12.140625" style="67" customWidth="1"/>
    <col min="15" max="15" width="15.5703125" style="67" customWidth="1"/>
    <col min="16" max="16" width="12.140625" style="67" customWidth="1"/>
    <col min="17" max="17" width="15.5703125" style="67" customWidth="1"/>
    <col min="18" max="18" width="13.5703125" style="336" customWidth="1"/>
    <col min="19" max="19" width="13.42578125" style="336" customWidth="1"/>
    <col min="20" max="20" width="12.7109375" style="336" customWidth="1"/>
    <col min="21" max="21" width="14.42578125" style="164" customWidth="1"/>
    <col min="22" max="22" width="14.5703125" style="164" customWidth="1"/>
    <col min="23" max="23" width="11.42578125" style="55"/>
    <col min="24" max="24" width="21.7109375" style="10" customWidth="1"/>
    <col min="25" max="25" width="7.42578125" style="10" bestFit="1" customWidth="1"/>
    <col min="26" max="26" width="8.42578125" style="10" bestFit="1" customWidth="1"/>
    <col min="27" max="16384" width="11.42578125" style="55"/>
  </cols>
  <sheetData>
    <row r="1" spans="1:26" s="51" customFormat="1" ht="45" customHeight="1" x14ac:dyDescent="0.2">
      <c r="A1" s="408"/>
      <c r="B1" s="441" t="str">
        <f>+'2 CONTEXTO E IDENTIFICACIÓN'!B1</f>
        <v>MAPA DE RIESGOS</v>
      </c>
      <c r="C1" s="50" t="str">
        <f>+'2 CONTEXTO E IDENTIFICACIÓN'!C1</f>
        <v>CÓDIGO:</v>
      </c>
      <c r="D1" s="50">
        <f>+'2 CONTEXTO E IDENTIFICACIÓN'!D1</f>
        <v>0</v>
      </c>
      <c r="F1" s="9"/>
      <c r="G1" s="241" t="str">
        <f>+'2 CONTEXTO E IDENTIFICACIÓN'!$F$4</f>
        <v>Elaboración o Actualización:</v>
      </c>
      <c r="H1" s="262">
        <f>+IF('2 CONTEXTO E IDENTIFICACIÓN'!$G$4="","",'2 CONTEXTO E IDENTIFICACIÓN'!$G$4)</f>
        <v>44866</v>
      </c>
      <c r="I1" s="20"/>
      <c r="J1" s="20"/>
      <c r="K1" s="20"/>
      <c r="L1" s="54"/>
      <c r="M1" s="53"/>
      <c r="N1" s="54"/>
      <c r="O1" s="54"/>
      <c r="P1" s="54"/>
      <c r="Q1" s="54"/>
      <c r="R1" s="328"/>
      <c r="S1" s="54"/>
      <c r="T1" s="54"/>
      <c r="U1" s="164"/>
      <c r="V1" s="164"/>
      <c r="W1" s="55"/>
      <c r="X1" s="10"/>
      <c r="Y1" s="10"/>
      <c r="Z1" s="10"/>
    </row>
    <row r="2" spans="1:26" s="51" customFormat="1" ht="45" customHeight="1" x14ac:dyDescent="0.2">
      <c r="A2" s="408"/>
      <c r="B2" s="442"/>
      <c r="C2" s="50" t="str">
        <f>+'2 CONTEXTO E IDENTIFICACIÓN'!C2</f>
        <v>VERSIÓN:</v>
      </c>
      <c r="D2" s="50">
        <f>+'2 CONTEXTO E IDENTIFICACIÓN'!D2</f>
        <v>0</v>
      </c>
      <c r="G2" s="244" t="str">
        <f>+'2 CONTEXTO E IDENTIFICACIÓN'!$D$5</f>
        <v>Vigencia del:</v>
      </c>
      <c r="H2" s="242" t="str">
        <f>+IF('2 CONTEXTO E IDENTIFICACIÓN'!$E$5="","",'2 CONTEXTO E IDENTIFICACIÓN'!$E$5)</f>
        <v/>
      </c>
      <c r="I2" s="243" t="s">
        <v>109</v>
      </c>
      <c r="J2" s="240" t="str">
        <f>+IF('2 CONTEXTO E IDENTIFICACIÓN'!$G$5="","",'2 CONTEXTO E IDENTIFICACIÓN'!$G$5)</f>
        <v/>
      </c>
      <c r="L2" s="57"/>
      <c r="M2" s="56"/>
      <c r="N2" s="57"/>
      <c r="O2" s="57"/>
      <c r="P2" s="57"/>
      <c r="Q2" s="57"/>
      <c r="R2" s="328"/>
      <c r="S2" s="54"/>
      <c r="T2" s="331"/>
      <c r="U2" s="164"/>
      <c r="V2" s="327"/>
      <c r="W2" s="55"/>
      <c r="X2" s="9"/>
      <c r="Y2" s="9"/>
      <c r="Z2" s="9"/>
    </row>
    <row r="3" spans="1:26" s="51" customFormat="1" ht="15.75" thickBot="1" x14ac:dyDescent="0.25">
      <c r="A3" s="19" t="s">
        <v>157</v>
      </c>
      <c r="B3" s="410" t="str">
        <f>+IF('2 CONTEXTO E IDENTIFICACIÓN'!$B$4="","",'2 CONTEXTO E IDENTIFICACIÓN'!$B$4)</f>
        <v>HOSPITAL UNIVERSITARIO DEPARTAMENTAL DE NARIÑO</v>
      </c>
      <c r="C3" s="410"/>
      <c r="D3" s="410"/>
      <c r="E3" s="58"/>
      <c r="G3" s="58"/>
      <c r="H3" s="58"/>
      <c r="I3" s="58"/>
      <c r="J3" s="58"/>
      <c r="K3" s="59"/>
      <c r="L3" s="59"/>
      <c r="M3" s="58"/>
      <c r="N3" s="59"/>
      <c r="O3" s="59"/>
      <c r="P3" s="59"/>
      <c r="Q3" s="59"/>
      <c r="R3" s="332"/>
      <c r="S3" s="332"/>
      <c r="T3" s="332"/>
      <c r="U3" s="164"/>
      <c r="V3" s="164"/>
      <c r="W3" s="55"/>
      <c r="X3" s="9"/>
      <c r="Y3" s="9"/>
      <c r="Z3" s="9"/>
    </row>
    <row r="4" spans="1:26" s="61" customFormat="1" ht="25.5" customHeight="1" x14ac:dyDescent="0.25">
      <c r="A4" s="19" t="s">
        <v>155</v>
      </c>
      <c r="B4" s="410" t="str">
        <f>+IF('2 CONTEXTO E IDENTIFICACIÓN'!$D$4="","",'2 CONTEXTO E IDENTIFICACIÓN'!$D$4)</f>
        <v>GESTIÓN FINANCIERA</v>
      </c>
      <c r="C4" s="411"/>
      <c r="D4" s="411"/>
      <c r="E4" s="60" t="s">
        <v>42</v>
      </c>
      <c r="F4" s="56" t="s">
        <v>43</v>
      </c>
      <c r="G4" s="60"/>
      <c r="H4" s="60"/>
      <c r="I4" s="60"/>
      <c r="R4" s="438" t="s">
        <v>199</v>
      </c>
      <c r="S4" s="438" t="s">
        <v>200</v>
      </c>
      <c r="T4" s="438" t="s">
        <v>201</v>
      </c>
      <c r="U4" s="164"/>
      <c r="V4" s="164"/>
      <c r="W4" s="55"/>
      <c r="X4" s="401" t="s">
        <v>269</v>
      </c>
      <c r="Y4" s="402"/>
      <c r="Z4" s="403"/>
    </row>
    <row r="5" spans="1:26" s="61" customFormat="1" ht="16.5" customHeight="1" x14ac:dyDescent="0.25">
      <c r="A5" s="248"/>
      <c r="B5" s="247"/>
      <c r="C5" s="247"/>
      <c r="D5" s="164"/>
      <c r="E5" s="60"/>
      <c r="F5" s="60"/>
      <c r="G5" s="60"/>
      <c r="H5" s="60"/>
      <c r="I5" s="60"/>
      <c r="J5" s="444" t="s">
        <v>108</v>
      </c>
      <c r="K5" s="444"/>
      <c r="L5" s="444"/>
      <c r="M5" s="444"/>
      <c r="N5" s="444"/>
      <c r="O5" s="444"/>
      <c r="P5" s="444"/>
      <c r="Q5" s="444"/>
      <c r="R5" s="439"/>
      <c r="S5" s="439"/>
      <c r="T5" s="439"/>
      <c r="U5" s="164"/>
      <c r="V5" s="164"/>
      <c r="W5" s="55"/>
      <c r="X5" s="28" t="s">
        <v>50</v>
      </c>
      <c r="Y5" s="29" t="s">
        <v>270</v>
      </c>
      <c r="Z5" s="30" t="s">
        <v>271</v>
      </c>
    </row>
    <row r="6" spans="1:26" ht="29.25" customHeight="1" x14ac:dyDescent="0.25">
      <c r="A6" s="430" t="s">
        <v>195</v>
      </c>
      <c r="B6" s="430" t="s">
        <v>194</v>
      </c>
      <c r="C6" s="430" t="s">
        <v>113</v>
      </c>
      <c r="D6" s="430" t="s">
        <v>114</v>
      </c>
      <c r="E6" s="445" t="s">
        <v>110</v>
      </c>
      <c r="F6" s="450" t="s">
        <v>173</v>
      </c>
      <c r="G6" s="451"/>
      <c r="H6" s="445"/>
      <c r="I6" s="207"/>
      <c r="J6" s="447" t="s">
        <v>103</v>
      </c>
      <c r="K6" s="448"/>
      <c r="L6" s="448"/>
      <c r="M6" s="448"/>
      <c r="N6" s="449"/>
      <c r="O6" s="447" t="s">
        <v>107</v>
      </c>
      <c r="P6" s="448"/>
      <c r="Q6" s="449"/>
      <c r="R6" s="440"/>
      <c r="S6" s="440"/>
      <c r="T6" s="440"/>
      <c r="X6" s="33" t="s">
        <v>53</v>
      </c>
      <c r="Y6" s="36">
        <v>0.01</v>
      </c>
      <c r="Z6" s="35">
        <v>0.2</v>
      </c>
    </row>
    <row r="7" spans="1:26" s="49" customFormat="1" ht="72" thickBot="1" x14ac:dyDescent="0.3">
      <c r="A7" s="443"/>
      <c r="B7" s="443"/>
      <c r="C7" s="431"/>
      <c r="D7" s="431"/>
      <c r="E7" s="446"/>
      <c r="F7" s="62" t="s">
        <v>272</v>
      </c>
      <c r="G7" s="163" t="s">
        <v>174</v>
      </c>
      <c r="H7" s="163" t="s">
        <v>175</v>
      </c>
      <c r="I7" s="163" t="s">
        <v>266</v>
      </c>
      <c r="J7" s="62" t="s">
        <v>88</v>
      </c>
      <c r="K7" s="63" t="s">
        <v>89</v>
      </c>
      <c r="L7" s="63" t="s">
        <v>112</v>
      </c>
      <c r="M7" s="62" t="s">
        <v>90</v>
      </c>
      <c r="N7" s="63" t="s">
        <v>91</v>
      </c>
      <c r="O7" s="63" t="s">
        <v>95</v>
      </c>
      <c r="P7" s="63" t="s">
        <v>3</v>
      </c>
      <c r="Q7" s="63" t="s">
        <v>100</v>
      </c>
      <c r="R7" s="63" t="s">
        <v>111</v>
      </c>
      <c r="S7" s="63" t="s">
        <v>115</v>
      </c>
      <c r="T7" s="321" t="s">
        <v>10</v>
      </c>
      <c r="U7" s="63" t="s">
        <v>267</v>
      </c>
      <c r="V7" s="63" t="s">
        <v>268</v>
      </c>
      <c r="X7" s="38" t="s">
        <v>55</v>
      </c>
      <c r="Y7" s="36">
        <v>0.21</v>
      </c>
      <c r="Z7" s="35">
        <v>0.4</v>
      </c>
    </row>
    <row r="8" spans="1:26" ht="114.75" thickBot="1" x14ac:dyDescent="0.3">
      <c r="A8" s="452" t="str">
        <f>'2 CONTEXTO E IDENTIFICACIÓN'!A9</f>
        <v>M3 - R1</v>
      </c>
      <c r="B8" s="455" t="str">
        <f>+'2 CONTEXTO E IDENTIFICACIÓN'!E9</f>
        <v>Posibilidad de pérdida Económica y Reputacional por ausencia en la presentación de informes exactos y oportunos, que conllevan a procesos disciplinarios a la gerencia, debido a insuficiente suministro de información por parte de los procesos asociados a esta labor.</v>
      </c>
      <c r="C8" s="432">
        <f>+'3 PROBABIL E IMPACTO INHERENTE'!E9</f>
        <v>0.4</v>
      </c>
      <c r="D8" s="435">
        <f>+'3 PROBABIL E IMPACTO INHERENTE'!M9</f>
        <v>0.8</v>
      </c>
      <c r="E8" s="68">
        <v>1</v>
      </c>
      <c r="F8" s="71" t="s">
        <v>289</v>
      </c>
      <c r="G8" s="71" t="s">
        <v>290</v>
      </c>
      <c r="H8" s="71" t="s">
        <v>291</v>
      </c>
      <c r="I8" s="318" t="str">
        <f t="shared" ref="I8:I39" si="0">+CONCATENATE(F8," ",G8," ",H8)</f>
        <v>Personal de cartera, realiza trimestralmente la presentación de los informes del decreto 2193, ACHC, boletín de deudores morosos, circular No. 009, circular No. 030; los cuales se pueden consultar en la página de la Supersalud, en la ACHC, Contaduría general de la Nación,  oficios remisorios del hospital a la SUPERSALUD, MINSALUD - SISPRO,  con el fin de cumplir la norma estipulada.</v>
      </c>
      <c r="J8" s="5" t="s">
        <v>104</v>
      </c>
      <c r="K8" s="64">
        <f>+IF(J8='11 FORMULAS'!$E$4,'11 FORMULAS'!$F$4,IF(J8='11 FORMULAS'!$E$5,'11 FORMULAS'!$F$5,IF(J8='11 FORMULAS'!$E$6,'11 FORMULAS'!$F$6,"")))</f>
        <v>0.25</v>
      </c>
      <c r="L8" s="64" t="str">
        <f>+IF(OR(J8='11 FORMULAS'!$O$4,J8='11 FORMULAS'!$O$5),'11 FORMULAS'!$P$5,IF(J8='11 FORMULAS'!$O$6,'11 FORMULAS'!$P$6,""))</f>
        <v>Probabilidad</v>
      </c>
      <c r="M8" s="5" t="s">
        <v>93</v>
      </c>
      <c r="N8" s="64">
        <f>+IF(M8='11 FORMULAS'!$H$4,'11 FORMULAS'!$I$4,IF(M8='11 FORMULAS'!$H$5,'11 FORMULAS'!$I$5,""))</f>
        <v>0.15</v>
      </c>
      <c r="O8" s="6" t="s">
        <v>96</v>
      </c>
      <c r="P8" s="6" t="s">
        <v>98</v>
      </c>
      <c r="Q8" s="6" t="s">
        <v>101</v>
      </c>
      <c r="R8" s="333">
        <f>+IFERROR(K8+N8,"")</f>
        <v>0.4</v>
      </c>
      <c r="S8" s="333">
        <f>IF(L8='11 FORMULAS'!$P$5,C8-(C8*R8),C8)</f>
        <v>0.24</v>
      </c>
      <c r="T8" s="333">
        <f>IF(L8='11 FORMULAS'!$P$6,D8-(D8*R8),D8)</f>
        <v>0.8</v>
      </c>
      <c r="U8" s="458">
        <f>+IF(S11="","",S11)</f>
        <v>0.24</v>
      </c>
      <c r="V8" s="461">
        <f>+IF(T11="","",T11)</f>
        <v>0.8</v>
      </c>
      <c r="X8" s="41" t="s">
        <v>57</v>
      </c>
      <c r="Y8" s="36">
        <v>0.41</v>
      </c>
      <c r="Z8" s="35">
        <v>0.6</v>
      </c>
    </row>
    <row r="9" spans="1:26" ht="15.75" thickBot="1" x14ac:dyDescent="0.3">
      <c r="A9" s="453"/>
      <c r="B9" s="456"/>
      <c r="C9" s="433"/>
      <c r="D9" s="436"/>
      <c r="E9" s="69">
        <v>2</v>
      </c>
      <c r="F9" s="231"/>
      <c r="G9" s="231"/>
      <c r="H9" s="231"/>
      <c r="I9" s="319" t="str">
        <f t="shared" si="0"/>
        <v xml:space="preserve">  </v>
      </c>
      <c r="J9" s="1"/>
      <c r="K9" s="65" t="str">
        <f>+IF(J9='11 FORMULAS'!$E$4,'11 FORMULAS'!$F$4,IF(J9='11 FORMULAS'!$E$5,'11 FORMULAS'!$F$5,IF(J9='11 FORMULAS'!$E$6,'11 FORMULAS'!$F$6,"")))</f>
        <v/>
      </c>
      <c r="L9" s="65" t="str">
        <f>+IF(OR(J9='11 FORMULAS'!$O$4,J9='11 FORMULAS'!$O$5),'11 FORMULAS'!$P$5,IF(J9='11 FORMULAS'!$O$6,'11 FORMULAS'!$P$6,""))</f>
        <v/>
      </c>
      <c r="M9" s="1"/>
      <c r="N9" s="65" t="str">
        <f>+IF(M9='11 FORMULAS'!$H$4,'11 FORMULAS'!$I$4,IF(M9='11 FORMULAS'!$H$5,'11 FORMULAS'!$I$5,""))</f>
        <v/>
      </c>
      <c r="O9" s="6"/>
      <c r="P9" s="6"/>
      <c r="Q9" s="6"/>
      <c r="R9" s="334" t="str">
        <f t="shared" ref="R9:R11" si="1">+IFERROR(K9+N9,"")</f>
        <v/>
      </c>
      <c r="S9" s="334">
        <f>IF(L9='11 FORMULAS'!$P$5,S8-(S8*R9),S8)</f>
        <v>0.24</v>
      </c>
      <c r="T9" s="334">
        <f>IF(L9='11 FORMULAS'!$P$6,T8-(T8*R9),T8)</f>
        <v>0.8</v>
      </c>
      <c r="U9" s="459"/>
      <c r="V9" s="462"/>
      <c r="X9" s="42" t="s">
        <v>59</v>
      </c>
      <c r="Y9" s="36">
        <v>0.61</v>
      </c>
      <c r="Z9" s="35">
        <v>0.8</v>
      </c>
    </row>
    <row r="10" spans="1:26" ht="18.75" customHeight="1" x14ac:dyDescent="0.25">
      <c r="A10" s="453"/>
      <c r="B10" s="456"/>
      <c r="C10" s="433"/>
      <c r="D10" s="436"/>
      <c r="E10" s="69">
        <v>3</v>
      </c>
      <c r="F10" s="231"/>
      <c r="G10" s="231"/>
      <c r="H10" s="231"/>
      <c r="I10" s="319" t="str">
        <f t="shared" si="0"/>
        <v xml:space="preserve">  </v>
      </c>
      <c r="J10" s="1"/>
      <c r="K10" s="65" t="str">
        <f>+IF(J10='11 FORMULAS'!$E$4,'11 FORMULAS'!$F$4,IF(J10='11 FORMULAS'!$E$5,'11 FORMULAS'!$F$5,IF(J10='11 FORMULAS'!$E$6,'11 FORMULAS'!$F$6,"")))</f>
        <v/>
      </c>
      <c r="L10" s="65" t="str">
        <f>+IF(OR(J10='11 FORMULAS'!$O$4,J10='11 FORMULAS'!$O$5),'11 FORMULAS'!$P$5,IF(J10='11 FORMULAS'!$O$6,'11 FORMULAS'!$P$6,""))</f>
        <v/>
      </c>
      <c r="M10" s="1"/>
      <c r="N10" s="65" t="str">
        <f>+IF(M10='11 FORMULAS'!$H$4,'11 FORMULAS'!$I$4,IF(M10='11 FORMULAS'!$H$5,'11 FORMULAS'!$I$5,""))</f>
        <v/>
      </c>
      <c r="O10" s="6"/>
      <c r="P10" s="6"/>
      <c r="Q10" s="6"/>
      <c r="R10" s="334" t="str">
        <f>+IFERROR(K10+N10,"")</f>
        <v/>
      </c>
      <c r="S10" s="334">
        <f>IF(L10='11 FORMULAS'!$P$5,S9-(S9*R10),S9)</f>
        <v>0.24</v>
      </c>
      <c r="T10" s="334">
        <f>IF(L10='11 FORMULAS'!$P$6,T9-(T9*R10),T9)</f>
        <v>0.8</v>
      </c>
      <c r="U10" s="459"/>
      <c r="V10" s="462"/>
      <c r="X10" s="43" t="s">
        <v>60</v>
      </c>
      <c r="Y10" s="36">
        <v>0.81</v>
      </c>
      <c r="Z10" s="35">
        <v>1</v>
      </c>
    </row>
    <row r="11" spans="1:26" ht="23.25" customHeight="1" thickBot="1" x14ac:dyDescent="0.3">
      <c r="A11" s="454"/>
      <c r="B11" s="457"/>
      <c r="C11" s="434"/>
      <c r="D11" s="437"/>
      <c r="E11" s="70">
        <v>4</v>
      </c>
      <c r="F11" s="232"/>
      <c r="G11" s="232"/>
      <c r="H11" s="232"/>
      <c r="I11" s="320" t="str">
        <f t="shared" si="0"/>
        <v xml:space="preserve">  </v>
      </c>
      <c r="J11" s="7"/>
      <c r="K11" s="66" t="str">
        <f>+IF(J11='11 FORMULAS'!$E$4,'11 FORMULAS'!$F$4,IF(J11='11 FORMULAS'!$E$5,'11 FORMULAS'!$F$5,IF(J11='11 FORMULAS'!$E$6,'11 FORMULAS'!$F$6,"")))</f>
        <v/>
      </c>
      <c r="L11" s="66" t="str">
        <f>+IF(OR(J11='11 FORMULAS'!$O$4,J11='11 FORMULAS'!$O$5),'11 FORMULAS'!$P$5,IF(J11='11 FORMULAS'!$O$6,'11 FORMULAS'!$P$6,""))</f>
        <v/>
      </c>
      <c r="M11" s="7"/>
      <c r="N11" s="66" t="str">
        <f>+IF(M11='11 FORMULAS'!$H$4,'11 FORMULAS'!$I$4,IF(M11='11 FORMULAS'!$H$5,'11 FORMULAS'!$I$5,""))</f>
        <v/>
      </c>
      <c r="O11" s="8"/>
      <c r="P11" s="8"/>
      <c r="Q11" s="8"/>
      <c r="R11" s="335" t="str">
        <f t="shared" si="1"/>
        <v/>
      </c>
      <c r="S11" s="335">
        <f>IF(L11='11 FORMULAS'!$P$5,S10-(S10*R11),S10)</f>
        <v>0.24</v>
      </c>
      <c r="T11" s="335">
        <f>IF(L11='11 FORMULAS'!$P$6,T10-(T10*R11),T10)</f>
        <v>0.8</v>
      </c>
      <c r="U11" s="460"/>
      <c r="V11" s="463"/>
      <c r="X11" s="44"/>
      <c r="Y11" s="45"/>
      <c r="Z11" s="46"/>
    </row>
    <row r="12" spans="1:26" ht="100.5" customHeight="1" x14ac:dyDescent="0.25">
      <c r="A12" s="452" t="str">
        <f>'2 CONTEXTO E IDENTIFICACIÓN'!A10</f>
        <v>M3 - R2</v>
      </c>
      <c r="B12" s="455" t="str">
        <f>+'2 CONTEXTO E IDENTIFICACIÓN'!E10</f>
        <v>Posibilidad de pérdida Económica  por ausencia de  conciliación con las diferentes ERP, lo que no permite definir la cartera a cobrar,  debido a que no se coincide con las cifras de cartera.</v>
      </c>
      <c r="C12" s="432">
        <f>+'3 PROBABIL E IMPACTO INHERENTE'!E10</f>
        <v>0.4</v>
      </c>
      <c r="D12" s="435">
        <f>+'3 PROBABIL E IMPACTO INHERENTE'!M10</f>
        <v>0.4</v>
      </c>
      <c r="E12" s="68">
        <v>1</v>
      </c>
      <c r="F12" s="71" t="s">
        <v>289</v>
      </c>
      <c r="G12" s="71" t="s">
        <v>292</v>
      </c>
      <c r="H12" s="71" t="s">
        <v>293</v>
      </c>
      <c r="I12" s="318" t="str">
        <f t="shared" si="0"/>
        <v>Personal de cartera, realiza conciliación con las diferentes ERP trimestralmente referente a la cartera, con el fin de firmar actas de conciliación y que las entidades reconozcan la deuda comprometida, a través de la firma de compromisos de depuración en las mesas de circular No. 030.</v>
      </c>
      <c r="J12" s="5" t="s">
        <v>104</v>
      </c>
      <c r="K12" s="64">
        <f>+IF(J12='11 FORMULAS'!$E$4,'11 FORMULAS'!$F$4,IF(J12='11 FORMULAS'!$E$5,'11 FORMULAS'!$F$5,IF(J12='11 FORMULAS'!$E$6,'11 FORMULAS'!$F$6,"")))</f>
        <v>0.25</v>
      </c>
      <c r="L12" s="64" t="str">
        <f>+IF(OR(J12='11 FORMULAS'!$O$4,J12='11 FORMULAS'!$O$5),'11 FORMULAS'!$P$5,IF(J12='11 FORMULAS'!$O$6,'11 FORMULAS'!$P$6,""))</f>
        <v>Probabilidad</v>
      </c>
      <c r="M12" s="5" t="s">
        <v>93</v>
      </c>
      <c r="N12" s="64">
        <f>+IF(M12='11 FORMULAS'!$H$4,'11 FORMULAS'!$I$4,IF(M12='11 FORMULAS'!$H$5,'11 FORMULAS'!$I$5,""))</f>
        <v>0.15</v>
      </c>
      <c r="O12" s="6" t="s">
        <v>96</v>
      </c>
      <c r="P12" s="6" t="s">
        <v>98</v>
      </c>
      <c r="Q12" s="6" t="s">
        <v>101</v>
      </c>
      <c r="R12" s="333">
        <f>+IFERROR(K12+N12,"")</f>
        <v>0.4</v>
      </c>
      <c r="S12" s="333">
        <f>IF(L12='11 FORMULAS'!$P$5,C12-(C12*R12),C12)</f>
        <v>0.24</v>
      </c>
      <c r="T12" s="333">
        <f>IF(L12='11 FORMULAS'!$P$6,D12-(D12*R12),D12)</f>
        <v>0.4</v>
      </c>
      <c r="U12" s="458">
        <f>+IF(S15="","",S15)</f>
        <v>0.24</v>
      </c>
      <c r="V12" s="461">
        <f>+IF(T15="","",T15)</f>
        <v>0.4</v>
      </c>
      <c r="X12" s="329"/>
      <c r="Y12" s="330"/>
      <c r="Z12" s="330"/>
    </row>
    <row r="13" spans="1:26" ht="15" x14ac:dyDescent="0.25">
      <c r="A13" s="453"/>
      <c r="B13" s="456"/>
      <c r="C13" s="433"/>
      <c r="D13" s="436"/>
      <c r="E13" s="69">
        <v>2</v>
      </c>
      <c r="F13" s="231"/>
      <c r="G13" s="231"/>
      <c r="H13" s="231"/>
      <c r="I13" s="319" t="str">
        <f t="shared" si="0"/>
        <v xml:space="preserve">  </v>
      </c>
      <c r="J13" s="1"/>
      <c r="K13" s="65" t="str">
        <f>+IF(J13='11 FORMULAS'!$E$4,'11 FORMULAS'!$F$4,IF(J13='11 FORMULAS'!$E$5,'11 FORMULAS'!$F$5,IF(J13='11 FORMULAS'!$E$6,'11 FORMULAS'!$F$6,"")))</f>
        <v/>
      </c>
      <c r="L13" s="65" t="str">
        <f>+IF(OR(J13='11 FORMULAS'!$O$4,J13='11 FORMULAS'!$O$5),'11 FORMULAS'!$P$5,IF(J13='11 FORMULAS'!$O$6,'11 FORMULAS'!$P$6,""))</f>
        <v/>
      </c>
      <c r="M13" s="1"/>
      <c r="N13" s="65" t="str">
        <f>+IF(M13='11 FORMULAS'!$H$4,'11 FORMULAS'!$I$4,IF(M13='11 FORMULAS'!$H$5,'11 FORMULAS'!$I$5,""))</f>
        <v/>
      </c>
      <c r="O13" s="4"/>
      <c r="P13" s="4"/>
      <c r="Q13" s="4"/>
      <c r="R13" s="334" t="str">
        <f t="shared" ref="R13" si="2">+IFERROR(K13+N13,"")</f>
        <v/>
      </c>
      <c r="S13" s="334">
        <f>IF(L13='11 FORMULAS'!$P$5,S12-(S12*R13),S12)</f>
        <v>0.24</v>
      </c>
      <c r="T13" s="334">
        <f>IF(L13='11 FORMULAS'!$P$6,T12-(T12*R13),T12)</f>
        <v>0.4</v>
      </c>
      <c r="U13" s="459"/>
      <c r="V13" s="462"/>
      <c r="X13" s="329"/>
      <c r="Y13" s="330"/>
      <c r="Z13" s="330"/>
    </row>
    <row r="14" spans="1:26" ht="16.5" customHeight="1" x14ac:dyDescent="0.25">
      <c r="A14" s="453"/>
      <c r="B14" s="456"/>
      <c r="C14" s="433"/>
      <c r="D14" s="436"/>
      <c r="E14" s="69">
        <v>3</v>
      </c>
      <c r="F14" s="231"/>
      <c r="G14" s="231"/>
      <c r="H14" s="231"/>
      <c r="I14" s="319" t="str">
        <f t="shared" si="0"/>
        <v xml:space="preserve">  </v>
      </c>
      <c r="J14" s="1"/>
      <c r="K14" s="65" t="str">
        <f>+IF(J14='11 FORMULAS'!$E$4,'11 FORMULAS'!$F$4,IF(J14='11 FORMULAS'!$E$5,'11 FORMULAS'!$F$5,IF(J14='11 FORMULAS'!$E$6,'11 FORMULAS'!$F$6,"")))</f>
        <v/>
      </c>
      <c r="L14" s="65" t="str">
        <f>+IF(OR(J14='11 FORMULAS'!$O$4,J14='11 FORMULAS'!$O$5),'11 FORMULAS'!$P$5,IF(J14='11 FORMULAS'!$O$6,'11 FORMULAS'!$P$6,""))</f>
        <v/>
      </c>
      <c r="M14" s="1"/>
      <c r="N14" s="65" t="str">
        <f>+IF(M14='11 FORMULAS'!$H$4,'11 FORMULAS'!$I$4,IF(M14='11 FORMULAS'!$H$5,'11 FORMULAS'!$I$5,""))</f>
        <v/>
      </c>
      <c r="O14" s="4"/>
      <c r="P14" s="4"/>
      <c r="Q14" s="4"/>
      <c r="R14" s="334" t="str">
        <f>+IFERROR(K14+N14,"")</f>
        <v/>
      </c>
      <c r="S14" s="334">
        <f>IF(L14='11 FORMULAS'!$P$5,S13-(S13*R14),S13)</f>
        <v>0.24</v>
      </c>
      <c r="T14" s="334">
        <f>IF(L14='11 FORMULAS'!$P$6,T13-(T13*R14),T13)</f>
        <v>0.4</v>
      </c>
      <c r="U14" s="459"/>
      <c r="V14" s="462"/>
      <c r="X14" s="329"/>
      <c r="Y14" s="330"/>
      <c r="Z14" s="330"/>
    </row>
    <row r="15" spans="1:26" ht="15" thickBot="1" x14ac:dyDescent="0.3">
      <c r="A15" s="454"/>
      <c r="B15" s="457"/>
      <c r="C15" s="434"/>
      <c r="D15" s="437"/>
      <c r="E15" s="70">
        <v>4</v>
      </c>
      <c r="F15" s="232"/>
      <c r="G15" s="232"/>
      <c r="H15" s="232"/>
      <c r="I15" s="320" t="str">
        <f t="shared" si="0"/>
        <v xml:space="preserve">  </v>
      </c>
      <c r="J15" s="7"/>
      <c r="K15" s="66" t="str">
        <f>+IF(J15='11 FORMULAS'!$E$4,'11 FORMULAS'!$F$4,IF(J15='11 FORMULAS'!$E$5,'11 FORMULAS'!$F$5,IF(J15='11 FORMULAS'!$E$6,'11 FORMULAS'!$F$6,"")))</f>
        <v/>
      </c>
      <c r="L15" s="66" t="str">
        <f>+IF(OR(J15='11 FORMULAS'!$O$4,J15='11 FORMULAS'!$O$5),'11 FORMULAS'!$P$5,IF(J15='11 FORMULAS'!$O$6,'11 FORMULAS'!$P$6,""))</f>
        <v/>
      </c>
      <c r="M15" s="7"/>
      <c r="N15" s="66" t="str">
        <f>+IF(M15='11 FORMULAS'!$H$4,'11 FORMULAS'!$I$4,IF(M15='11 FORMULAS'!$H$5,'11 FORMULAS'!$I$5,""))</f>
        <v/>
      </c>
      <c r="O15" s="8"/>
      <c r="P15" s="8"/>
      <c r="Q15" s="8"/>
      <c r="R15" s="335" t="str">
        <f t="shared" ref="R15" si="3">+IFERROR(K15+N15,"")</f>
        <v/>
      </c>
      <c r="S15" s="335">
        <f>IF(L15='11 FORMULAS'!$P$5,S14-(S14*R15),S14)</f>
        <v>0.24</v>
      </c>
      <c r="T15" s="335">
        <f>IF(L15='11 FORMULAS'!$P$6,T14-(T14*R15),T14)</f>
        <v>0.4</v>
      </c>
      <c r="U15" s="460"/>
      <c r="V15" s="463"/>
    </row>
    <row r="16" spans="1:26" ht="15" x14ac:dyDescent="0.25">
      <c r="A16" s="452" t="str">
        <f>'2 CONTEXTO E IDENTIFICACIÓN'!A11</f>
        <v>R3</v>
      </c>
      <c r="B16" s="455" t="str">
        <f>+'2 CONTEXTO E IDENTIFICACIÓN'!E11</f>
        <v xml:space="preserve">  </v>
      </c>
      <c r="C16" s="432" t="str">
        <f>+'3 PROBABIL E IMPACTO INHERENTE'!E11</f>
        <v/>
      </c>
      <c r="D16" s="435" t="str">
        <f>+'3 PROBABIL E IMPACTO INHERENTE'!M11</f>
        <v/>
      </c>
      <c r="E16" s="68">
        <v>1</v>
      </c>
      <c r="F16" s="71"/>
      <c r="G16" s="71"/>
      <c r="H16" s="71"/>
      <c r="I16" s="318" t="str">
        <f t="shared" si="0"/>
        <v xml:space="preserve">  </v>
      </c>
      <c r="J16" s="5"/>
      <c r="K16" s="64" t="str">
        <f>+IF(J16='11 FORMULAS'!$E$4,'11 FORMULAS'!$F$4,IF(J16='11 FORMULAS'!$E$5,'11 FORMULAS'!$F$5,IF(J16='11 FORMULAS'!$E$6,'11 FORMULAS'!$F$6,"")))</f>
        <v/>
      </c>
      <c r="L16" s="64" t="str">
        <f>+IF(OR(J16='11 FORMULAS'!$O$4,J16='11 FORMULAS'!$O$5),'11 FORMULAS'!$P$5,IF(J16='11 FORMULAS'!$O$6,'11 FORMULAS'!$P$6,""))</f>
        <v/>
      </c>
      <c r="M16" s="5"/>
      <c r="N16" s="64" t="str">
        <f>+IF(M16='11 FORMULAS'!$H$4,'11 FORMULAS'!$I$4,IF(M16='11 FORMULAS'!$H$5,'11 FORMULAS'!$I$5,""))</f>
        <v/>
      </c>
      <c r="O16" s="6"/>
      <c r="P16" s="6"/>
      <c r="Q16" s="6"/>
      <c r="R16" s="333" t="str">
        <f>+IFERROR(K16+N16,"")</f>
        <v/>
      </c>
      <c r="S16" s="333" t="str">
        <f>IF(L16='11 FORMULAS'!$P$5,C16-(C16*R16),C16)</f>
        <v/>
      </c>
      <c r="T16" s="333" t="str">
        <f>IF(L16='11 FORMULAS'!$P$6,D16-(D16*R16),D16)</f>
        <v/>
      </c>
      <c r="U16" s="458" t="str">
        <f>+IF(S19="","",S19)</f>
        <v/>
      </c>
      <c r="V16" s="461" t="str">
        <f>+IF(T19="","",T19)</f>
        <v/>
      </c>
      <c r="X16" s="329"/>
      <c r="Y16" s="330"/>
      <c r="Z16" s="330"/>
    </row>
    <row r="17" spans="1:26" ht="24" customHeight="1" x14ac:dyDescent="0.25">
      <c r="A17" s="453"/>
      <c r="B17" s="456"/>
      <c r="C17" s="433"/>
      <c r="D17" s="436"/>
      <c r="E17" s="69">
        <v>2</v>
      </c>
      <c r="F17" s="231"/>
      <c r="G17" s="231"/>
      <c r="H17" s="231"/>
      <c r="I17" s="319" t="str">
        <f t="shared" si="0"/>
        <v xml:space="preserve">  </v>
      </c>
      <c r="J17" s="1"/>
      <c r="K17" s="65" t="str">
        <f>+IF(J17='11 FORMULAS'!$E$4,'11 FORMULAS'!$F$4,IF(J17='11 FORMULAS'!$E$5,'11 FORMULAS'!$F$5,IF(J17='11 FORMULAS'!$E$6,'11 FORMULAS'!$F$6,"")))</f>
        <v/>
      </c>
      <c r="L17" s="65" t="str">
        <f>+IF(OR(J17='11 FORMULAS'!$O$4,J17='11 FORMULAS'!$O$5),'11 FORMULAS'!$P$5,IF(J17='11 FORMULAS'!$O$6,'11 FORMULAS'!$P$6,""))</f>
        <v/>
      </c>
      <c r="M17" s="1"/>
      <c r="N17" s="65" t="str">
        <f>+IF(M17='11 FORMULAS'!$H$4,'11 FORMULAS'!$I$4,IF(M17='11 FORMULAS'!$H$5,'11 FORMULAS'!$I$5,""))</f>
        <v/>
      </c>
      <c r="O17" s="4"/>
      <c r="P17" s="4"/>
      <c r="Q17" s="4"/>
      <c r="R17" s="334" t="str">
        <f t="shared" ref="R17" si="4">+IFERROR(K17+N17,"")</f>
        <v/>
      </c>
      <c r="S17" s="334" t="str">
        <f>IF(L17='11 FORMULAS'!$P$5,S16-(S16*R17),S16)</f>
        <v/>
      </c>
      <c r="T17" s="334" t="str">
        <f>IF(L17='11 FORMULAS'!$P$6,T16-(T16*R17),T16)</f>
        <v/>
      </c>
      <c r="U17" s="459"/>
      <c r="V17" s="462"/>
      <c r="X17" s="329"/>
      <c r="Y17" s="330"/>
      <c r="Z17" s="330"/>
    </row>
    <row r="18" spans="1:26" ht="21.75" customHeight="1" x14ac:dyDescent="0.25">
      <c r="A18" s="453"/>
      <c r="B18" s="456"/>
      <c r="C18" s="433"/>
      <c r="D18" s="436"/>
      <c r="E18" s="69">
        <v>3</v>
      </c>
      <c r="F18" s="231"/>
      <c r="G18" s="231"/>
      <c r="H18" s="231"/>
      <c r="I18" s="319" t="str">
        <f t="shared" si="0"/>
        <v xml:space="preserve">  </v>
      </c>
      <c r="J18" s="1"/>
      <c r="K18" s="65" t="str">
        <f>+IF(J18='11 FORMULAS'!$E$4,'11 FORMULAS'!$F$4,IF(J18='11 FORMULAS'!$E$5,'11 FORMULAS'!$F$5,IF(J18='11 FORMULAS'!$E$6,'11 FORMULAS'!$F$6,"")))</f>
        <v/>
      </c>
      <c r="L18" s="65" t="str">
        <f>+IF(OR(J18='11 FORMULAS'!$O$4,J18='11 FORMULAS'!$O$5),'11 FORMULAS'!$P$5,IF(J18='11 FORMULAS'!$O$6,'11 FORMULAS'!$P$6,""))</f>
        <v/>
      </c>
      <c r="M18" s="1"/>
      <c r="N18" s="65" t="str">
        <f>+IF(M18='11 FORMULAS'!$H$4,'11 FORMULAS'!$I$4,IF(M18='11 FORMULAS'!$H$5,'11 FORMULAS'!$I$5,""))</f>
        <v/>
      </c>
      <c r="O18" s="4"/>
      <c r="P18" s="4"/>
      <c r="Q18" s="4"/>
      <c r="R18" s="334" t="str">
        <f>+IFERROR(K18+N18,"")</f>
        <v/>
      </c>
      <c r="S18" s="334" t="str">
        <f>IF(L18='11 FORMULAS'!$P$5,S17-(S17*R18),S17)</f>
        <v/>
      </c>
      <c r="T18" s="334" t="str">
        <f>IF(L18='11 FORMULAS'!$P$6,T17-(T17*R18),T17)</f>
        <v/>
      </c>
      <c r="U18" s="459"/>
      <c r="V18" s="462"/>
      <c r="X18" s="329"/>
      <c r="Y18" s="330"/>
      <c r="Z18" s="330"/>
    </row>
    <row r="19" spans="1:26" ht="21.75" customHeight="1" thickBot="1" x14ac:dyDescent="0.3">
      <c r="A19" s="454"/>
      <c r="B19" s="457"/>
      <c r="C19" s="434"/>
      <c r="D19" s="437"/>
      <c r="E19" s="70">
        <v>4</v>
      </c>
      <c r="F19" s="232"/>
      <c r="G19" s="232"/>
      <c r="H19" s="232"/>
      <c r="I19" s="320" t="str">
        <f t="shared" si="0"/>
        <v xml:space="preserve">  </v>
      </c>
      <c r="J19" s="7"/>
      <c r="K19" s="66" t="str">
        <f>+IF(J19='11 FORMULAS'!$E$4,'11 FORMULAS'!$F$4,IF(J19='11 FORMULAS'!$E$5,'11 FORMULAS'!$F$5,IF(J19='11 FORMULAS'!$E$6,'11 FORMULAS'!$F$6,"")))</f>
        <v/>
      </c>
      <c r="L19" s="66" t="str">
        <f>+IF(OR(J19='11 FORMULAS'!$O$4,J19='11 FORMULAS'!$O$5),'11 FORMULAS'!$P$5,IF(J19='11 FORMULAS'!$O$6,'11 FORMULAS'!$P$6,""))</f>
        <v/>
      </c>
      <c r="M19" s="7"/>
      <c r="N19" s="66" t="str">
        <f>+IF(M19='11 FORMULAS'!$H$4,'11 FORMULAS'!$I$4,IF(M19='11 FORMULAS'!$H$5,'11 FORMULAS'!$I$5,""))</f>
        <v/>
      </c>
      <c r="O19" s="8"/>
      <c r="P19" s="8"/>
      <c r="Q19" s="8"/>
      <c r="R19" s="335" t="str">
        <f t="shared" ref="R19" si="5">+IFERROR(K19+N19,"")</f>
        <v/>
      </c>
      <c r="S19" s="335" t="str">
        <f>IF(L19='11 FORMULAS'!$P$5,S18-(S18*R19),S18)</f>
        <v/>
      </c>
      <c r="T19" s="335" t="str">
        <f>IF(L19='11 FORMULAS'!$P$6,T18-(T18*R19),T18)</f>
        <v/>
      </c>
      <c r="U19" s="460"/>
      <c r="V19" s="463"/>
    </row>
    <row r="20" spans="1:26" ht="29.45" customHeight="1" x14ac:dyDescent="0.25">
      <c r="A20" s="452" t="str">
        <f>'2 CONTEXTO E IDENTIFICACIÓN'!A12</f>
        <v>R4</v>
      </c>
      <c r="B20" s="455" t="str">
        <f>+'2 CONTEXTO E IDENTIFICACIÓN'!E12</f>
        <v xml:space="preserve">  </v>
      </c>
      <c r="C20" s="432" t="str">
        <f>+'3 PROBABIL E IMPACTO INHERENTE'!E12</f>
        <v/>
      </c>
      <c r="D20" s="435" t="str">
        <f>+'3 PROBABIL E IMPACTO INHERENTE'!M12</f>
        <v/>
      </c>
      <c r="E20" s="68">
        <v>1</v>
      </c>
      <c r="F20" s="71"/>
      <c r="G20" s="71"/>
      <c r="H20" s="71"/>
      <c r="I20" s="318" t="str">
        <f t="shared" si="0"/>
        <v xml:space="preserve">  </v>
      </c>
      <c r="J20" s="5"/>
      <c r="K20" s="64" t="str">
        <f>+IF(J20='11 FORMULAS'!$E$4,'11 FORMULAS'!$F$4,IF(J20='11 FORMULAS'!$E$5,'11 FORMULAS'!$F$5,IF(J20='11 FORMULAS'!$E$6,'11 FORMULAS'!$F$6,"")))</f>
        <v/>
      </c>
      <c r="L20" s="64" t="str">
        <f>+IF(OR(J20='11 FORMULAS'!$O$4,J20='11 FORMULAS'!$O$5),'11 FORMULAS'!$P$5,IF(J20='11 FORMULAS'!$O$6,'11 FORMULAS'!$P$6,""))</f>
        <v/>
      </c>
      <c r="M20" s="5"/>
      <c r="N20" s="64" t="str">
        <f>+IF(M20='11 FORMULAS'!$H$4,'11 FORMULAS'!$I$4,IF(M20='11 FORMULAS'!$H$5,'11 FORMULAS'!$I$5,""))</f>
        <v/>
      </c>
      <c r="O20" s="6"/>
      <c r="P20" s="6"/>
      <c r="Q20" s="6"/>
      <c r="R20" s="333" t="str">
        <f>+IFERROR(K20+N20,"")</f>
        <v/>
      </c>
      <c r="S20" s="333" t="str">
        <f>IF(L20='11 FORMULAS'!$P$5,C20-(C20*R20),C20)</f>
        <v/>
      </c>
      <c r="T20" s="333" t="str">
        <f>IF(L20='11 FORMULAS'!$P$6,D20-(D20*R20),D20)</f>
        <v/>
      </c>
      <c r="U20" s="458" t="str">
        <f>+IF(S23="","",S23)</f>
        <v/>
      </c>
      <c r="V20" s="461" t="str">
        <f>+IF(T23="","",T23)</f>
        <v/>
      </c>
      <c r="X20" s="329"/>
      <c r="Y20" s="330"/>
      <c r="Z20" s="330"/>
    </row>
    <row r="21" spans="1:26" ht="29.45" customHeight="1" x14ac:dyDescent="0.25">
      <c r="A21" s="453"/>
      <c r="B21" s="456"/>
      <c r="C21" s="433"/>
      <c r="D21" s="436"/>
      <c r="E21" s="69">
        <v>2</v>
      </c>
      <c r="F21" s="231"/>
      <c r="G21" s="231"/>
      <c r="H21" s="231"/>
      <c r="I21" s="319" t="str">
        <f t="shared" si="0"/>
        <v xml:space="preserve">  </v>
      </c>
      <c r="J21" s="1"/>
      <c r="K21" s="65" t="str">
        <f>+IF(J21='11 FORMULAS'!$E$4,'11 FORMULAS'!$F$4,IF(J21='11 FORMULAS'!$E$5,'11 FORMULAS'!$F$5,IF(J21='11 FORMULAS'!$E$6,'11 FORMULAS'!$F$6,"")))</f>
        <v/>
      </c>
      <c r="L21" s="65" t="str">
        <f>+IF(OR(J21='11 FORMULAS'!$O$4,J21='11 FORMULAS'!$O$5),'11 FORMULAS'!$P$5,IF(J21='11 FORMULAS'!$O$6,'11 FORMULAS'!$P$6,""))</f>
        <v/>
      </c>
      <c r="M21" s="1"/>
      <c r="N21" s="65" t="str">
        <f>+IF(M21='11 FORMULAS'!$H$4,'11 FORMULAS'!$I$4,IF(M21='11 FORMULAS'!$H$5,'11 FORMULAS'!$I$5,""))</f>
        <v/>
      </c>
      <c r="O21" s="4"/>
      <c r="P21" s="4"/>
      <c r="Q21" s="4"/>
      <c r="R21" s="334" t="str">
        <f t="shared" ref="R21" si="6">+IFERROR(K21+N21,"")</f>
        <v/>
      </c>
      <c r="S21" s="334" t="str">
        <f>IF(L21='11 FORMULAS'!$P$5,S20-(S20*R21),S20)</f>
        <v/>
      </c>
      <c r="T21" s="334" t="str">
        <f>IF(L21='11 FORMULAS'!$P$6,T20-(T20*R21),T20)</f>
        <v/>
      </c>
      <c r="U21" s="459"/>
      <c r="V21" s="462"/>
      <c r="X21" s="329"/>
      <c r="Y21" s="330"/>
      <c r="Z21" s="330"/>
    </row>
    <row r="22" spans="1:26" ht="29.45" customHeight="1" x14ac:dyDescent="0.25">
      <c r="A22" s="453"/>
      <c r="B22" s="456"/>
      <c r="C22" s="433"/>
      <c r="D22" s="436"/>
      <c r="E22" s="69">
        <v>3</v>
      </c>
      <c r="F22" s="231"/>
      <c r="G22" s="231"/>
      <c r="H22" s="231"/>
      <c r="I22" s="319" t="str">
        <f t="shared" si="0"/>
        <v xml:space="preserve">  </v>
      </c>
      <c r="J22" s="1"/>
      <c r="K22" s="65" t="str">
        <f>+IF(J22='11 FORMULAS'!$E$4,'11 FORMULAS'!$F$4,IF(J22='11 FORMULAS'!$E$5,'11 FORMULAS'!$F$5,IF(J22='11 FORMULAS'!$E$6,'11 FORMULAS'!$F$6,"")))</f>
        <v/>
      </c>
      <c r="L22" s="65" t="str">
        <f>+IF(OR(J22='11 FORMULAS'!$O$4,J22='11 FORMULAS'!$O$5),'11 FORMULAS'!$P$5,IF(J22='11 FORMULAS'!$O$6,'11 FORMULAS'!$P$6,""))</f>
        <v/>
      </c>
      <c r="M22" s="1"/>
      <c r="N22" s="65" t="str">
        <f>+IF(M22='11 FORMULAS'!$H$4,'11 FORMULAS'!$I$4,IF(M22='11 FORMULAS'!$H$5,'11 FORMULAS'!$I$5,""))</f>
        <v/>
      </c>
      <c r="O22" s="4"/>
      <c r="P22" s="4"/>
      <c r="Q22" s="4"/>
      <c r="R22" s="334" t="str">
        <f>+IFERROR(K22+N22,"")</f>
        <v/>
      </c>
      <c r="S22" s="334" t="str">
        <f>IF(L22='11 FORMULAS'!$P$5,S21-(S21*R22),S21)</f>
        <v/>
      </c>
      <c r="T22" s="334" t="str">
        <f>IF(L22='11 FORMULAS'!$P$6,T21-(T21*R22),T21)</f>
        <v/>
      </c>
      <c r="U22" s="459"/>
      <c r="V22" s="462"/>
      <c r="X22" s="329"/>
      <c r="Y22" s="330"/>
      <c r="Z22" s="330"/>
    </row>
    <row r="23" spans="1:26" ht="29.45" customHeight="1" thickBot="1" x14ac:dyDescent="0.3">
      <c r="A23" s="454"/>
      <c r="B23" s="457"/>
      <c r="C23" s="434"/>
      <c r="D23" s="437"/>
      <c r="E23" s="70">
        <v>4</v>
      </c>
      <c r="F23" s="232"/>
      <c r="G23" s="232"/>
      <c r="H23" s="232"/>
      <c r="I23" s="320" t="str">
        <f t="shared" si="0"/>
        <v xml:space="preserve">  </v>
      </c>
      <c r="J23" s="7"/>
      <c r="K23" s="66" t="str">
        <f>+IF(J23='11 FORMULAS'!$E$4,'11 FORMULAS'!$F$4,IF(J23='11 FORMULAS'!$E$5,'11 FORMULAS'!$F$5,IF(J23='11 FORMULAS'!$E$6,'11 FORMULAS'!$F$6,"")))</f>
        <v/>
      </c>
      <c r="L23" s="66" t="str">
        <f>+IF(OR(J23='11 FORMULAS'!$O$4,J23='11 FORMULAS'!$O$5),'11 FORMULAS'!$P$5,IF(J23='11 FORMULAS'!$O$6,'11 FORMULAS'!$P$6,""))</f>
        <v/>
      </c>
      <c r="M23" s="7"/>
      <c r="N23" s="66" t="str">
        <f>+IF(M23='11 FORMULAS'!$H$4,'11 FORMULAS'!$I$4,IF(M23='11 FORMULAS'!$H$5,'11 FORMULAS'!$I$5,""))</f>
        <v/>
      </c>
      <c r="O23" s="8"/>
      <c r="P23" s="8"/>
      <c r="Q23" s="8"/>
      <c r="R23" s="335" t="str">
        <f t="shared" ref="R23" si="7">+IFERROR(K23+N23,"")</f>
        <v/>
      </c>
      <c r="S23" s="335" t="str">
        <f>IF(L23='11 FORMULAS'!$P$5,S22-(S22*R23),S22)</f>
        <v/>
      </c>
      <c r="T23" s="335" t="str">
        <f>IF(L23='11 FORMULAS'!$P$6,T22-(T22*R23),T22)</f>
        <v/>
      </c>
      <c r="U23" s="460"/>
      <c r="V23" s="463"/>
    </row>
    <row r="24" spans="1:26" ht="29.45" customHeight="1" x14ac:dyDescent="0.25">
      <c r="A24" s="452" t="str">
        <f>'2 CONTEXTO E IDENTIFICACIÓN'!A13</f>
        <v>R5</v>
      </c>
      <c r="B24" s="455" t="str">
        <f>+'2 CONTEXTO E IDENTIFICACIÓN'!E13</f>
        <v xml:space="preserve">  </v>
      </c>
      <c r="C24" s="432" t="str">
        <f>+'3 PROBABIL E IMPACTO INHERENTE'!E13</f>
        <v/>
      </c>
      <c r="D24" s="435" t="str">
        <f>+'3 PROBABIL E IMPACTO INHERENTE'!M13</f>
        <v/>
      </c>
      <c r="E24" s="68">
        <v>1</v>
      </c>
      <c r="F24" s="71"/>
      <c r="G24" s="71"/>
      <c r="H24" s="71"/>
      <c r="I24" s="318" t="str">
        <f t="shared" si="0"/>
        <v xml:space="preserve">  </v>
      </c>
      <c r="J24" s="5"/>
      <c r="K24" s="64" t="str">
        <f>+IF(J24='11 FORMULAS'!$E$4,'11 FORMULAS'!$F$4,IF(J24='11 FORMULAS'!$E$5,'11 FORMULAS'!$F$5,IF(J24='11 FORMULAS'!$E$6,'11 FORMULAS'!$F$6,"")))</f>
        <v/>
      </c>
      <c r="L24" s="64" t="str">
        <f>+IF(OR(J24='11 FORMULAS'!$O$4,J24='11 FORMULAS'!$O$5),'11 FORMULAS'!$P$5,IF(J24='11 FORMULAS'!$O$6,'11 FORMULAS'!$P$6,""))</f>
        <v/>
      </c>
      <c r="M24" s="5"/>
      <c r="N24" s="64" t="str">
        <f>+IF(M24='11 FORMULAS'!$H$4,'11 FORMULAS'!$I$4,IF(M24='11 FORMULAS'!$H$5,'11 FORMULAS'!$I$5,""))</f>
        <v/>
      </c>
      <c r="O24" s="6"/>
      <c r="P24" s="6"/>
      <c r="Q24" s="6"/>
      <c r="R24" s="333" t="str">
        <f>+IFERROR(K24+N24,"")</f>
        <v/>
      </c>
      <c r="S24" s="333" t="str">
        <f>IF(L24='11 FORMULAS'!$P$5,C24-(C24*R24),C24)</f>
        <v/>
      </c>
      <c r="T24" s="333" t="str">
        <f>IF(L24='11 FORMULAS'!$P$6,D24-(D24*R24),D24)</f>
        <v/>
      </c>
      <c r="U24" s="458" t="str">
        <f>+IF(S27="","",S27)</f>
        <v/>
      </c>
      <c r="V24" s="461" t="str">
        <f>+IF(T27="","",T27)</f>
        <v/>
      </c>
      <c r="X24" s="329"/>
      <c r="Y24" s="330"/>
      <c r="Z24" s="330"/>
    </row>
    <row r="25" spans="1:26" ht="29.45" customHeight="1" x14ac:dyDescent="0.25">
      <c r="A25" s="453"/>
      <c r="B25" s="456"/>
      <c r="C25" s="433"/>
      <c r="D25" s="436"/>
      <c r="E25" s="69">
        <v>2</v>
      </c>
      <c r="F25" s="231"/>
      <c r="G25" s="231"/>
      <c r="H25" s="231"/>
      <c r="I25" s="319" t="str">
        <f t="shared" si="0"/>
        <v xml:space="preserve">  </v>
      </c>
      <c r="J25" s="1"/>
      <c r="K25" s="65" t="str">
        <f>+IF(J25='11 FORMULAS'!$E$4,'11 FORMULAS'!$F$4,IF(J25='11 FORMULAS'!$E$5,'11 FORMULAS'!$F$5,IF(J25='11 FORMULAS'!$E$6,'11 FORMULAS'!$F$6,"")))</f>
        <v/>
      </c>
      <c r="L25" s="65" t="str">
        <f>+IF(OR(J25='11 FORMULAS'!$O$4,J25='11 FORMULAS'!$O$5),'11 FORMULAS'!$P$5,IF(J25='11 FORMULAS'!$O$6,'11 FORMULAS'!$P$6,""))</f>
        <v/>
      </c>
      <c r="M25" s="1"/>
      <c r="N25" s="65" t="str">
        <f>+IF(M25='11 FORMULAS'!$H$4,'11 FORMULAS'!$I$4,IF(M25='11 FORMULAS'!$H$5,'11 FORMULAS'!$I$5,""))</f>
        <v/>
      </c>
      <c r="O25" s="4"/>
      <c r="P25" s="4"/>
      <c r="Q25" s="4"/>
      <c r="R25" s="334" t="str">
        <f t="shared" ref="R25" si="8">+IFERROR(K25+N25,"")</f>
        <v/>
      </c>
      <c r="S25" s="334" t="str">
        <f>IF(L25='11 FORMULAS'!$P$5,S24-(S24*R25),S24)</f>
        <v/>
      </c>
      <c r="T25" s="334" t="str">
        <f>IF(L25='11 FORMULAS'!$P$6,T24-(T24*R25),T24)</f>
        <v/>
      </c>
      <c r="U25" s="459"/>
      <c r="V25" s="462"/>
      <c r="X25" s="329"/>
      <c r="Y25" s="330"/>
      <c r="Z25" s="330"/>
    </row>
    <row r="26" spans="1:26" ht="29.45" customHeight="1" x14ac:dyDescent="0.25">
      <c r="A26" s="453"/>
      <c r="B26" s="456"/>
      <c r="C26" s="433"/>
      <c r="D26" s="436"/>
      <c r="E26" s="69">
        <v>3</v>
      </c>
      <c r="F26" s="231"/>
      <c r="G26" s="231"/>
      <c r="H26" s="231"/>
      <c r="I26" s="319" t="str">
        <f t="shared" si="0"/>
        <v xml:space="preserve">  </v>
      </c>
      <c r="J26" s="1"/>
      <c r="K26" s="65" t="str">
        <f>+IF(J26='11 FORMULAS'!$E$4,'11 FORMULAS'!$F$4,IF(J26='11 FORMULAS'!$E$5,'11 FORMULAS'!$F$5,IF(J26='11 FORMULAS'!$E$6,'11 FORMULAS'!$F$6,"")))</f>
        <v/>
      </c>
      <c r="L26" s="65" t="str">
        <f>+IF(OR(J26='11 FORMULAS'!$O$4,J26='11 FORMULAS'!$O$5),'11 FORMULAS'!$P$5,IF(J26='11 FORMULAS'!$O$6,'11 FORMULAS'!$P$6,""))</f>
        <v/>
      </c>
      <c r="M26" s="1"/>
      <c r="N26" s="65" t="str">
        <f>+IF(M26='11 FORMULAS'!$H$4,'11 FORMULAS'!$I$4,IF(M26='11 FORMULAS'!$H$5,'11 FORMULAS'!$I$5,""))</f>
        <v/>
      </c>
      <c r="O26" s="4"/>
      <c r="P26" s="4"/>
      <c r="Q26" s="4"/>
      <c r="R26" s="334" t="str">
        <f>+IFERROR(K26+N26,"")</f>
        <v/>
      </c>
      <c r="S26" s="334" t="str">
        <f>IF(L26='11 FORMULAS'!$P$5,S25-(S25*R26),S25)</f>
        <v/>
      </c>
      <c r="T26" s="334" t="str">
        <f>IF(L26='11 FORMULAS'!$P$6,T25-(T25*R26),T25)</f>
        <v/>
      </c>
      <c r="U26" s="459"/>
      <c r="V26" s="462"/>
      <c r="X26" s="329"/>
      <c r="Y26" s="330"/>
      <c r="Z26" s="330"/>
    </row>
    <row r="27" spans="1:26" ht="29.45" customHeight="1" thickBot="1" x14ac:dyDescent="0.3">
      <c r="A27" s="454"/>
      <c r="B27" s="457"/>
      <c r="C27" s="434"/>
      <c r="D27" s="437"/>
      <c r="E27" s="70">
        <v>4</v>
      </c>
      <c r="F27" s="232"/>
      <c r="G27" s="232"/>
      <c r="H27" s="232"/>
      <c r="I27" s="320" t="str">
        <f t="shared" si="0"/>
        <v xml:space="preserve">  </v>
      </c>
      <c r="J27" s="7"/>
      <c r="K27" s="66" t="str">
        <f>+IF(J27='11 FORMULAS'!$E$4,'11 FORMULAS'!$F$4,IF(J27='11 FORMULAS'!$E$5,'11 FORMULAS'!$F$5,IF(J27='11 FORMULAS'!$E$6,'11 FORMULAS'!$F$6,"")))</f>
        <v/>
      </c>
      <c r="L27" s="66" t="str">
        <f>+IF(OR(J27='11 FORMULAS'!$O$4,J27='11 FORMULAS'!$O$5),'11 FORMULAS'!$P$5,IF(J27='11 FORMULAS'!$O$6,'11 FORMULAS'!$P$6,""))</f>
        <v/>
      </c>
      <c r="M27" s="7"/>
      <c r="N27" s="66" t="str">
        <f>+IF(M27='11 FORMULAS'!$H$4,'11 FORMULAS'!$I$4,IF(M27='11 FORMULAS'!$H$5,'11 FORMULAS'!$I$5,""))</f>
        <v/>
      </c>
      <c r="O27" s="8"/>
      <c r="P27" s="8"/>
      <c r="Q27" s="8"/>
      <c r="R27" s="335" t="str">
        <f t="shared" ref="R27" si="9">+IFERROR(K27+N27,"")</f>
        <v/>
      </c>
      <c r="S27" s="335" t="str">
        <f>IF(L27='11 FORMULAS'!$P$5,S26-(S26*R27),S26)</f>
        <v/>
      </c>
      <c r="T27" s="335" t="str">
        <f>IF(L27='11 FORMULAS'!$P$6,T26-(T26*R27),T26)</f>
        <v/>
      </c>
      <c r="U27" s="460"/>
      <c r="V27" s="463"/>
    </row>
    <row r="28" spans="1:26" ht="29.45" customHeight="1" x14ac:dyDescent="0.25">
      <c r="A28" s="452" t="str">
        <f>'2 CONTEXTO E IDENTIFICACIÓN'!A14</f>
        <v>R6</v>
      </c>
      <c r="B28" s="455" t="str">
        <f>+'2 CONTEXTO E IDENTIFICACIÓN'!E14</f>
        <v xml:space="preserve">  </v>
      </c>
      <c r="C28" s="432" t="str">
        <f>+'3 PROBABIL E IMPACTO INHERENTE'!E14</f>
        <v/>
      </c>
      <c r="D28" s="435" t="str">
        <f>+'3 PROBABIL E IMPACTO INHERENTE'!M14</f>
        <v/>
      </c>
      <c r="E28" s="68">
        <v>1</v>
      </c>
      <c r="F28" s="71"/>
      <c r="G28" s="71"/>
      <c r="H28" s="71"/>
      <c r="I28" s="318" t="str">
        <f t="shared" si="0"/>
        <v xml:space="preserve">  </v>
      </c>
      <c r="J28" s="5"/>
      <c r="K28" s="64" t="str">
        <f>+IF(J28='11 FORMULAS'!$E$4,'11 FORMULAS'!$F$4,IF(J28='11 FORMULAS'!$E$5,'11 FORMULAS'!$F$5,IF(J28='11 FORMULAS'!$E$6,'11 FORMULAS'!$F$6,"")))</f>
        <v/>
      </c>
      <c r="L28" s="64" t="str">
        <f>+IF(OR(J28='11 FORMULAS'!$O$4,J28='11 FORMULAS'!$O$5),'11 FORMULAS'!$P$5,IF(J28='11 FORMULAS'!$O$6,'11 FORMULAS'!$P$6,""))</f>
        <v/>
      </c>
      <c r="M28" s="5"/>
      <c r="N28" s="64" t="str">
        <f>+IF(M28='11 FORMULAS'!$H$4,'11 FORMULAS'!$I$4,IF(M28='11 FORMULAS'!$H$5,'11 FORMULAS'!$I$5,""))</f>
        <v/>
      </c>
      <c r="O28" s="6"/>
      <c r="P28" s="6"/>
      <c r="Q28" s="6"/>
      <c r="R28" s="333" t="str">
        <f>+IFERROR(K28+N28,"")</f>
        <v/>
      </c>
      <c r="S28" s="333" t="str">
        <f>IF(L28='11 FORMULAS'!$P$5,C28-(C28*R28),C28)</f>
        <v/>
      </c>
      <c r="T28" s="333" t="str">
        <f>IF(L28='11 FORMULAS'!$P$6,D28-(D28*R28),D28)</f>
        <v/>
      </c>
      <c r="U28" s="458" t="str">
        <f>+IF(S31="","",S31)</f>
        <v/>
      </c>
      <c r="V28" s="461" t="str">
        <f>+IF(T31="","",T31)</f>
        <v/>
      </c>
      <c r="X28" s="329"/>
      <c r="Y28" s="330"/>
      <c r="Z28" s="330"/>
    </row>
    <row r="29" spans="1:26" ht="29.45" customHeight="1" x14ac:dyDescent="0.25">
      <c r="A29" s="453"/>
      <c r="B29" s="456"/>
      <c r="C29" s="433"/>
      <c r="D29" s="436"/>
      <c r="E29" s="69">
        <v>2</v>
      </c>
      <c r="F29" s="231"/>
      <c r="G29" s="231"/>
      <c r="H29" s="231"/>
      <c r="I29" s="319" t="str">
        <f t="shared" si="0"/>
        <v xml:space="preserve">  </v>
      </c>
      <c r="J29" s="1"/>
      <c r="K29" s="65" t="str">
        <f>+IF(J29='11 FORMULAS'!$E$4,'11 FORMULAS'!$F$4,IF(J29='11 FORMULAS'!$E$5,'11 FORMULAS'!$F$5,IF(J29='11 FORMULAS'!$E$6,'11 FORMULAS'!$F$6,"")))</f>
        <v/>
      </c>
      <c r="L29" s="65" t="str">
        <f>+IF(OR(J29='11 FORMULAS'!$O$4,J29='11 FORMULAS'!$O$5),'11 FORMULAS'!$P$5,IF(J29='11 FORMULAS'!$O$6,'11 FORMULAS'!$P$6,""))</f>
        <v/>
      </c>
      <c r="M29" s="1"/>
      <c r="N29" s="65" t="str">
        <f>+IF(M29='11 FORMULAS'!$H$4,'11 FORMULAS'!$I$4,IF(M29='11 FORMULAS'!$H$5,'11 FORMULAS'!$I$5,""))</f>
        <v/>
      </c>
      <c r="O29" s="4"/>
      <c r="P29" s="4"/>
      <c r="Q29" s="4"/>
      <c r="R29" s="334" t="str">
        <f t="shared" ref="R29" si="10">+IFERROR(K29+N29,"")</f>
        <v/>
      </c>
      <c r="S29" s="334" t="str">
        <f>IF(L29='11 FORMULAS'!$P$5,S28-(S28*R29),S28)</f>
        <v/>
      </c>
      <c r="T29" s="334" t="str">
        <f>IF(L29='11 FORMULAS'!$P$6,T28-(T28*R29),T28)</f>
        <v/>
      </c>
      <c r="U29" s="459"/>
      <c r="V29" s="462"/>
      <c r="X29" s="329"/>
      <c r="Y29" s="330"/>
      <c r="Z29" s="330"/>
    </row>
    <row r="30" spans="1:26" ht="29.45" customHeight="1" x14ac:dyDescent="0.25">
      <c r="A30" s="453"/>
      <c r="B30" s="456"/>
      <c r="C30" s="433"/>
      <c r="D30" s="436"/>
      <c r="E30" s="69">
        <v>3</v>
      </c>
      <c r="F30" s="231"/>
      <c r="G30" s="231"/>
      <c r="H30" s="231"/>
      <c r="I30" s="319" t="str">
        <f t="shared" si="0"/>
        <v xml:space="preserve">  </v>
      </c>
      <c r="J30" s="1"/>
      <c r="K30" s="65" t="str">
        <f>+IF(J30='11 FORMULAS'!$E$4,'11 FORMULAS'!$F$4,IF(J30='11 FORMULAS'!$E$5,'11 FORMULAS'!$F$5,IF(J30='11 FORMULAS'!$E$6,'11 FORMULAS'!$F$6,"")))</f>
        <v/>
      </c>
      <c r="L30" s="65" t="str">
        <f>+IF(OR(J30='11 FORMULAS'!$O$4,J30='11 FORMULAS'!$O$5),'11 FORMULAS'!$P$5,IF(J30='11 FORMULAS'!$O$6,'11 FORMULAS'!$P$6,""))</f>
        <v/>
      </c>
      <c r="M30" s="1"/>
      <c r="N30" s="65" t="str">
        <f>+IF(M30='11 FORMULAS'!$H$4,'11 FORMULAS'!$I$4,IF(M30='11 FORMULAS'!$H$5,'11 FORMULAS'!$I$5,""))</f>
        <v/>
      </c>
      <c r="O30" s="4"/>
      <c r="P30" s="4"/>
      <c r="Q30" s="4"/>
      <c r="R30" s="334" t="str">
        <f>+IFERROR(K30+N30,"")</f>
        <v/>
      </c>
      <c r="S30" s="334" t="str">
        <f>IF(L30='11 FORMULAS'!$P$5,S29-(S29*R30),S29)</f>
        <v/>
      </c>
      <c r="T30" s="334" t="str">
        <f>IF(L30='11 FORMULAS'!$P$6,T29-(T29*R30),T29)</f>
        <v/>
      </c>
      <c r="U30" s="459"/>
      <c r="V30" s="462"/>
      <c r="X30" s="329"/>
      <c r="Y30" s="330"/>
      <c r="Z30" s="330"/>
    </row>
    <row r="31" spans="1:26" ht="29.45" customHeight="1" thickBot="1" x14ac:dyDescent="0.3">
      <c r="A31" s="454"/>
      <c r="B31" s="457"/>
      <c r="C31" s="434"/>
      <c r="D31" s="437"/>
      <c r="E31" s="70">
        <v>4</v>
      </c>
      <c r="F31" s="232"/>
      <c r="G31" s="232"/>
      <c r="H31" s="232"/>
      <c r="I31" s="320" t="str">
        <f t="shared" si="0"/>
        <v xml:space="preserve">  </v>
      </c>
      <c r="J31" s="7"/>
      <c r="K31" s="66" t="str">
        <f>+IF(J31='11 FORMULAS'!$E$4,'11 FORMULAS'!$F$4,IF(J31='11 FORMULAS'!$E$5,'11 FORMULAS'!$F$5,IF(J31='11 FORMULAS'!$E$6,'11 FORMULAS'!$F$6,"")))</f>
        <v/>
      </c>
      <c r="L31" s="66" t="str">
        <f>+IF(OR(J31='11 FORMULAS'!$O$4,J31='11 FORMULAS'!$O$5),'11 FORMULAS'!$P$5,IF(J31='11 FORMULAS'!$O$6,'11 FORMULAS'!$P$6,""))</f>
        <v/>
      </c>
      <c r="M31" s="7"/>
      <c r="N31" s="66" t="str">
        <f>+IF(M31='11 FORMULAS'!$H$4,'11 FORMULAS'!$I$4,IF(M31='11 FORMULAS'!$H$5,'11 FORMULAS'!$I$5,""))</f>
        <v/>
      </c>
      <c r="O31" s="8"/>
      <c r="P31" s="8"/>
      <c r="Q31" s="8"/>
      <c r="R31" s="335" t="str">
        <f t="shared" ref="R31" si="11">+IFERROR(K31+N31,"")</f>
        <v/>
      </c>
      <c r="S31" s="335" t="str">
        <f>IF(L31='11 FORMULAS'!$P$5,S30-(S30*R31),S30)</f>
        <v/>
      </c>
      <c r="T31" s="335" t="str">
        <f>IF(L31='11 FORMULAS'!$P$6,T30-(T30*R31),T30)</f>
        <v/>
      </c>
      <c r="U31" s="460"/>
      <c r="V31" s="463"/>
    </row>
    <row r="32" spans="1:26" ht="29.45" customHeight="1" x14ac:dyDescent="0.25">
      <c r="A32" s="452" t="str">
        <f>'2 CONTEXTO E IDENTIFICACIÓN'!A15</f>
        <v>R7</v>
      </c>
      <c r="B32" s="455" t="str">
        <f>+'2 CONTEXTO E IDENTIFICACIÓN'!E15</f>
        <v xml:space="preserve">  </v>
      </c>
      <c r="C32" s="432" t="str">
        <f>+'3 PROBABIL E IMPACTO INHERENTE'!E15</f>
        <v/>
      </c>
      <c r="D32" s="435" t="str">
        <f>+'3 PROBABIL E IMPACTO INHERENTE'!M15</f>
        <v/>
      </c>
      <c r="E32" s="68">
        <v>1</v>
      </c>
      <c r="F32" s="71"/>
      <c r="G32" s="71"/>
      <c r="H32" s="71"/>
      <c r="I32" s="318" t="str">
        <f t="shared" si="0"/>
        <v xml:space="preserve">  </v>
      </c>
      <c r="J32" s="5"/>
      <c r="K32" s="64" t="str">
        <f>+IF(J32='11 FORMULAS'!$E$4,'11 FORMULAS'!$F$4,IF(J32='11 FORMULAS'!$E$5,'11 FORMULAS'!$F$5,IF(J32='11 FORMULAS'!$E$6,'11 FORMULAS'!$F$6,"")))</f>
        <v/>
      </c>
      <c r="L32" s="64" t="str">
        <f>+IF(OR(J32='11 FORMULAS'!$O$4,J32='11 FORMULAS'!$O$5),'11 FORMULAS'!$P$5,IF(J32='11 FORMULAS'!$O$6,'11 FORMULAS'!$P$6,""))</f>
        <v/>
      </c>
      <c r="M32" s="5"/>
      <c r="N32" s="64" t="str">
        <f>+IF(M32='11 FORMULAS'!$H$4,'11 FORMULAS'!$I$4,IF(M32='11 FORMULAS'!$H$5,'11 FORMULAS'!$I$5,""))</f>
        <v/>
      </c>
      <c r="O32" s="6"/>
      <c r="P32" s="6"/>
      <c r="Q32" s="6"/>
      <c r="R32" s="333" t="str">
        <f>+IFERROR(K32+N32,"")</f>
        <v/>
      </c>
      <c r="S32" s="333" t="str">
        <f>IF(L32='11 FORMULAS'!$P$5,C32-(C32*R32),C32)</f>
        <v/>
      </c>
      <c r="T32" s="333" t="str">
        <f>IF(L32='11 FORMULAS'!$P$6,D32-(D32*R32),D32)</f>
        <v/>
      </c>
      <c r="U32" s="458" t="str">
        <f>+IF(S35="","",S35)</f>
        <v/>
      </c>
      <c r="V32" s="461" t="str">
        <f>+IF(T35="","",T35)</f>
        <v/>
      </c>
      <c r="X32" s="329"/>
      <c r="Y32" s="330"/>
      <c r="Z32" s="330"/>
    </row>
    <row r="33" spans="1:26" ht="29.45" customHeight="1" x14ac:dyDescent="0.25">
      <c r="A33" s="453"/>
      <c r="B33" s="456"/>
      <c r="C33" s="433"/>
      <c r="D33" s="436"/>
      <c r="E33" s="69">
        <v>2</v>
      </c>
      <c r="F33" s="231"/>
      <c r="G33" s="231"/>
      <c r="H33" s="231"/>
      <c r="I33" s="319" t="str">
        <f t="shared" si="0"/>
        <v xml:space="preserve">  </v>
      </c>
      <c r="J33" s="1"/>
      <c r="K33" s="65" t="str">
        <f>+IF(J33='11 FORMULAS'!$E$4,'11 FORMULAS'!$F$4,IF(J33='11 FORMULAS'!$E$5,'11 FORMULAS'!$F$5,IF(J33='11 FORMULAS'!$E$6,'11 FORMULAS'!$F$6,"")))</f>
        <v/>
      </c>
      <c r="L33" s="65" t="str">
        <f>+IF(OR(J33='11 FORMULAS'!$O$4,J33='11 FORMULAS'!$O$5),'11 FORMULAS'!$P$5,IF(J33='11 FORMULAS'!$O$6,'11 FORMULAS'!$P$6,""))</f>
        <v/>
      </c>
      <c r="M33" s="1"/>
      <c r="N33" s="65" t="str">
        <f>+IF(M33='11 FORMULAS'!$H$4,'11 FORMULAS'!$I$4,IF(M33='11 FORMULAS'!$H$5,'11 FORMULAS'!$I$5,""))</f>
        <v/>
      </c>
      <c r="O33" s="4"/>
      <c r="P33" s="4"/>
      <c r="Q33" s="4"/>
      <c r="R33" s="334" t="str">
        <f t="shared" ref="R33" si="12">+IFERROR(K33+N33,"")</f>
        <v/>
      </c>
      <c r="S33" s="334" t="str">
        <f>IF(L33='11 FORMULAS'!$P$5,S32-(S32*R33),S32)</f>
        <v/>
      </c>
      <c r="T33" s="334" t="str">
        <f>IF(L33='11 FORMULAS'!$P$6,T32-(T32*R33),T32)</f>
        <v/>
      </c>
      <c r="U33" s="459"/>
      <c r="V33" s="462"/>
      <c r="X33" s="329"/>
      <c r="Y33" s="330"/>
      <c r="Z33" s="330"/>
    </row>
    <row r="34" spans="1:26" ht="29.45" customHeight="1" x14ac:dyDescent="0.25">
      <c r="A34" s="453"/>
      <c r="B34" s="456"/>
      <c r="C34" s="433"/>
      <c r="D34" s="436"/>
      <c r="E34" s="69">
        <v>3</v>
      </c>
      <c r="F34" s="231"/>
      <c r="G34" s="231"/>
      <c r="H34" s="231"/>
      <c r="I34" s="319" t="str">
        <f t="shared" si="0"/>
        <v xml:space="preserve">  </v>
      </c>
      <c r="J34" s="1"/>
      <c r="K34" s="65" t="str">
        <f>+IF(J34='11 FORMULAS'!$E$4,'11 FORMULAS'!$F$4,IF(J34='11 FORMULAS'!$E$5,'11 FORMULAS'!$F$5,IF(J34='11 FORMULAS'!$E$6,'11 FORMULAS'!$F$6,"")))</f>
        <v/>
      </c>
      <c r="L34" s="65" t="str">
        <f>+IF(OR(J34='11 FORMULAS'!$O$4,J34='11 FORMULAS'!$O$5),'11 FORMULAS'!$P$5,IF(J34='11 FORMULAS'!$O$6,'11 FORMULAS'!$P$6,""))</f>
        <v/>
      </c>
      <c r="M34" s="1"/>
      <c r="N34" s="65" t="str">
        <f>+IF(M34='11 FORMULAS'!$H$4,'11 FORMULAS'!$I$4,IF(M34='11 FORMULAS'!$H$5,'11 FORMULAS'!$I$5,""))</f>
        <v/>
      </c>
      <c r="O34" s="4"/>
      <c r="P34" s="4"/>
      <c r="Q34" s="4"/>
      <c r="R34" s="334" t="str">
        <f>+IFERROR(K34+N34,"")</f>
        <v/>
      </c>
      <c r="S34" s="334" t="str">
        <f>IF(L34='11 FORMULAS'!$P$5,S33-(S33*R34),S33)</f>
        <v/>
      </c>
      <c r="T34" s="334" t="str">
        <f>IF(L34='11 FORMULAS'!$P$6,T33-(T33*R34),T33)</f>
        <v/>
      </c>
      <c r="U34" s="459"/>
      <c r="V34" s="462"/>
      <c r="X34" s="329"/>
      <c r="Y34" s="330"/>
      <c r="Z34" s="330"/>
    </row>
    <row r="35" spans="1:26" ht="29.45" customHeight="1" thickBot="1" x14ac:dyDescent="0.3">
      <c r="A35" s="454"/>
      <c r="B35" s="457"/>
      <c r="C35" s="434"/>
      <c r="D35" s="437"/>
      <c r="E35" s="70">
        <v>4</v>
      </c>
      <c r="F35" s="232"/>
      <c r="G35" s="232"/>
      <c r="H35" s="232"/>
      <c r="I35" s="320" t="str">
        <f t="shared" si="0"/>
        <v xml:space="preserve">  </v>
      </c>
      <c r="J35" s="7"/>
      <c r="K35" s="66" t="str">
        <f>+IF(J35='11 FORMULAS'!$E$4,'11 FORMULAS'!$F$4,IF(J35='11 FORMULAS'!$E$5,'11 FORMULAS'!$F$5,IF(J35='11 FORMULAS'!$E$6,'11 FORMULAS'!$F$6,"")))</f>
        <v/>
      </c>
      <c r="L35" s="66" t="str">
        <f>+IF(OR(J35='11 FORMULAS'!$O$4,J35='11 FORMULAS'!$O$5),'11 FORMULAS'!$P$5,IF(J35='11 FORMULAS'!$O$6,'11 FORMULAS'!$P$6,""))</f>
        <v/>
      </c>
      <c r="M35" s="7"/>
      <c r="N35" s="66" t="str">
        <f>+IF(M35='11 FORMULAS'!$H$4,'11 FORMULAS'!$I$4,IF(M35='11 FORMULAS'!$H$5,'11 FORMULAS'!$I$5,""))</f>
        <v/>
      </c>
      <c r="O35" s="8"/>
      <c r="P35" s="8"/>
      <c r="Q35" s="8"/>
      <c r="R35" s="335" t="str">
        <f t="shared" ref="R35" si="13">+IFERROR(K35+N35,"")</f>
        <v/>
      </c>
      <c r="S35" s="335" t="str">
        <f>IF(L35='11 FORMULAS'!$P$5,S34-(S34*R35),S34)</f>
        <v/>
      </c>
      <c r="T35" s="335" t="str">
        <f>IF(L35='11 FORMULAS'!$P$6,T34-(T34*R35),T34)</f>
        <v/>
      </c>
      <c r="U35" s="460"/>
      <c r="V35" s="463"/>
    </row>
    <row r="36" spans="1:26" ht="29.45" customHeight="1" x14ac:dyDescent="0.25">
      <c r="A36" s="452" t="str">
        <f>'2 CONTEXTO E IDENTIFICACIÓN'!A16</f>
        <v>R8</v>
      </c>
      <c r="B36" s="455" t="str">
        <f>+'2 CONTEXTO E IDENTIFICACIÓN'!E16</f>
        <v xml:space="preserve">  </v>
      </c>
      <c r="C36" s="432" t="str">
        <f>+'3 PROBABIL E IMPACTO INHERENTE'!E16</f>
        <v/>
      </c>
      <c r="D36" s="435" t="str">
        <f>+'3 PROBABIL E IMPACTO INHERENTE'!M16</f>
        <v/>
      </c>
      <c r="E36" s="68">
        <v>1</v>
      </c>
      <c r="F36" s="71"/>
      <c r="G36" s="71"/>
      <c r="H36" s="71"/>
      <c r="I36" s="318" t="str">
        <f t="shared" si="0"/>
        <v xml:space="preserve">  </v>
      </c>
      <c r="J36" s="5"/>
      <c r="K36" s="64" t="str">
        <f>+IF(J36='11 FORMULAS'!$E$4,'11 FORMULAS'!$F$4,IF(J36='11 FORMULAS'!$E$5,'11 FORMULAS'!$F$5,IF(J36='11 FORMULAS'!$E$6,'11 FORMULAS'!$F$6,"")))</f>
        <v/>
      </c>
      <c r="L36" s="64" t="str">
        <f>+IF(OR(J36='11 FORMULAS'!$O$4,J36='11 FORMULAS'!$O$5),'11 FORMULAS'!$P$5,IF(J36='11 FORMULAS'!$O$6,'11 FORMULAS'!$P$6,""))</f>
        <v/>
      </c>
      <c r="M36" s="5"/>
      <c r="N36" s="64" t="str">
        <f>+IF(M36='11 FORMULAS'!$H$4,'11 FORMULAS'!$I$4,IF(M36='11 FORMULAS'!$H$5,'11 FORMULAS'!$I$5,""))</f>
        <v/>
      </c>
      <c r="O36" s="6"/>
      <c r="P36" s="6"/>
      <c r="Q36" s="6"/>
      <c r="R36" s="333" t="str">
        <f>+IFERROR(K36+N36,"")</f>
        <v/>
      </c>
      <c r="S36" s="333" t="str">
        <f>IF(L36='11 FORMULAS'!$P$5,C36-(C36*R36),C36)</f>
        <v/>
      </c>
      <c r="T36" s="333" t="str">
        <f>IF(L36='11 FORMULAS'!$P$6,D36-(D36*R36),D36)</f>
        <v/>
      </c>
      <c r="U36" s="458" t="str">
        <f>+IF(S39="","",S39)</f>
        <v/>
      </c>
      <c r="V36" s="461" t="str">
        <f>+IF(T39="","",T39)</f>
        <v/>
      </c>
      <c r="X36" s="329"/>
      <c r="Y36" s="330"/>
      <c r="Z36" s="330"/>
    </row>
    <row r="37" spans="1:26" ht="29.45" customHeight="1" x14ac:dyDescent="0.25">
      <c r="A37" s="453"/>
      <c r="B37" s="456"/>
      <c r="C37" s="433"/>
      <c r="D37" s="436"/>
      <c r="E37" s="69">
        <v>2</v>
      </c>
      <c r="F37" s="231"/>
      <c r="G37" s="231"/>
      <c r="H37" s="231"/>
      <c r="I37" s="319" t="str">
        <f t="shared" si="0"/>
        <v xml:space="preserve">  </v>
      </c>
      <c r="J37" s="1"/>
      <c r="K37" s="65" t="str">
        <f>+IF(J37='11 FORMULAS'!$E$4,'11 FORMULAS'!$F$4,IF(J37='11 FORMULAS'!$E$5,'11 FORMULAS'!$F$5,IF(J37='11 FORMULAS'!$E$6,'11 FORMULAS'!$F$6,"")))</f>
        <v/>
      </c>
      <c r="L37" s="65" t="str">
        <f>+IF(OR(J37='11 FORMULAS'!$O$4,J37='11 FORMULAS'!$O$5),'11 FORMULAS'!$P$5,IF(J37='11 FORMULAS'!$O$6,'11 FORMULAS'!$P$6,""))</f>
        <v/>
      </c>
      <c r="M37" s="1"/>
      <c r="N37" s="65" t="str">
        <f>+IF(M37='11 FORMULAS'!$H$4,'11 FORMULAS'!$I$4,IF(M37='11 FORMULAS'!$H$5,'11 FORMULAS'!$I$5,""))</f>
        <v/>
      </c>
      <c r="O37" s="4"/>
      <c r="P37" s="4"/>
      <c r="Q37" s="4"/>
      <c r="R37" s="334" t="str">
        <f t="shared" ref="R37" si="14">+IFERROR(K37+N37,"")</f>
        <v/>
      </c>
      <c r="S37" s="334" t="str">
        <f>IF(L37='11 FORMULAS'!$P$5,S36-(S36*R37),S36)</f>
        <v/>
      </c>
      <c r="T37" s="334" t="str">
        <f>IF(L37='11 FORMULAS'!$P$6,T36-(T36*R37),T36)</f>
        <v/>
      </c>
      <c r="U37" s="459"/>
      <c r="V37" s="462"/>
      <c r="X37" s="329"/>
      <c r="Y37" s="330"/>
      <c r="Z37" s="330"/>
    </row>
    <row r="38" spans="1:26" ht="29.45" customHeight="1" x14ac:dyDescent="0.25">
      <c r="A38" s="453"/>
      <c r="B38" s="456"/>
      <c r="C38" s="433"/>
      <c r="D38" s="436"/>
      <c r="E38" s="69">
        <v>3</v>
      </c>
      <c r="F38" s="231"/>
      <c r="G38" s="231"/>
      <c r="H38" s="231"/>
      <c r="I38" s="319" t="str">
        <f t="shared" si="0"/>
        <v xml:space="preserve">  </v>
      </c>
      <c r="J38" s="1"/>
      <c r="K38" s="65" t="str">
        <f>+IF(J38='11 FORMULAS'!$E$4,'11 FORMULAS'!$F$4,IF(J38='11 FORMULAS'!$E$5,'11 FORMULAS'!$F$5,IF(J38='11 FORMULAS'!$E$6,'11 FORMULAS'!$F$6,"")))</f>
        <v/>
      </c>
      <c r="L38" s="65" t="str">
        <f>+IF(OR(J38='11 FORMULAS'!$O$4,J38='11 FORMULAS'!$O$5),'11 FORMULAS'!$P$5,IF(J38='11 FORMULAS'!$O$6,'11 FORMULAS'!$P$6,""))</f>
        <v/>
      </c>
      <c r="M38" s="1"/>
      <c r="N38" s="65" t="str">
        <f>+IF(M38='11 FORMULAS'!$H$4,'11 FORMULAS'!$I$4,IF(M38='11 FORMULAS'!$H$5,'11 FORMULAS'!$I$5,""))</f>
        <v/>
      </c>
      <c r="O38" s="4"/>
      <c r="P38" s="4"/>
      <c r="Q38" s="4"/>
      <c r="R38" s="334" t="str">
        <f>+IFERROR(K38+N38,"")</f>
        <v/>
      </c>
      <c r="S38" s="334" t="str">
        <f>IF(L38='11 FORMULAS'!$P$5,S37-(S37*R38),S37)</f>
        <v/>
      </c>
      <c r="T38" s="334" t="str">
        <f>IF(L38='11 FORMULAS'!$P$6,T37-(T37*R38),T37)</f>
        <v/>
      </c>
      <c r="U38" s="459"/>
      <c r="V38" s="462"/>
      <c r="X38" s="329"/>
      <c r="Y38" s="330"/>
      <c r="Z38" s="330"/>
    </row>
    <row r="39" spans="1:26" ht="29.45" customHeight="1" thickBot="1" x14ac:dyDescent="0.3">
      <c r="A39" s="454"/>
      <c r="B39" s="457"/>
      <c r="C39" s="434"/>
      <c r="D39" s="437"/>
      <c r="E39" s="70">
        <v>4</v>
      </c>
      <c r="F39" s="232"/>
      <c r="G39" s="232"/>
      <c r="H39" s="232"/>
      <c r="I39" s="320" t="str">
        <f t="shared" si="0"/>
        <v xml:space="preserve">  </v>
      </c>
      <c r="J39" s="7"/>
      <c r="K39" s="66" t="str">
        <f>+IF(J39='11 FORMULAS'!$E$4,'11 FORMULAS'!$F$4,IF(J39='11 FORMULAS'!$E$5,'11 FORMULAS'!$F$5,IF(J39='11 FORMULAS'!$E$6,'11 FORMULAS'!$F$6,"")))</f>
        <v/>
      </c>
      <c r="L39" s="66" t="str">
        <f>+IF(OR(J39='11 FORMULAS'!$O$4,J39='11 FORMULAS'!$O$5),'11 FORMULAS'!$P$5,IF(J39='11 FORMULAS'!$O$6,'11 FORMULAS'!$P$6,""))</f>
        <v/>
      </c>
      <c r="M39" s="7"/>
      <c r="N39" s="66" t="str">
        <f>+IF(M39='11 FORMULAS'!$H$4,'11 FORMULAS'!$I$4,IF(M39='11 FORMULAS'!$H$5,'11 FORMULAS'!$I$5,""))</f>
        <v/>
      </c>
      <c r="O39" s="8"/>
      <c r="P39" s="8"/>
      <c r="Q39" s="8"/>
      <c r="R39" s="335" t="str">
        <f t="shared" ref="R39" si="15">+IFERROR(K39+N39,"")</f>
        <v/>
      </c>
      <c r="S39" s="335" t="str">
        <f>IF(L39='11 FORMULAS'!$P$5,S38-(S38*R39),S38)</f>
        <v/>
      </c>
      <c r="T39" s="335" t="str">
        <f>IF(L39='11 FORMULAS'!$P$6,T38-(T38*R39),T38)</f>
        <v/>
      </c>
      <c r="U39" s="460"/>
      <c r="V39" s="463"/>
    </row>
    <row r="40" spans="1:26" ht="29.45" customHeight="1" x14ac:dyDescent="0.25">
      <c r="A40" s="452" t="str">
        <f>'2 CONTEXTO E IDENTIFICACIÓN'!A17</f>
        <v>R9</v>
      </c>
      <c r="B40" s="455" t="str">
        <f>+'2 CONTEXTO E IDENTIFICACIÓN'!E17</f>
        <v xml:space="preserve">  </v>
      </c>
      <c r="C40" s="432" t="str">
        <f>+'3 PROBABIL E IMPACTO INHERENTE'!E17</f>
        <v/>
      </c>
      <c r="D40" s="435" t="str">
        <f>+'3 PROBABIL E IMPACTO INHERENTE'!M17</f>
        <v/>
      </c>
      <c r="E40" s="68">
        <v>1</v>
      </c>
      <c r="F40" s="71"/>
      <c r="G40" s="71"/>
      <c r="H40" s="71"/>
      <c r="I40" s="318" t="str">
        <f t="shared" ref="I40:I71" si="16">+CONCATENATE(F40," ",G40," ",H40)</f>
        <v xml:space="preserve">  </v>
      </c>
      <c r="J40" s="5"/>
      <c r="K40" s="64" t="str">
        <f>+IF(J40='11 FORMULAS'!$E$4,'11 FORMULAS'!$F$4,IF(J40='11 FORMULAS'!$E$5,'11 FORMULAS'!$F$5,IF(J40='11 FORMULAS'!$E$6,'11 FORMULAS'!$F$6,"")))</f>
        <v/>
      </c>
      <c r="L40" s="64" t="str">
        <f>+IF(OR(J40='11 FORMULAS'!$O$4,J40='11 FORMULAS'!$O$5),'11 FORMULAS'!$P$5,IF(J40='11 FORMULAS'!$O$6,'11 FORMULAS'!$P$6,""))</f>
        <v/>
      </c>
      <c r="M40" s="5"/>
      <c r="N40" s="64" t="str">
        <f>+IF(M40='11 FORMULAS'!$H$4,'11 FORMULAS'!$I$4,IF(M40='11 FORMULAS'!$H$5,'11 FORMULAS'!$I$5,""))</f>
        <v/>
      </c>
      <c r="O40" s="6"/>
      <c r="P40" s="6"/>
      <c r="Q40" s="6"/>
      <c r="R40" s="333" t="str">
        <f>+IFERROR(K40+N40,"")</f>
        <v/>
      </c>
      <c r="S40" s="333" t="str">
        <f>IF(L40='11 FORMULAS'!$P$5,C40-(C40*R40),C40)</f>
        <v/>
      </c>
      <c r="T40" s="333" t="str">
        <f>IF(L40='11 FORMULAS'!$P$6,D40-(D40*R40),D40)</f>
        <v/>
      </c>
      <c r="U40" s="458" t="str">
        <f>+IF(S43="","",S43)</f>
        <v/>
      </c>
      <c r="V40" s="461" t="str">
        <f>+IF(T43="","",T43)</f>
        <v/>
      </c>
      <c r="X40" s="329"/>
      <c r="Y40" s="330"/>
      <c r="Z40" s="330"/>
    </row>
    <row r="41" spans="1:26" ht="29.45" customHeight="1" x14ac:dyDescent="0.25">
      <c r="A41" s="453"/>
      <c r="B41" s="456"/>
      <c r="C41" s="433"/>
      <c r="D41" s="436"/>
      <c r="E41" s="69">
        <v>2</v>
      </c>
      <c r="F41" s="231"/>
      <c r="G41" s="231"/>
      <c r="H41" s="231"/>
      <c r="I41" s="319" t="str">
        <f t="shared" si="16"/>
        <v xml:space="preserve">  </v>
      </c>
      <c r="J41" s="1"/>
      <c r="K41" s="65" t="str">
        <f>+IF(J41='11 FORMULAS'!$E$4,'11 FORMULAS'!$F$4,IF(J41='11 FORMULAS'!$E$5,'11 FORMULAS'!$F$5,IF(J41='11 FORMULAS'!$E$6,'11 FORMULAS'!$F$6,"")))</f>
        <v/>
      </c>
      <c r="L41" s="65" t="str">
        <f>+IF(OR(J41='11 FORMULAS'!$O$4,J41='11 FORMULAS'!$O$5),'11 FORMULAS'!$P$5,IF(J41='11 FORMULAS'!$O$6,'11 FORMULAS'!$P$6,""))</f>
        <v/>
      </c>
      <c r="M41" s="1"/>
      <c r="N41" s="65" t="str">
        <f>+IF(M41='11 FORMULAS'!$H$4,'11 FORMULAS'!$I$4,IF(M41='11 FORMULAS'!$H$5,'11 FORMULAS'!$I$5,""))</f>
        <v/>
      </c>
      <c r="O41" s="4"/>
      <c r="P41" s="4"/>
      <c r="Q41" s="4"/>
      <c r="R41" s="334" t="str">
        <f t="shared" ref="R41" si="17">+IFERROR(K41+N41,"")</f>
        <v/>
      </c>
      <c r="S41" s="334" t="str">
        <f>IF(L41='11 FORMULAS'!$P$5,S40-(S40*R41),S40)</f>
        <v/>
      </c>
      <c r="T41" s="334" t="str">
        <f>IF(L41='11 FORMULAS'!$P$6,T40-(T40*R41),T40)</f>
        <v/>
      </c>
      <c r="U41" s="459"/>
      <c r="V41" s="462"/>
      <c r="X41" s="329"/>
      <c r="Y41" s="330"/>
      <c r="Z41" s="330"/>
    </row>
    <row r="42" spans="1:26" ht="29.45" customHeight="1" x14ac:dyDescent="0.25">
      <c r="A42" s="453"/>
      <c r="B42" s="456"/>
      <c r="C42" s="433"/>
      <c r="D42" s="436"/>
      <c r="E42" s="69">
        <v>3</v>
      </c>
      <c r="F42" s="231"/>
      <c r="G42" s="231"/>
      <c r="H42" s="231"/>
      <c r="I42" s="319" t="str">
        <f t="shared" si="16"/>
        <v xml:space="preserve">  </v>
      </c>
      <c r="J42" s="1"/>
      <c r="K42" s="65" t="str">
        <f>+IF(J42='11 FORMULAS'!$E$4,'11 FORMULAS'!$F$4,IF(J42='11 FORMULAS'!$E$5,'11 FORMULAS'!$F$5,IF(J42='11 FORMULAS'!$E$6,'11 FORMULAS'!$F$6,"")))</f>
        <v/>
      </c>
      <c r="L42" s="65" t="str">
        <f>+IF(OR(J42='11 FORMULAS'!$O$4,J42='11 FORMULAS'!$O$5),'11 FORMULAS'!$P$5,IF(J42='11 FORMULAS'!$O$6,'11 FORMULAS'!$P$6,""))</f>
        <v/>
      </c>
      <c r="M42" s="1"/>
      <c r="N42" s="65" t="str">
        <f>+IF(M42='11 FORMULAS'!$H$4,'11 FORMULAS'!$I$4,IF(M42='11 FORMULAS'!$H$5,'11 FORMULAS'!$I$5,""))</f>
        <v/>
      </c>
      <c r="O42" s="4"/>
      <c r="P42" s="4"/>
      <c r="Q42" s="4"/>
      <c r="R42" s="334" t="str">
        <f>+IFERROR(K42+N42,"")</f>
        <v/>
      </c>
      <c r="S42" s="334" t="str">
        <f>IF(L42='11 FORMULAS'!$P$5,S41-(S41*R42),S41)</f>
        <v/>
      </c>
      <c r="T42" s="334" t="str">
        <f>IF(L42='11 FORMULAS'!$P$6,T41-(T41*R42),T41)</f>
        <v/>
      </c>
      <c r="U42" s="459"/>
      <c r="V42" s="462"/>
      <c r="X42" s="329"/>
      <c r="Y42" s="330"/>
      <c r="Z42" s="330"/>
    </row>
    <row r="43" spans="1:26" ht="29.45" customHeight="1" thickBot="1" x14ac:dyDescent="0.3">
      <c r="A43" s="454"/>
      <c r="B43" s="457"/>
      <c r="C43" s="434"/>
      <c r="D43" s="437"/>
      <c r="E43" s="70">
        <v>4</v>
      </c>
      <c r="F43" s="232"/>
      <c r="G43" s="232"/>
      <c r="H43" s="232"/>
      <c r="I43" s="320" t="str">
        <f t="shared" si="16"/>
        <v xml:space="preserve">  </v>
      </c>
      <c r="J43" s="7"/>
      <c r="K43" s="66" t="str">
        <f>+IF(J43='11 FORMULAS'!$E$4,'11 FORMULAS'!$F$4,IF(J43='11 FORMULAS'!$E$5,'11 FORMULAS'!$F$5,IF(J43='11 FORMULAS'!$E$6,'11 FORMULAS'!$F$6,"")))</f>
        <v/>
      </c>
      <c r="L43" s="66" t="str">
        <f>+IF(OR(J43='11 FORMULAS'!$O$4,J43='11 FORMULAS'!$O$5),'11 FORMULAS'!$P$5,IF(J43='11 FORMULAS'!$O$6,'11 FORMULAS'!$P$6,""))</f>
        <v/>
      </c>
      <c r="M43" s="7"/>
      <c r="N43" s="66" t="str">
        <f>+IF(M43='11 FORMULAS'!$H$4,'11 FORMULAS'!$I$4,IF(M43='11 FORMULAS'!$H$5,'11 FORMULAS'!$I$5,""))</f>
        <v/>
      </c>
      <c r="O43" s="8"/>
      <c r="P43" s="8"/>
      <c r="Q43" s="8"/>
      <c r="R43" s="335" t="str">
        <f t="shared" ref="R43" si="18">+IFERROR(K43+N43,"")</f>
        <v/>
      </c>
      <c r="S43" s="335" t="str">
        <f>IF(L43='11 FORMULAS'!$P$5,S42-(S42*R43),S42)</f>
        <v/>
      </c>
      <c r="T43" s="335" t="str">
        <f>IF(L43='11 FORMULAS'!$P$6,T42-(T42*R43),T42)</f>
        <v/>
      </c>
      <c r="U43" s="460"/>
      <c r="V43" s="463"/>
    </row>
    <row r="44" spans="1:26" ht="29.45" customHeight="1" x14ac:dyDescent="0.25">
      <c r="A44" s="452" t="str">
        <f>'2 CONTEXTO E IDENTIFICACIÓN'!A18</f>
        <v>R10</v>
      </c>
      <c r="B44" s="455" t="str">
        <f>+'2 CONTEXTO E IDENTIFICACIÓN'!E18</f>
        <v xml:space="preserve">  </v>
      </c>
      <c r="C44" s="432" t="str">
        <f>+'3 PROBABIL E IMPACTO INHERENTE'!E18</f>
        <v/>
      </c>
      <c r="D44" s="435" t="str">
        <f>+'3 PROBABIL E IMPACTO INHERENTE'!M18</f>
        <v/>
      </c>
      <c r="E44" s="68">
        <v>1</v>
      </c>
      <c r="F44" s="71"/>
      <c r="G44" s="71"/>
      <c r="H44" s="71"/>
      <c r="I44" s="318" t="str">
        <f t="shared" si="16"/>
        <v xml:space="preserve">  </v>
      </c>
      <c r="J44" s="5"/>
      <c r="K44" s="64" t="str">
        <f>+IF(J44='11 FORMULAS'!$E$4,'11 FORMULAS'!$F$4,IF(J44='11 FORMULAS'!$E$5,'11 FORMULAS'!$F$5,IF(J44='11 FORMULAS'!$E$6,'11 FORMULAS'!$F$6,"")))</f>
        <v/>
      </c>
      <c r="L44" s="64" t="str">
        <f>+IF(OR(J44='11 FORMULAS'!$O$4,J44='11 FORMULAS'!$O$5),'11 FORMULAS'!$P$5,IF(J44='11 FORMULAS'!$O$6,'11 FORMULAS'!$P$6,""))</f>
        <v/>
      </c>
      <c r="M44" s="5"/>
      <c r="N44" s="64" t="str">
        <f>+IF(M44='11 FORMULAS'!$H$4,'11 FORMULAS'!$I$4,IF(M44='11 FORMULAS'!$H$5,'11 FORMULAS'!$I$5,""))</f>
        <v/>
      </c>
      <c r="O44" s="6"/>
      <c r="P44" s="6"/>
      <c r="Q44" s="6"/>
      <c r="R44" s="333" t="str">
        <f>+IFERROR(K44+N44,"")</f>
        <v/>
      </c>
      <c r="S44" s="333" t="str">
        <f>IF(L44='11 FORMULAS'!$P$5,C44-(C44*R44),C44)</f>
        <v/>
      </c>
      <c r="T44" s="333" t="str">
        <f>IF(L44='11 FORMULAS'!$P$6,D44-(D44*R44),D44)</f>
        <v/>
      </c>
      <c r="U44" s="458" t="str">
        <f>+IF(S47="","",S47)</f>
        <v/>
      </c>
      <c r="V44" s="461" t="str">
        <f>+IF(T47="","",T47)</f>
        <v/>
      </c>
      <c r="X44" s="329"/>
      <c r="Y44" s="330"/>
      <c r="Z44" s="330"/>
    </row>
    <row r="45" spans="1:26" ht="29.45" customHeight="1" x14ac:dyDescent="0.25">
      <c r="A45" s="453"/>
      <c r="B45" s="456"/>
      <c r="C45" s="433"/>
      <c r="D45" s="436"/>
      <c r="E45" s="69">
        <v>2</v>
      </c>
      <c r="F45" s="231"/>
      <c r="G45" s="231"/>
      <c r="H45" s="231"/>
      <c r="I45" s="319" t="str">
        <f t="shared" si="16"/>
        <v xml:space="preserve">  </v>
      </c>
      <c r="J45" s="1"/>
      <c r="K45" s="65" t="str">
        <f>+IF(J45='11 FORMULAS'!$E$4,'11 FORMULAS'!$F$4,IF(J45='11 FORMULAS'!$E$5,'11 FORMULAS'!$F$5,IF(J45='11 FORMULAS'!$E$6,'11 FORMULAS'!$F$6,"")))</f>
        <v/>
      </c>
      <c r="L45" s="65" t="str">
        <f>+IF(OR(J45='11 FORMULAS'!$O$4,J45='11 FORMULAS'!$O$5),'11 FORMULAS'!$P$5,IF(J45='11 FORMULAS'!$O$6,'11 FORMULAS'!$P$6,""))</f>
        <v/>
      </c>
      <c r="M45" s="1"/>
      <c r="N45" s="65" t="str">
        <f>+IF(M45='11 FORMULAS'!$H$4,'11 FORMULAS'!$I$4,IF(M45='11 FORMULAS'!$H$5,'11 FORMULAS'!$I$5,""))</f>
        <v/>
      </c>
      <c r="O45" s="4"/>
      <c r="P45" s="4"/>
      <c r="Q45" s="4"/>
      <c r="R45" s="334" t="str">
        <f t="shared" ref="R45" si="19">+IFERROR(K45+N45,"")</f>
        <v/>
      </c>
      <c r="S45" s="334" t="str">
        <f>IF(L45='11 FORMULAS'!$P$5,S44-(S44*R45),S44)</f>
        <v/>
      </c>
      <c r="T45" s="334" t="str">
        <f>IF(L45='11 FORMULAS'!$P$6,T44-(T44*R45),T44)</f>
        <v/>
      </c>
      <c r="U45" s="459"/>
      <c r="V45" s="462"/>
      <c r="X45" s="329"/>
      <c r="Y45" s="330"/>
      <c r="Z45" s="330"/>
    </row>
    <row r="46" spans="1:26" ht="29.45" customHeight="1" x14ac:dyDescent="0.25">
      <c r="A46" s="453"/>
      <c r="B46" s="456"/>
      <c r="C46" s="433"/>
      <c r="D46" s="436"/>
      <c r="E46" s="69">
        <v>3</v>
      </c>
      <c r="F46" s="231"/>
      <c r="G46" s="231"/>
      <c r="H46" s="231"/>
      <c r="I46" s="319" t="str">
        <f t="shared" si="16"/>
        <v xml:space="preserve">  </v>
      </c>
      <c r="J46" s="1"/>
      <c r="K46" s="65" t="str">
        <f>+IF(J46='11 FORMULAS'!$E$4,'11 FORMULAS'!$F$4,IF(J46='11 FORMULAS'!$E$5,'11 FORMULAS'!$F$5,IF(J46='11 FORMULAS'!$E$6,'11 FORMULAS'!$F$6,"")))</f>
        <v/>
      </c>
      <c r="L46" s="65" t="str">
        <f>+IF(OR(J46='11 FORMULAS'!$O$4,J46='11 FORMULAS'!$O$5),'11 FORMULAS'!$P$5,IF(J46='11 FORMULAS'!$O$6,'11 FORMULAS'!$P$6,""))</f>
        <v/>
      </c>
      <c r="M46" s="1"/>
      <c r="N46" s="65" t="str">
        <f>+IF(M46='11 FORMULAS'!$H$4,'11 FORMULAS'!$I$4,IF(M46='11 FORMULAS'!$H$5,'11 FORMULAS'!$I$5,""))</f>
        <v/>
      </c>
      <c r="O46" s="4"/>
      <c r="P46" s="4"/>
      <c r="Q46" s="4"/>
      <c r="R46" s="334" t="str">
        <f>+IFERROR(K46+N46,"")</f>
        <v/>
      </c>
      <c r="S46" s="334" t="str">
        <f>IF(L46='11 FORMULAS'!$P$5,S45-(S45*R46),S45)</f>
        <v/>
      </c>
      <c r="T46" s="334" t="str">
        <f>IF(L46='11 FORMULAS'!$P$6,T45-(T45*R46),T45)</f>
        <v/>
      </c>
      <c r="U46" s="459"/>
      <c r="V46" s="462"/>
      <c r="X46" s="329"/>
      <c r="Y46" s="330"/>
      <c r="Z46" s="330"/>
    </row>
    <row r="47" spans="1:26" ht="29.45" customHeight="1" thickBot="1" x14ac:dyDescent="0.3">
      <c r="A47" s="454"/>
      <c r="B47" s="457"/>
      <c r="C47" s="434"/>
      <c r="D47" s="437"/>
      <c r="E47" s="70">
        <v>4</v>
      </c>
      <c r="F47" s="232"/>
      <c r="G47" s="232"/>
      <c r="H47" s="232"/>
      <c r="I47" s="320" t="str">
        <f t="shared" si="16"/>
        <v xml:space="preserve">  </v>
      </c>
      <c r="J47" s="7"/>
      <c r="K47" s="66" t="str">
        <f>+IF(J47='11 FORMULAS'!$E$4,'11 FORMULAS'!$F$4,IF(J47='11 FORMULAS'!$E$5,'11 FORMULAS'!$F$5,IF(J47='11 FORMULAS'!$E$6,'11 FORMULAS'!$F$6,"")))</f>
        <v/>
      </c>
      <c r="L47" s="66" t="str">
        <f>+IF(OR(J47='11 FORMULAS'!$O$4,J47='11 FORMULAS'!$O$5),'11 FORMULAS'!$P$5,IF(J47='11 FORMULAS'!$O$6,'11 FORMULAS'!$P$6,""))</f>
        <v/>
      </c>
      <c r="M47" s="7"/>
      <c r="N47" s="66" t="str">
        <f>+IF(M47='11 FORMULAS'!$H$4,'11 FORMULAS'!$I$4,IF(M47='11 FORMULAS'!$H$5,'11 FORMULAS'!$I$5,""))</f>
        <v/>
      </c>
      <c r="O47" s="8"/>
      <c r="P47" s="8"/>
      <c r="Q47" s="8"/>
      <c r="R47" s="335" t="str">
        <f t="shared" ref="R47" si="20">+IFERROR(K47+N47,"")</f>
        <v/>
      </c>
      <c r="S47" s="335" t="str">
        <f>IF(L47='11 FORMULAS'!$P$5,S46-(S46*R47),S46)</f>
        <v/>
      </c>
      <c r="T47" s="335" t="str">
        <f>IF(L47='11 FORMULAS'!$P$6,T46-(T46*R47),T46)</f>
        <v/>
      </c>
      <c r="U47" s="460"/>
      <c r="V47" s="463"/>
    </row>
    <row r="48" spans="1:26" ht="29.45" customHeight="1" x14ac:dyDescent="0.25">
      <c r="A48" s="452" t="str">
        <f>'2 CONTEXTO E IDENTIFICACIÓN'!A19</f>
        <v>R11</v>
      </c>
      <c r="B48" s="455" t="str">
        <f>+'2 CONTEXTO E IDENTIFICACIÓN'!E19</f>
        <v xml:space="preserve">  </v>
      </c>
      <c r="C48" s="432" t="str">
        <f>+'3 PROBABIL E IMPACTO INHERENTE'!E19</f>
        <v/>
      </c>
      <c r="D48" s="435" t="str">
        <f>+'3 PROBABIL E IMPACTO INHERENTE'!M19</f>
        <v/>
      </c>
      <c r="E48" s="68">
        <v>1</v>
      </c>
      <c r="F48" s="71"/>
      <c r="G48" s="71"/>
      <c r="H48" s="71"/>
      <c r="I48" s="318" t="str">
        <f t="shared" si="16"/>
        <v xml:space="preserve">  </v>
      </c>
      <c r="J48" s="5"/>
      <c r="K48" s="64" t="str">
        <f>+IF(J48='11 FORMULAS'!$E$4,'11 FORMULAS'!$F$4,IF(J48='11 FORMULAS'!$E$5,'11 FORMULAS'!$F$5,IF(J48='11 FORMULAS'!$E$6,'11 FORMULAS'!$F$6,"")))</f>
        <v/>
      </c>
      <c r="L48" s="64" t="str">
        <f>+IF(OR(J48='11 FORMULAS'!$O$4,J48='11 FORMULAS'!$O$5),'11 FORMULAS'!$P$5,IF(J48='11 FORMULAS'!$O$6,'11 FORMULAS'!$P$6,""))</f>
        <v/>
      </c>
      <c r="M48" s="5"/>
      <c r="N48" s="64" t="str">
        <f>+IF(M48='11 FORMULAS'!$H$4,'11 FORMULAS'!$I$4,IF(M48='11 FORMULAS'!$H$5,'11 FORMULAS'!$I$5,""))</f>
        <v/>
      </c>
      <c r="O48" s="6"/>
      <c r="P48" s="6"/>
      <c r="Q48" s="6"/>
      <c r="R48" s="333" t="str">
        <f>+IFERROR(K48+N48,"")</f>
        <v/>
      </c>
      <c r="S48" s="333" t="str">
        <f>IF(L48='11 FORMULAS'!$P$5,C48-(C48*R48),C48)</f>
        <v/>
      </c>
      <c r="T48" s="333" t="str">
        <f>IF(L48='11 FORMULAS'!$P$6,D48-(D48*R48),D48)</f>
        <v/>
      </c>
      <c r="U48" s="458" t="str">
        <f>+IF(S51="","",S51)</f>
        <v/>
      </c>
      <c r="V48" s="461" t="str">
        <f>+IF(T51="","",T51)</f>
        <v/>
      </c>
      <c r="X48" s="329"/>
      <c r="Y48" s="330"/>
      <c r="Z48" s="330"/>
    </row>
    <row r="49" spans="1:26" ht="29.45" customHeight="1" x14ac:dyDescent="0.25">
      <c r="A49" s="453"/>
      <c r="B49" s="456"/>
      <c r="C49" s="433"/>
      <c r="D49" s="436"/>
      <c r="E49" s="69">
        <v>2</v>
      </c>
      <c r="F49" s="231"/>
      <c r="G49" s="231"/>
      <c r="H49" s="231"/>
      <c r="I49" s="319" t="str">
        <f t="shared" si="16"/>
        <v xml:space="preserve">  </v>
      </c>
      <c r="J49" s="1"/>
      <c r="K49" s="65" t="str">
        <f>+IF(J49='11 FORMULAS'!$E$4,'11 FORMULAS'!$F$4,IF(J49='11 FORMULAS'!$E$5,'11 FORMULAS'!$F$5,IF(J49='11 FORMULAS'!$E$6,'11 FORMULAS'!$F$6,"")))</f>
        <v/>
      </c>
      <c r="L49" s="65" t="str">
        <f>+IF(OR(J49='11 FORMULAS'!$O$4,J49='11 FORMULAS'!$O$5),'11 FORMULAS'!$P$5,IF(J49='11 FORMULAS'!$O$6,'11 FORMULAS'!$P$6,""))</f>
        <v/>
      </c>
      <c r="M49" s="1"/>
      <c r="N49" s="65" t="str">
        <f>+IF(M49='11 FORMULAS'!$H$4,'11 FORMULAS'!$I$4,IF(M49='11 FORMULAS'!$H$5,'11 FORMULAS'!$I$5,""))</f>
        <v/>
      </c>
      <c r="O49" s="4"/>
      <c r="P49" s="4"/>
      <c r="Q49" s="4"/>
      <c r="R49" s="334" t="str">
        <f t="shared" ref="R49" si="21">+IFERROR(K49+N49,"")</f>
        <v/>
      </c>
      <c r="S49" s="334" t="str">
        <f>IF(L49='11 FORMULAS'!$P$5,S48-(S48*R49),S48)</f>
        <v/>
      </c>
      <c r="T49" s="334" t="str">
        <f>IF(L49='11 FORMULAS'!$P$6,T48-(T48*R49),T48)</f>
        <v/>
      </c>
      <c r="U49" s="459"/>
      <c r="V49" s="462"/>
      <c r="X49" s="329"/>
      <c r="Y49" s="330"/>
      <c r="Z49" s="330"/>
    </row>
    <row r="50" spans="1:26" ht="29.45" customHeight="1" x14ac:dyDescent="0.25">
      <c r="A50" s="453"/>
      <c r="B50" s="456"/>
      <c r="C50" s="433"/>
      <c r="D50" s="436"/>
      <c r="E50" s="69">
        <v>3</v>
      </c>
      <c r="F50" s="231"/>
      <c r="G50" s="231"/>
      <c r="H50" s="231"/>
      <c r="I50" s="319" t="str">
        <f t="shared" si="16"/>
        <v xml:space="preserve">  </v>
      </c>
      <c r="J50" s="1"/>
      <c r="K50" s="65" t="str">
        <f>+IF(J50='11 FORMULAS'!$E$4,'11 FORMULAS'!$F$4,IF(J50='11 FORMULAS'!$E$5,'11 FORMULAS'!$F$5,IF(J50='11 FORMULAS'!$E$6,'11 FORMULAS'!$F$6,"")))</f>
        <v/>
      </c>
      <c r="L50" s="65" t="str">
        <f>+IF(OR(J50='11 FORMULAS'!$O$4,J50='11 FORMULAS'!$O$5),'11 FORMULAS'!$P$5,IF(J50='11 FORMULAS'!$O$6,'11 FORMULAS'!$P$6,""))</f>
        <v/>
      </c>
      <c r="M50" s="1"/>
      <c r="N50" s="65" t="str">
        <f>+IF(M50='11 FORMULAS'!$H$4,'11 FORMULAS'!$I$4,IF(M50='11 FORMULAS'!$H$5,'11 FORMULAS'!$I$5,""))</f>
        <v/>
      </c>
      <c r="O50" s="4"/>
      <c r="P50" s="4"/>
      <c r="Q50" s="4"/>
      <c r="R50" s="334" t="str">
        <f>+IFERROR(K50+N50,"")</f>
        <v/>
      </c>
      <c r="S50" s="334" t="str">
        <f>IF(L50='11 FORMULAS'!$P$5,S49-(S49*R50),S49)</f>
        <v/>
      </c>
      <c r="T50" s="334" t="str">
        <f>IF(L50='11 FORMULAS'!$P$6,T49-(T49*R50),T49)</f>
        <v/>
      </c>
      <c r="U50" s="459"/>
      <c r="V50" s="462"/>
      <c r="X50" s="329"/>
      <c r="Y50" s="330"/>
      <c r="Z50" s="330"/>
    </row>
    <row r="51" spans="1:26" ht="29.45" customHeight="1" thickBot="1" x14ac:dyDescent="0.3">
      <c r="A51" s="454"/>
      <c r="B51" s="457"/>
      <c r="C51" s="434"/>
      <c r="D51" s="437"/>
      <c r="E51" s="70">
        <v>4</v>
      </c>
      <c r="F51" s="232"/>
      <c r="G51" s="232"/>
      <c r="H51" s="232"/>
      <c r="I51" s="320" t="str">
        <f t="shared" si="16"/>
        <v xml:space="preserve">  </v>
      </c>
      <c r="J51" s="7"/>
      <c r="K51" s="66" t="str">
        <f>+IF(J51='11 FORMULAS'!$E$4,'11 FORMULAS'!$F$4,IF(J51='11 FORMULAS'!$E$5,'11 FORMULAS'!$F$5,IF(J51='11 FORMULAS'!$E$6,'11 FORMULAS'!$F$6,"")))</f>
        <v/>
      </c>
      <c r="L51" s="66" t="str">
        <f>+IF(OR(J51='11 FORMULAS'!$O$4,J51='11 FORMULAS'!$O$5),'11 FORMULAS'!$P$5,IF(J51='11 FORMULAS'!$O$6,'11 FORMULAS'!$P$6,""))</f>
        <v/>
      </c>
      <c r="M51" s="7"/>
      <c r="N51" s="66" t="str">
        <f>+IF(M51='11 FORMULAS'!$H$4,'11 FORMULAS'!$I$4,IF(M51='11 FORMULAS'!$H$5,'11 FORMULAS'!$I$5,""))</f>
        <v/>
      </c>
      <c r="O51" s="8"/>
      <c r="P51" s="8"/>
      <c r="Q51" s="8"/>
      <c r="R51" s="335" t="str">
        <f t="shared" ref="R51" si="22">+IFERROR(K51+N51,"")</f>
        <v/>
      </c>
      <c r="S51" s="335" t="str">
        <f>IF(L51='11 FORMULAS'!$P$5,S50-(S50*R51),S50)</f>
        <v/>
      </c>
      <c r="T51" s="335" t="str">
        <f>IF(L51='11 FORMULAS'!$P$6,T50-(T50*R51),T50)</f>
        <v/>
      </c>
      <c r="U51" s="460"/>
      <c r="V51" s="463"/>
    </row>
    <row r="52" spans="1:26" ht="29.45" customHeight="1" x14ac:dyDescent="0.25">
      <c r="A52" s="452" t="str">
        <f>'2 CONTEXTO E IDENTIFICACIÓN'!A20</f>
        <v>R12</v>
      </c>
      <c r="B52" s="455" t="str">
        <f>+'2 CONTEXTO E IDENTIFICACIÓN'!E20</f>
        <v xml:space="preserve">  </v>
      </c>
      <c r="C52" s="432" t="str">
        <f>+'3 PROBABIL E IMPACTO INHERENTE'!E20</f>
        <v/>
      </c>
      <c r="D52" s="435" t="str">
        <f>+'3 PROBABIL E IMPACTO INHERENTE'!M20</f>
        <v/>
      </c>
      <c r="E52" s="68">
        <v>1</v>
      </c>
      <c r="F52" s="71"/>
      <c r="G52" s="71"/>
      <c r="H52" s="71"/>
      <c r="I52" s="318" t="str">
        <f t="shared" si="16"/>
        <v xml:space="preserve">  </v>
      </c>
      <c r="J52" s="5"/>
      <c r="K52" s="64" t="str">
        <f>+IF(J52='11 FORMULAS'!$E$4,'11 FORMULAS'!$F$4,IF(J52='11 FORMULAS'!$E$5,'11 FORMULAS'!$F$5,IF(J52='11 FORMULAS'!$E$6,'11 FORMULAS'!$F$6,"")))</f>
        <v/>
      </c>
      <c r="L52" s="64" t="str">
        <f>+IF(OR(J52='11 FORMULAS'!$O$4,J52='11 FORMULAS'!$O$5),'11 FORMULAS'!$P$5,IF(J52='11 FORMULAS'!$O$6,'11 FORMULAS'!$P$6,""))</f>
        <v/>
      </c>
      <c r="M52" s="5"/>
      <c r="N52" s="64" t="str">
        <f>+IF(M52='11 FORMULAS'!$H$4,'11 FORMULAS'!$I$4,IF(M52='11 FORMULAS'!$H$5,'11 FORMULAS'!$I$5,""))</f>
        <v/>
      </c>
      <c r="O52" s="6"/>
      <c r="P52" s="6"/>
      <c r="Q52" s="6"/>
      <c r="R52" s="333" t="str">
        <f>+IFERROR(K52+N52,"")</f>
        <v/>
      </c>
      <c r="S52" s="333" t="str">
        <f>IF(L52='11 FORMULAS'!$P$5,C52-(C52*R52),C52)</f>
        <v/>
      </c>
      <c r="T52" s="333" t="str">
        <f>IF(L52='11 FORMULAS'!$P$6,D52-(D52*R52),D52)</f>
        <v/>
      </c>
      <c r="U52" s="458" t="str">
        <f>+IF(S55="","",S55)</f>
        <v/>
      </c>
      <c r="V52" s="461" t="str">
        <f>+IF(T55="","",T55)</f>
        <v/>
      </c>
      <c r="X52" s="329"/>
      <c r="Y52" s="330"/>
      <c r="Z52" s="330"/>
    </row>
    <row r="53" spans="1:26" ht="29.45" customHeight="1" x14ac:dyDescent="0.25">
      <c r="A53" s="453"/>
      <c r="B53" s="456"/>
      <c r="C53" s="433"/>
      <c r="D53" s="436"/>
      <c r="E53" s="69">
        <v>2</v>
      </c>
      <c r="F53" s="231"/>
      <c r="G53" s="231"/>
      <c r="H53" s="231"/>
      <c r="I53" s="319" t="str">
        <f t="shared" si="16"/>
        <v xml:space="preserve">  </v>
      </c>
      <c r="J53" s="1"/>
      <c r="K53" s="65" t="str">
        <f>+IF(J53='11 FORMULAS'!$E$4,'11 FORMULAS'!$F$4,IF(J53='11 FORMULAS'!$E$5,'11 FORMULAS'!$F$5,IF(J53='11 FORMULAS'!$E$6,'11 FORMULAS'!$F$6,"")))</f>
        <v/>
      </c>
      <c r="L53" s="65" t="str">
        <f>+IF(OR(J53='11 FORMULAS'!$O$4,J53='11 FORMULAS'!$O$5),'11 FORMULAS'!$P$5,IF(J53='11 FORMULAS'!$O$6,'11 FORMULAS'!$P$6,""))</f>
        <v/>
      </c>
      <c r="M53" s="1"/>
      <c r="N53" s="65" t="str">
        <f>+IF(M53='11 FORMULAS'!$H$4,'11 FORMULAS'!$I$4,IF(M53='11 FORMULAS'!$H$5,'11 FORMULAS'!$I$5,""))</f>
        <v/>
      </c>
      <c r="O53" s="4"/>
      <c r="P53" s="4"/>
      <c r="Q53" s="4"/>
      <c r="R53" s="334" t="str">
        <f t="shared" ref="R53" si="23">+IFERROR(K53+N53,"")</f>
        <v/>
      </c>
      <c r="S53" s="334" t="str">
        <f>IF(L53='11 FORMULAS'!$P$5,S52-(S52*R53),S52)</f>
        <v/>
      </c>
      <c r="T53" s="334" t="str">
        <f>IF(L53='11 FORMULAS'!$P$6,T52-(T52*R53),T52)</f>
        <v/>
      </c>
      <c r="U53" s="459"/>
      <c r="V53" s="462"/>
      <c r="X53" s="329"/>
      <c r="Y53" s="330"/>
      <c r="Z53" s="330"/>
    </row>
    <row r="54" spans="1:26" ht="29.45" customHeight="1" x14ac:dyDescent="0.25">
      <c r="A54" s="453"/>
      <c r="B54" s="456"/>
      <c r="C54" s="433"/>
      <c r="D54" s="436"/>
      <c r="E54" s="69">
        <v>3</v>
      </c>
      <c r="F54" s="231"/>
      <c r="G54" s="231"/>
      <c r="H54" s="231"/>
      <c r="I54" s="319" t="str">
        <f t="shared" si="16"/>
        <v xml:space="preserve">  </v>
      </c>
      <c r="J54" s="1"/>
      <c r="K54" s="65" t="str">
        <f>+IF(J54='11 FORMULAS'!$E$4,'11 FORMULAS'!$F$4,IF(J54='11 FORMULAS'!$E$5,'11 FORMULAS'!$F$5,IF(J54='11 FORMULAS'!$E$6,'11 FORMULAS'!$F$6,"")))</f>
        <v/>
      </c>
      <c r="L54" s="65" t="str">
        <f>+IF(OR(J54='11 FORMULAS'!$O$4,J54='11 FORMULAS'!$O$5),'11 FORMULAS'!$P$5,IF(J54='11 FORMULAS'!$O$6,'11 FORMULAS'!$P$6,""))</f>
        <v/>
      </c>
      <c r="M54" s="1"/>
      <c r="N54" s="65" t="str">
        <f>+IF(M54='11 FORMULAS'!$H$4,'11 FORMULAS'!$I$4,IF(M54='11 FORMULAS'!$H$5,'11 FORMULAS'!$I$5,""))</f>
        <v/>
      </c>
      <c r="O54" s="4"/>
      <c r="P54" s="4"/>
      <c r="Q54" s="4"/>
      <c r="R54" s="334" t="str">
        <f>+IFERROR(K54+N54,"")</f>
        <v/>
      </c>
      <c r="S54" s="334" t="str">
        <f>IF(L54='11 FORMULAS'!$P$5,S53-(S53*R54),S53)</f>
        <v/>
      </c>
      <c r="T54" s="334" t="str">
        <f>IF(L54='11 FORMULAS'!$P$6,T53-(T53*R54),T53)</f>
        <v/>
      </c>
      <c r="U54" s="459"/>
      <c r="V54" s="462"/>
      <c r="X54" s="329"/>
      <c r="Y54" s="330"/>
      <c r="Z54" s="330"/>
    </row>
    <row r="55" spans="1:26" ht="29.45" customHeight="1" thickBot="1" x14ac:dyDescent="0.3">
      <c r="A55" s="454"/>
      <c r="B55" s="457"/>
      <c r="C55" s="434"/>
      <c r="D55" s="437"/>
      <c r="E55" s="70">
        <v>4</v>
      </c>
      <c r="F55" s="232"/>
      <c r="G55" s="232"/>
      <c r="H55" s="232"/>
      <c r="I55" s="320" t="str">
        <f t="shared" si="16"/>
        <v xml:space="preserve">  </v>
      </c>
      <c r="J55" s="7"/>
      <c r="K55" s="66" t="str">
        <f>+IF(J55='11 FORMULAS'!$E$4,'11 FORMULAS'!$F$4,IF(J55='11 FORMULAS'!$E$5,'11 FORMULAS'!$F$5,IF(J55='11 FORMULAS'!$E$6,'11 FORMULAS'!$F$6,"")))</f>
        <v/>
      </c>
      <c r="L55" s="66" t="str">
        <f>+IF(OR(J55='11 FORMULAS'!$O$4,J55='11 FORMULAS'!$O$5),'11 FORMULAS'!$P$5,IF(J55='11 FORMULAS'!$O$6,'11 FORMULAS'!$P$6,""))</f>
        <v/>
      </c>
      <c r="M55" s="7"/>
      <c r="N55" s="66" t="str">
        <f>+IF(M55='11 FORMULAS'!$H$4,'11 FORMULAS'!$I$4,IF(M55='11 FORMULAS'!$H$5,'11 FORMULAS'!$I$5,""))</f>
        <v/>
      </c>
      <c r="O55" s="8"/>
      <c r="P55" s="8"/>
      <c r="Q55" s="8"/>
      <c r="R55" s="335" t="str">
        <f t="shared" ref="R55" si="24">+IFERROR(K55+N55,"")</f>
        <v/>
      </c>
      <c r="S55" s="335" t="str">
        <f>IF(L55='11 FORMULAS'!$P$5,S54-(S54*R55),S54)</f>
        <v/>
      </c>
      <c r="T55" s="335" t="str">
        <f>IF(L55='11 FORMULAS'!$P$6,T54-(T54*R55),T54)</f>
        <v/>
      </c>
      <c r="U55" s="460"/>
      <c r="V55" s="463"/>
    </row>
    <row r="56" spans="1:26" ht="29.45" customHeight="1" x14ac:dyDescent="0.25">
      <c r="A56" s="452" t="str">
        <f>'2 CONTEXTO E IDENTIFICACIÓN'!A21</f>
        <v>R13</v>
      </c>
      <c r="B56" s="455" t="str">
        <f>+'2 CONTEXTO E IDENTIFICACIÓN'!E21</f>
        <v xml:space="preserve">  </v>
      </c>
      <c r="C56" s="432" t="str">
        <f>+'3 PROBABIL E IMPACTO INHERENTE'!E21</f>
        <v/>
      </c>
      <c r="D56" s="435" t="str">
        <f>+'3 PROBABIL E IMPACTO INHERENTE'!M21</f>
        <v/>
      </c>
      <c r="E56" s="68">
        <v>1</v>
      </c>
      <c r="F56" s="71"/>
      <c r="G56" s="71"/>
      <c r="H56" s="71"/>
      <c r="I56" s="318" t="str">
        <f t="shared" si="16"/>
        <v xml:space="preserve">  </v>
      </c>
      <c r="J56" s="5"/>
      <c r="K56" s="64" t="str">
        <f>+IF(J56='11 FORMULAS'!$E$4,'11 FORMULAS'!$F$4,IF(J56='11 FORMULAS'!$E$5,'11 FORMULAS'!$F$5,IF(J56='11 FORMULAS'!$E$6,'11 FORMULAS'!$F$6,"")))</f>
        <v/>
      </c>
      <c r="L56" s="64" t="str">
        <f>+IF(OR(J56='11 FORMULAS'!$O$4,J56='11 FORMULAS'!$O$5),'11 FORMULAS'!$P$5,IF(J56='11 FORMULAS'!$O$6,'11 FORMULAS'!$P$6,""))</f>
        <v/>
      </c>
      <c r="M56" s="5"/>
      <c r="N56" s="64" t="str">
        <f>+IF(M56='11 FORMULAS'!$H$4,'11 FORMULAS'!$I$4,IF(M56='11 FORMULAS'!$H$5,'11 FORMULAS'!$I$5,""))</f>
        <v/>
      </c>
      <c r="O56" s="6"/>
      <c r="P56" s="6"/>
      <c r="Q56" s="6"/>
      <c r="R56" s="333" t="str">
        <f>+IFERROR(K56+N56,"")</f>
        <v/>
      </c>
      <c r="S56" s="333" t="str">
        <f>IF(L56='11 FORMULAS'!$P$5,C56-(C56*R56),C56)</f>
        <v/>
      </c>
      <c r="T56" s="333" t="str">
        <f>IF(L56='11 FORMULAS'!$P$6,D56-(D56*R56),D56)</f>
        <v/>
      </c>
      <c r="U56" s="458" t="str">
        <f>+IF(S59="","",S59)</f>
        <v/>
      </c>
      <c r="V56" s="461" t="str">
        <f>+IF(T59="","",T59)</f>
        <v/>
      </c>
      <c r="X56" s="329"/>
      <c r="Y56" s="330"/>
      <c r="Z56" s="330"/>
    </row>
    <row r="57" spans="1:26" ht="29.45" customHeight="1" x14ac:dyDescent="0.25">
      <c r="A57" s="453"/>
      <c r="B57" s="456"/>
      <c r="C57" s="433"/>
      <c r="D57" s="436"/>
      <c r="E57" s="69">
        <v>2</v>
      </c>
      <c r="F57" s="231"/>
      <c r="G57" s="231"/>
      <c r="H57" s="231"/>
      <c r="I57" s="319" t="str">
        <f t="shared" si="16"/>
        <v xml:space="preserve">  </v>
      </c>
      <c r="J57" s="1"/>
      <c r="K57" s="65" t="str">
        <f>+IF(J57='11 FORMULAS'!$E$4,'11 FORMULAS'!$F$4,IF(J57='11 FORMULAS'!$E$5,'11 FORMULAS'!$F$5,IF(J57='11 FORMULAS'!$E$6,'11 FORMULAS'!$F$6,"")))</f>
        <v/>
      </c>
      <c r="L57" s="65" t="str">
        <f>+IF(OR(J57='11 FORMULAS'!$O$4,J57='11 FORMULAS'!$O$5),'11 FORMULAS'!$P$5,IF(J57='11 FORMULAS'!$O$6,'11 FORMULAS'!$P$6,""))</f>
        <v/>
      </c>
      <c r="M57" s="1"/>
      <c r="N57" s="65" t="str">
        <f>+IF(M57='11 FORMULAS'!$H$4,'11 FORMULAS'!$I$4,IF(M57='11 FORMULAS'!$H$5,'11 FORMULAS'!$I$5,""))</f>
        <v/>
      </c>
      <c r="O57" s="4"/>
      <c r="P57" s="4"/>
      <c r="Q57" s="4"/>
      <c r="R57" s="334" t="str">
        <f t="shared" ref="R57" si="25">+IFERROR(K57+N57,"")</f>
        <v/>
      </c>
      <c r="S57" s="334" t="str">
        <f>IF(L57='11 FORMULAS'!$P$5,S56-(S56*R57),S56)</f>
        <v/>
      </c>
      <c r="T57" s="334" t="str">
        <f>IF(L57='11 FORMULAS'!$P$6,T56-(T56*R57),T56)</f>
        <v/>
      </c>
      <c r="U57" s="459"/>
      <c r="V57" s="462"/>
      <c r="X57" s="329"/>
      <c r="Y57" s="330"/>
      <c r="Z57" s="330"/>
    </row>
    <row r="58" spans="1:26" ht="29.45" customHeight="1" x14ac:dyDescent="0.25">
      <c r="A58" s="453"/>
      <c r="B58" s="456"/>
      <c r="C58" s="433"/>
      <c r="D58" s="436"/>
      <c r="E58" s="69">
        <v>3</v>
      </c>
      <c r="F58" s="231"/>
      <c r="G58" s="231"/>
      <c r="H58" s="231"/>
      <c r="I58" s="319" t="str">
        <f t="shared" si="16"/>
        <v xml:space="preserve">  </v>
      </c>
      <c r="J58" s="1"/>
      <c r="K58" s="65" t="str">
        <f>+IF(J58='11 FORMULAS'!$E$4,'11 FORMULAS'!$F$4,IF(J58='11 FORMULAS'!$E$5,'11 FORMULAS'!$F$5,IF(J58='11 FORMULAS'!$E$6,'11 FORMULAS'!$F$6,"")))</f>
        <v/>
      </c>
      <c r="L58" s="65" t="str">
        <f>+IF(OR(J58='11 FORMULAS'!$O$4,J58='11 FORMULAS'!$O$5),'11 FORMULAS'!$P$5,IF(J58='11 FORMULAS'!$O$6,'11 FORMULAS'!$P$6,""))</f>
        <v/>
      </c>
      <c r="M58" s="1"/>
      <c r="N58" s="65" t="str">
        <f>+IF(M58='11 FORMULAS'!$H$4,'11 FORMULAS'!$I$4,IF(M58='11 FORMULAS'!$H$5,'11 FORMULAS'!$I$5,""))</f>
        <v/>
      </c>
      <c r="O58" s="4"/>
      <c r="P58" s="4"/>
      <c r="Q58" s="4"/>
      <c r="R58" s="334" t="str">
        <f>+IFERROR(K58+N58,"")</f>
        <v/>
      </c>
      <c r="S58" s="334" t="str">
        <f>IF(L58='11 FORMULAS'!$P$5,S57-(S57*R58),S57)</f>
        <v/>
      </c>
      <c r="T58" s="334" t="str">
        <f>IF(L58='11 FORMULAS'!$P$6,T57-(T57*R58),T57)</f>
        <v/>
      </c>
      <c r="U58" s="459"/>
      <c r="V58" s="462"/>
      <c r="X58" s="329"/>
      <c r="Y58" s="330"/>
      <c r="Z58" s="330"/>
    </row>
    <row r="59" spans="1:26" ht="29.45" customHeight="1" thickBot="1" x14ac:dyDescent="0.3">
      <c r="A59" s="454"/>
      <c r="B59" s="457"/>
      <c r="C59" s="434"/>
      <c r="D59" s="437"/>
      <c r="E59" s="70">
        <v>4</v>
      </c>
      <c r="F59" s="232"/>
      <c r="G59" s="232"/>
      <c r="H59" s="232"/>
      <c r="I59" s="320" t="str">
        <f t="shared" si="16"/>
        <v xml:space="preserve">  </v>
      </c>
      <c r="J59" s="7"/>
      <c r="K59" s="66" t="str">
        <f>+IF(J59='11 FORMULAS'!$E$4,'11 FORMULAS'!$F$4,IF(J59='11 FORMULAS'!$E$5,'11 FORMULAS'!$F$5,IF(J59='11 FORMULAS'!$E$6,'11 FORMULAS'!$F$6,"")))</f>
        <v/>
      </c>
      <c r="L59" s="66" t="str">
        <f>+IF(OR(J59='11 FORMULAS'!$O$4,J59='11 FORMULAS'!$O$5),'11 FORMULAS'!$P$5,IF(J59='11 FORMULAS'!$O$6,'11 FORMULAS'!$P$6,""))</f>
        <v/>
      </c>
      <c r="M59" s="7"/>
      <c r="N59" s="66" t="str">
        <f>+IF(M59='11 FORMULAS'!$H$4,'11 FORMULAS'!$I$4,IF(M59='11 FORMULAS'!$H$5,'11 FORMULAS'!$I$5,""))</f>
        <v/>
      </c>
      <c r="O59" s="8"/>
      <c r="P59" s="8"/>
      <c r="Q59" s="8"/>
      <c r="R59" s="335" t="str">
        <f t="shared" ref="R59" si="26">+IFERROR(K59+N59,"")</f>
        <v/>
      </c>
      <c r="S59" s="335" t="str">
        <f>IF(L59='11 FORMULAS'!$P$5,S58-(S58*R59),S58)</f>
        <v/>
      </c>
      <c r="T59" s="335" t="str">
        <f>IF(L59='11 FORMULAS'!$P$6,T58-(T58*R59),T58)</f>
        <v/>
      </c>
      <c r="U59" s="460"/>
      <c r="V59" s="463"/>
    </row>
    <row r="60" spans="1:26" ht="29.45" customHeight="1" x14ac:dyDescent="0.25">
      <c r="A60" s="452" t="str">
        <f>'2 CONTEXTO E IDENTIFICACIÓN'!A22</f>
        <v>R14</v>
      </c>
      <c r="B60" s="455" t="str">
        <f>+'2 CONTEXTO E IDENTIFICACIÓN'!E22</f>
        <v xml:space="preserve">  </v>
      </c>
      <c r="C60" s="432" t="str">
        <f>+'3 PROBABIL E IMPACTO INHERENTE'!E22</f>
        <v/>
      </c>
      <c r="D60" s="435" t="str">
        <f>+'3 PROBABIL E IMPACTO INHERENTE'!M22</f>
        <v/>
      </c>
      <c r="E60" s="68">
        <v>1</v>
      </c>
      <c r="F60" s="71"/>
      <c r="G60" s="71"/>
      <c r="H60" s="71"/>
      <c r="I60" s="318" t="str">
        <f t="shared" si="16"/>
        <v xml:space="preserve">  </v>
      </c>
      <c r="J60" s="5"/>
      <c r="K60" s="64" t="str">
        <f>+IF(J60='11 FORMULAS'!$E$4,'11 FORMULAS'!$F$4,IF(J60='11 FORMULAS'!$E$5,'11 FORMULAS'!$F$5,IF(J60='11 FORMULAS'!$E$6,'11 FORMULAS'!$F$6,"")))</f>
        <v/>
      </c>
      <c r="L60" s="64" t="str">
        <f>+IF(OR(J60='11 FORMULAS'!$O$4,J60='11 FORMULAS'!$O$5),'11 FORMULAS'!$P$5,IF(J60='11 FORMULAS'!$O$6,'11 FORMULAS'!$P$6,""))</f>
        <v/>
      </c>
      <c r="M60" s="5"/>
      <c r="N60" s="64" t="str">
        <f>+IF(M60='11 FORMULAS'!$H$4,'11 FORMULAS'!$I$4,IF(M60='11 FORMULAS'!$H$5,'11 FORMULAS'!$I$5,""))</f>
        <v/>
      </c>
      <c r="O60" s="6"/>
      <c r="P60" s="6"/>
      <c r="Q60" s="6"/>
      <c r="R60" s="333" t="str">
        <f>+IFERROR(K60+N60,"")</f>
        <v/>
      </c>
      <c r="S60" s="333" t="str">
        <f>IF(L60='11 FORMULAS'!$P$5,C60-(C60*R60),C60)</f>
        <v/>
      </c>
      <c r="T60" s="333" t="str">
        <f>IF(L60='11 FORMULAS'!$P$6,D60-(D60*R60),D60)</f>
        <v/>
      </c>
      <c r="U60" s="458" t="str">
        <f>+IF(S63="","",S63)</f>
        <v/>
      </c>
      <c r="V60" s="461" t="str">
        <f>+IF(T63="","",T63)</f>
        <v/>
      </c>
      <c r="X60" s="329"/>
      <c r="Y60" s="330"/>
      <c r="Z60" s="330"/>
    </row>
    <row r="61" spans="1:26" ht="29.45" customHeight="1" x14ac:dyDescent="0.25">
      <c r="A61" s="453"/>
      <c r="B61" s="456"/>
      <c r="C61" s="433"/>
      <c r="D61" s="436"/>
      <c r="E61" s="69">
        <v>2</v>
      </c>
      <c r="F61" s="231"/>
      <c r="G61" s="231"/>
      <c r="H61" s="231"/>
      <c r="I61" s="319" t="str">
        <f t="shared" si="16"/>
        <v xml:space="preserve">  </v>
      </c>
      <c r="J61" s="1"/>
      <c r="K61" s="65" t="str">
        <f>+IF(J61='11 FORMULAS'!$E$4,'11 FORMULAS'!$F$4,IF(J61='11 FORMULAS'!$E$5,'11 FORMULAS'!$F$5,IF(J61='11 FORMULAS'!$E$6,'11 FORMULAS'!$F$6,"")))</f>
        <v/>
      </c>
      <c r="L61" s="65" t="str">
        <f>+IF(OR(J61='11 FORMULAS'!$O$4,J61='11 FORMULAS'!$O$5),'11 FORMULAS'!$P$5,IF(J61='11 FORMULAS'!$O$6,'11 FORMULAS'!$P$6,""))</f>
        <v/>
      </c>
      <c r="M61" s="1"/>
      <c r="N61" s="65" t="str">
        <f>+IF(M61='11 FORMULAS'!$H$4,'11 FORMULAS'!$I$4,IF(M61='11 FORMULAS'!$H$5,'11 FORMULAS'!$I$5,""))</f>
        <v/>
      </c>
      <c r="O61" s="4"/>
      <c r="P61" s="4"/>
      <c r="Q61" s="4"/>
      <c r="R61" s="334" t="str">
        <f t="shared" ref="R61" si="27">+IFERROR(K61+N61,"")</f>
        <v/>
      </c>
      <c r="S61" s="334" t="str">
        <f>IF(L61='11 FORMULAS'!$P$5,S60-(S60*R61),S60)</f>
        <v/>
      </c>
      <c r="T61" s="334" t="str">
        <f>IF(L61='11 FORMULAS'!$P$6,T60-(T60*R61),T60)</f>
        <v/>
      </c>
      <c r="U61" s="459"/>
      <c r="V61" s="462"/>
      <c r="X61" s="329"/>
      <c r="Y61" s="330"/>
      <c r="Z61" s="330"/>
    </row>
    <row r="62" spans="1:26" ht="29.45" customHeight="1" x14ac:dyDescent="0.25">
      <c r="A62" s="453"/>
      <c r="B62" s="456"/>
      <c r="C62" s="433"/>
      <c r="D62" s="436"/>
      <c r="E62" s="69">
        <v>3</v>
      </c>
      <c r="F62" s="231"/>
      <c r="G62" s="231"/>
      <c r="H62" s="231"/>
      <c r="I62" s="319" t="str">
        <f t="shared" si="16"/>
        <v xml:space="preserve">  </v>
      </c>
      <c r="J62" s="1"/>
      <c r="K62" s="65" t="str">
        <f>+IF(J62='11 FORMULAS'!$E$4,'11 FORMULAS'!$F$4,IF(J62='11 FORMULAS'!$E$5,'11 FORMULAS'!$F$5,IF(J62='11 FORMULAS'!$E$6,'11 FORMULAS'!$F$6,"")))</f>
        <v/>
      </c>
      <c r="L62" s="65" t="str">
        <f>+IF(OR(J62='11 FORMULAS'!$O$4,J62='11 FORMULAS'!$O$5),'11 FORMULAS'!$P$5,IF(J62='11 FORMULAS'!$O$6,'11 FORMULAS'!$P$6,""))</f>
        <v/>
      </c>
      <c r="M62" s="1"/>
      <c r="N62" s="65" t="str">
        <f>+IF(M62='11 FORMULAS'!$H$4,'11 FORMULAS'!$I$4,IF(M62='11 FORMULAS'!$H$5,'11 FORMULAS'!$I$5,""))</f>
        <v/>
      </c>
      <c r="O62" s="4"/>
      <c r="P62" s="4"/>
      <c r="Q62" s="4"/>
      <c r="R62" s="334" t="str">
        <f>+IFERROR(K62+N62,"")</f>
        <v/>
      </c>
      <c r="S62" s="334" t="str">
        <f>IF(L62='11 FORMULAS'!$P$5,S61-(S61*R62),S61)</f>
        <v/>
      </c>
      <c r="T62" s="334" t="str">
        <f>IF(L62='11 FORMULAS'!$P$6,T61-(T61*R62),T61)</f>
        <v/>
      </c>
      <c r="U62" s="459"/>
      <c r="V62" s="462"/>
      <c r="X62" s="329"/>
      <c r="Y62" s="330"/>
      <c r="Z62" s="330"/>
    </row>
    <row r="63" spans="1:26" ht="29.45" customHeight="1" thickBot="1" x14ac:dyDescent="0.3">
      <c r="A63" s="454"/>
      <c r="B63" s="457"/>
      <c r="C63" s="434"/>
      <c r="D63" s="437"/>
      <c r="E63" s="70">
        <v>4</v>
      </c>
      <c r="F63" s="232"/>
      <c r="G63" s="232"/>
      <c r="H63" s="232"/>
      <c r="I63" s="320" t="str">
        <f t="shared" si="16"/>
        <v xml:space="preserve">  </v>
      </c>
      <c r="J63" s="7"/>
      <c r="K63" s="66" t="str">
        <f>+IF(J63='11 FORMULAS'!$E$4,'11 FORMULAS'!$F$4,IF(J63='11 FORMULAS'!$E$5,'11 FORMULAS'!$F$5,IF(J63='11 FORMULAS'!$E$6,'11 FORMULAS'!$F$6,"")))</f>
        <v/>
      </c>
      <c r="L63" s="66" t="str">
        <f>+IF(OR(J63='11 FORMULAS'!$O$4,J63='11 FORMULAS'!$O$5),'11 FORMULAS'!$P$5,IF(J63='11 FORMULAS'!$O$6,'11 FORMULAS'!$P$6,""))</f>
        <v/>
      </c>
      <c r="M63" s="7"/>
      <c r="N63" s="66" t="str">
        <f>+IF(M63='11 FORMULAS'!$H$4,'11 FORMULAS'!$I$4,IF(M63='11 FORMULAS'!$H$5,'11 FORMULAS'!$I$5,""))</f>
        <v/>
      </c>
      <c r="O63" s="8"/>
      <c r="P63" s="8"/>
      <c r="Q63" s="8"/>
      <c r="R63" s="335" t="str">
        <f t="shared" ref="R63" si="28">+IFERROR(K63+N63,"")</f>
        <v/>
      </c>
      <c r="S63" s="335" t="str">
        <f>IF(L63='11 FORMULAS'!$P$5,S62-(S62*R63),S62)</f>
        <v/>
      </c>
      <c r="T63" s="335" t="str">
        <f>IF(L63='11 FORMULAS'!$P$6,T62-(T62*R63),T62)</f>
        <v/>
      </c>
      <c r="U63" s="460"/>
      <c r="V63" s="463"/>
    </row>
    <row r="64" spans="1:26" ht="29.45" customHeight="1" x14ac:dyDescent="0.25">
      <c r="A64" s="452" t="str">
        <f>'2 CONTEXTO E IDENTIFICACIÓN'!A23</f>
        <v>R15</v>
      </c>
      <c r="B64" s="455" t="str">
        <f>+'2 CONTEXTO E IDENTIFICACIÓN'!E23</f>
        <v xml:space="preserve">  </v>
      </c>
      <c r="C64" s="432" t="str">
        <f>+'3 PROBABIL E IMPACTO INHERENTE'!E23</f>
        <v/>
      </c>
      <c r="D64" s="435" t="str">
        <f>+'3 PROBABIL E IMPACTO INHERENTE'!M23</f>
        <v/>
      </c>
      <c r="E64" s="68">
        <v>1</v>
      </c>
      <c r="F64" s="71"/>
      <c r="G64" s="71"/>
      <c r="H64" s="71"/>
      <c r="I64" s="318" t="str">
        <f t="shared" si="16"/>
        <v xml:space="preserve">  </v>
      </c>
      <c r="J64" s="5"/>
      <c r="K64" s="64" t="str">
        <f>+IF(J64='11 FORMULAS'!$E$4,'11 FORMULAS'!$F$4,IF(J64='11 FORMULAS'!$E$5,'11 FORMULAS'!$F$5,IF(J64='11 FORMULAS'!$E$6,'11 FORMULAS'!$F$6,"")))</f>
        <v/>
      </c>
      <c r="L64" s="64" t="str">
        <f>+IF(OR(J64='11 FORMULAS'!$O$4,J64='11 FORMULAS'!$O$5),'11 FORMULAS'!$P$5,IF(J64='11 FORMULAS'!$O$6,'11 FORMULAS'!$P$6,""))</f>
        <v/>
      </c>
      <c r="M64" s="5"/>
      <c r="N64" s="64" t="str">
        <f>+IF(M64='11 FORMULAS'!$H$4,'11 FORMULAS'!$I$4,IF(M64='11 FORMULAS'!$H$5,'11 FORMULAS'!$I$5,""))</f>
        <v/>
      </c>
      <c r="O64" s="6"/>
      <c r="P64" s="6"/>
      <c r="Q64" s="6"/>
      <c r="R64" s="333" t="str">
        <f>+IFERROR(K64+N64,"")</f>
        <v/>
      </c>
      <c r="S64" s="333" t="str">
        <f>IF(L64='11 FORMULAS'!$P$5,C64-(C64*R64),C64)</f>
        <v/>
      </c>
      <c r="T64" s="333" t="str">
        <f>IF(L64='11 FORMULAS'!$P$6,D64-(D64*R64),D64)</f>
        <v/>
      </c>
      <c r="U64" s="458" t="str">
        <f>+IF(S67="","",S67)</f>
        <v/>
      </c>
      <c r="V64" s="461" t="str">
        <f>+IF(T67="","",T67)</f>
        <v/>
      </c>
      <c r="X64" s="329"/>
      <c r="Y64" s="330"/>
      <c r="Z64" s="330"/>
    </row>
    <row r="65" spans="1:26" ht="29.45" customHeight="1" x14ac:dyDescent="0.25">
      <c r="A65" s="453"/>
      <c r="B65" s="456"/>
      <c r="C65" s="433"/>
      <c r="D65" s="436"/>
      <c r="E65" s="69">
        <v>2</v>
      </c>
      <c r="F65" s="231"/>
      <c r="G65" s="231"/>
      <c r="H65" s="231"/>
      <c r="I65" s="319" t="str">
        <f t="shared" si="16"/>
        <v xml:space="preserve">  </v>
      </c>
      <c r="J65" s="1"/>
      <c r="K65" s="65" t="str">
        <f>+IF(J65='11 FORMULAS'!$E$4,'11 FORMULAS'!$F$4,IF(J65='11 FORMULAS'!$E$5,'11 FORMULAS'!$F$5,IF(J65='11 FORMULAS'!$E$6,'11 FORMULAS'!$F$6,"")))</f>
        <v/>
      </c>
      <c r="L65" s="65" t="str">
        <f>+IF(OR(J65='11 FORMULAS'!$O$4,J65='11 FORMULAS'!$O$5),'11 FORMULAS'!$P$5,IF(J65='11 FORMULAS'!$O$6,'11 FORMULAS'!$P$6,""))</f>
        <v/>
      </c>
      <c r="M65" s="1"/>
      <c r="N65" s="65" t="str">
        <f>+IF(M65='11 FORMULAS'!$H$4,'11 FORMULAS'!$I$4,IF(M65='11 FORMULAS'!$H$5,'11 FORMULAS'!$I$5,""))</f>
        <v/>
      </c>
      <c r="O65" s="4"/>
      <c r="P65" s="4"/>
      <c r="Q65" s="4"/>
      <c r="R65" s="334" t="str">
        <f t="shared" ref="R65" si="29">+IFERROR(K65+N65,"")</f>
        <v/>
      </c>
      <c r="S65" s="334" t="str">
        <f>IF(L65='11 FORMULAS'!$P$5,S64-(S64*R65),S64)</f>
        <v/>
      </c>
      <c r="T65" s="334" t="str">
        <f>IF(L65='11 FORMULAS'!$P$6,T64-(T64*R65),T64)</f>
        <v/>
      </c>
      <c r="U65" s="459"/>
      <c r="V65" s="462"/>
      <c r="X65" s="329"/>
      <c r="Y65" s="330"/>
      <c r="Z65" s="330"/>
    </row>
    <row r="66" spans="1:26" ht="29.45" customHeight="1" x14ac:dyDescent="0.25">
      <c r="A66" s="453"/>
      <c r="B66" s="456"/>
      <c r="C66" s="433"/>
      <c r="D66" s="436"/>
      <c r="E66" s="69">
        <v>3</v>
      </c>
      <c r="F66" s="231"/>
      <c r="G66" s="231"/>
      <c r="H66" s="231"/>
      <c r="I66" s="319" t="str">
        <f t="shared" si="16"/>
        <v xml:space="preserve">  </v>
      </c>
      <c r="J66" s="1"/>
      <c r="K66" s="65" t="str">
        <f>+IF(J66='11 FORMULAS'!$E$4,'11 FORMULAS'!$F$4,IF(J66='11 FORMULAS'!$E$5,'11 FORMULAS'!$F$5,IF(J66='11 FORMULAS'!$E$6,'11 FORMULAS'!$F$6,"")))</f>
        <v/>
      </c>
      <c r="L66" s="65" t="str">
        <f>+IF(OR(J66='11 FORMULAS'!$O$4,J66='11 FORMULAS'!$O$5),'11 FORMULAS'!$P$5,IF(J66='11 FORMULAS'!$O$6,'11 FORMULAS'!$P$6,""))</f>
        <v/>
      </c>
      <c r="M66" s="1"/>
      <c r="N66" s="65" t="str">
        <f>+IF(M66='11 FORMULAS'!$H$4,'11 FORMULAS'!$I$4,IF(M66='11 FORMULAS'!$H$5,'11 FORMULAS'!$I$5,""))</f>
        <v/>
      </c>
      <c r="O66" s="4"/>
      <c r="P66" s="4"/>
      <c r="Q66" s="4"/>
      <c r="R66" s="334" t="str">
        <f>+IFERROR(K66+N66,"")</f>
        <v/>
      </c>
      <c r="S66" s="334" t="str">
        <f>IF(L66='11 FORMULAS'!$P$5,S65-(S65*R66),S65)</f>
        <v/>
      </c>
      <c r="T66" s="334" t="str">
        <f>IF(L66='11 FORMULAS'!$P$6,T65-(T65*R66),T65)</f>
        <v/>
      </c>
      <c r="U66" s="459"/>
      <c r="V66" s="462"/>
      <c r="X66" s="329"/>
      <c r="Y66" s="330"/>
      <c r="Z66" s="330"/>
    </row>
    <row r="67" spans="1:26" ht="29.45" customHeight="1" thickBot="1" x14ac:dyDescent="0.3">
      <c r="A67" s="454"/>
      <c r="B67" s="457"/>
      <c r="C67" s="434"/>
      <c r="D67" s="437"/>
      <c r="E67" s="70">
        <v>4</v>
      </c>
      <c r="F67" s="232"/>
      <c r="G67" s="232"/>
      <c r="H67" s="232"/>
      <c r="I67" s="320" t="str">
        <f t="shared" si="16"/>
        <v xml:space="preserve">  </v>
      </c>
      <c r="J67" s="7"/>
      <c r="K67" s="66" t="str">
        <f>+IF(J67='11 FORMULAS'!$E$4,'11 FORMULAS'!$F$4,IF(J67='11 FORMULAS'!$E$5,'11 FORMULAS'!$F$5,IF(J67='11 FORMULAS'!$E$6,'11 FORMULAS'!$F$6,"")))</f>
        <v/>
      </c>
      <c r="L67" s="66" t="str">
        <f>+IF(OR(J67='11 FORMULAS'!$O$4,J67='11 FORMULAS'!$O$5),'11 FORMULAS'!$P$5,IF(J67='11 FORMULAS'!$O$6,'11 FORMULAS'!$P$6,""))</f>
        <v/>
      </c>
      <c r="M67" s="7"/>
      <c r="N67" s="66" t="str">
        <f>+IF(M67='11 FORMULAS'!$H$4,'11 FORMULAS'!$I$4,IF(M67='11 FORMULAS'!$H$5,'11 FORMULAS'!$I$5,""))</f>
        <v/>
      </c>
      <c r="O67" s="8"/>
      <c r="P67" s="8"/>
      <c r="Q67" s="8"/>
      <c r="R67" s="335" t="str">
        <f t="shared" ref="R67" si="30">+IFERROR(K67+N67,"")</f>
        <v/>
      </c>
      <c r="S67" s="335" t="str">
        <f>IF(L67='11 FORMULAS'!$P$5,S66-(S66*R67),S66)</f>
        <v/>
      </c>
      <c r="T67" s="335" t="str">
        <f>IF(L67='11 FORMULAS'!$P$6,T66-(T66*R67),T66)</f>
        <v/>
      </c>
      <c r="U67" s="460"/>
      <c r="V67" s="463"/>
    </row>
    <row r="68" spans="1:26" ht="29.45" customHeight="1" x14ac:dyDescent="0.25">
      <c r="A68" s="452" t="str">
        <f>'2 CONTEXTO E IDENTIFICACIÓN'!A24</f>
        <v>R16</v>
      </c>
      <c r="B68" s="455" t="str">
        <f>+'2 CONTEXTO E IDENTIFICACIÓN'!E24</f>
        <v xml:space="preserve">  </v>
      </c>
      <c r="C68" s="432" t="str">
        <f>+'3 PROBABIL E IMPACTO INHERENTE'!E24</f>
        <v/>
      </c>
      <c r="D68" s="435" t="str">
        <f>+'3 PROBABIL E IMPACTO INHERENTE'!M24</f>
        <v/>
      </c>
      <c r="E68" s="68">
        <v>1</v>
      </c>
      <c r="F68" s="71"/>
      <c r="G68" s="71"/>
      <c r="H68" s="71"/>
      <c r="I68" s="318" t="str">
        <f t="shared" si="16"/>
        <v xml:space="preserve">  </v>
      </c>
      <c r="J68" s="5"/>
      <c r="K68" s="64" t="str">
        <f>+IF(J68='11 FORMULAS'!$E$4,'11 FORMULAS'!$F$4,IF(J68='11 FORMULAS'!$E$5,'11 FORMULAS'!$F$5,IF(J68='11 FORMULAS'!$E$6,'11 FORMULAS'!$F$6,"")))</f>
        <v/>
      </c>
      <c r="L68" s="64" t="str">
        <f>+IF(OR(J68='11 FORMULAS'!$O$4,J68='11 FORMULAS'!$O$5),'11 FORMULAS'!$P$5,IF(J68='11 FORMULAS'!$O$6,'11 FORMULAS'!$P$6,""))</f>
        <v/>
      </c>
      <c r="M68" s="5"/>
      <c r="N68" s="64" t="str">
        <f>+IF(M68='11 FORMULAS'!$H$4,'11 FORMULAS'!$I$4,IF(M68='11 FORMULAS'!$H$5,'11 FORMULAS'!$I$5,""))</f>
        <v/>
      </c>
      <c r="O68" s="6"/>
      <c r="P68" s="6"/>
      <c r="Q68" s="6"/>
      <c r="R68" s="333" t="str">
        <f>+IFERROR(K68+N68,"")</f>
        <v/>
      </c>
      <c r="S68" s="333" t="str">
        <f>IF(L68='11 FORMULAS'!$P$5,C68-(C68*R68),C68)</f>
        <v/>
      </c>
      <c r="T68" s="333" t="str">
        <f>IF(L68='11 FORMULAS'!$P$6,D68-(D68*R68),D68)</f>
        <v/>
      </c>
      <c r="U68" s="458" t="str">
        <f>+IF(S71="","",S71)</f>
        <v/>
      </c>
      <c r="V68" s="461" t="str">
        <f>+IF(T71="","",T71)</f>
        <v/>
      </c>
      <c r="X68" s="329"/>
      <c r="Y68" s="330"/>
      <c r="Z68" s="330"/>
    </row>
    <row r="69" spans="1:26" ht="29.45" customHeight="1" x14ac:dyDescent="0.25">
      <c r="A69" s="453"/>
      <c r="B69" s="456"/>
      <c r="C69" s="433"/>
      <c r="D69" s="436"/>
      <c r="E69" s="69">
        <v>2</v>
      </c>
      <c r="F69" s="231"/>
      <c r="G69" s="231"/>
      <c r="H69" s="231"/>
      <c r="I69" s="319" t="str">
        <f t="shared" si="16"/>
        <v xml:space="preserve">  </v>
      </c>
      <c r="J69" s="1"/>
      <c r="K69" s="65" t="str">
        <f>+IF(J69='11 FORMULAS'!$E$4,'11 FORMULAS'!$F$4,IF(J69='11 FORMULAS'!$E$5,'11 FORMULAS'!$F$5,IF(J69='11 FORMULAS'!$E$6,'11 FORMULAS'!$F$6,"")))</f>
        <v/>
      </c>
      <c r="L69" s="65" t="str">
        <f>+IF(OR(J69='11 FORMULAS'!$O$4,J69='11 FORMULAS'!$O$5),'11 FORMULAS'!$P$5,IF(J69='11 FORMULAS'!$O$6,'11 FORMULAS'!$P$6,""))</f>
        <v/>
      </c>
      <c r="M69" s="1"/>
      <c r="N69" s="65" t="str">
        <f>+IF(M69='11 FORMULAS'!$H$4,'11 FORMULAS'!$I$4,IF(M69='11 FORMULAS'!$H$5,'11 FORMULAS'!$I$5,""))</f>
        <v/>
      </c>
      <c r="O69" s="4"/>
      <c r="P69" s="4"/>
      <c r="Q69" s="4"/>
      <c r="R69" s="334" t="str">
        <f t="shared" ref="R69" si="31">+IFERROR(K69+N69,"")</f>
        <v/>
      </c>
      <c r="S69" s="334" t="str">
        <f>IF(L69='11 FORMULAS'!$P$5,S68-(S68*R69),S68)</f>
        <v/>
      </c>
      <c r="T69" s="334" t="str">
        <f>IF(L69='11 FORMULAS'!$P$6,T68-(T68*R69),T68)</f>
        <v/>
      </c>
      <c r="U69" s="459"/>
      <c r="V69" s="462"/>
      <c r="X69" s="329"/>
      <c r="Y69" s="330"/>
      <c r="Z69" s="330"/>
    </row>
    <row r="70" spans="1:26" ht="29.45" customHeight="1" x14ac:dyDescent="0.25">
      <c r="A70" s="453"/>
      <c r="B70" s="456"/>
      <c r="C70" s="433"/>
      <c r="D70" s="436"/>
      <c r="E70" s="69">
        <v>3</v>
      </c>
      <c r="F70" s="231"/>
      <c r="G70" s="231"/>
      <c r="H70" s="231"/>
      <c r="I70" s="319" t="str">
        <f t="shared" si="16"/>
        <v xml:space="preserve">  </v>
      </c>
      <c r="J70" s="1"/>
      <c r="K70" s="65" t="str">
        <f>+IF(J70='11 FORMULAS'!$E$4,'11 FORMULAS'!$F$4,IF(J70='11 FORMULAS'!$E$5,'11 FORMULAS'!$F$5,IF(J70='11 FORMULAS'!$E$6,'11 FORMULAS'!$F$6,"")))</f>
        <v/>
      </c>
      <c r="L70" s="65" t="str">
        <f>+IF(OR(J70='11 FORMULAS'!$O$4,J70='11 FORMULAS'!$O$5),'11 FORMULAS'!$P$5,IF(J70='11 FORMULAS'!$O$6,'11 FORMULAS'!$P$6,""))</f>
        <v/>
      </c>
      <c r="M70" s="1"/>
      <c r="N70" s="65" t="str">
        <f>+IF(M70='11 FORMULAS'!$H$4,'11 FORMULAS'!$I$4,IF(M70='11 FORMULAS'!$H$5,'11 FORMULAS'!$I$5,""))</f>
        <v/>
      </c>
      <c r="O70" s="4"/>
      <c r="P70" s="4"/>
      <c r="Q70" s="4"/>
      <c r="R70" s="334" t="str">
        <f>+IFERROR(K70+N70,"")</f>
        <v/>
      </c>
      <c r="S70" s="334" t="str">
        <f>IF(L70='11 FORMULAS'!$P$5,S69-(S69*R70),S69)</f>
        <v/>
      </c>
      <c r="T70" s="334" t="str">
        <f>IF(L70='11 FORMULAS'!$P$6,T69-(T69*R70),T69)</f>
        <v/>
      </c>
      <c r="U70" s="459"/>
      <c r="V70" s="462"/>
      <c r="X70" s="329"/>
      <c r="Y70" s="330"/>
      <c r="Z70" s="330"/>
    </row>
    <row r="71" spans="1:26" ht="29.45" customHeight="1" thickBot="1" x14ac:dyDescent="0.3">
      <c r="A71" s="454"/>
      <c r="B71" s="457"/>
      <c r="C71" s="434"/>
      <c r="D71" s="437"/>
      <c r="E71" s="70">
        <v>4</v>
      </c>
      <c r="F71" s="232"/>
      <c r="G71" s="232"/>
      <c r="H71" s="232"/>
      <c r="I71" s="320" t="str">
        <f t="shared" si="16"/>
        <v xml:space="preserve">  </v>
      </c>
      <c r="J71" s="7"/>
      <c r="K71" s="66" t="str">
        <f>+IF(J71='11 FORMULAS'!$E$4,'11 FORMULAS'!$F$4,IF(J71='11 FORMULAS'!$E$5,'11 FORMULAS'!$F$5,IF(J71='11 FORMULAS'!$E$6,'11 FORMULAS'!$F$6,"")))</f>
        <v/>
      </c>
      <c r="L71" s="66" t="str">
        <f>+IF(OR(J71='11 FORMULAS'!$O$4,J71='11 FORMULAS'!$O$5),'11 FORMULAS'!$P$5,IF(J71='11 FORMULAS'!$O$6,'11 FORMULAS'!$P$6,""))</f>
        <v/>
      </c>
      <c r="M71" s="7"/>
      <c r="N71" s="66" t="str">
        <f>+IF(M71='11 FORMULAS'!$H$4,'11 FORMULAS'!$I$4,IF(M71='11 FORMULAS'!$H$5,'11 FORMULAS'!$I$5,""))</f>
        <v/>
      </c>
      <c r="O71" s="8"/>
      <c r="P71" s="8"/>
      <c r="Q71" s="8"/>
      <c r="R71" s="335" t="str">
        <f t="shared" ref="R71" si="32">+IFERROR(K71+N71,"")</f>
        <v/>
      </c>
      <c r="S71" s="335" t="str">
        <f>IF(L71='11 FORMULAS'!$P$5,S70-(S70*R71),S70)</f>
        <v/>
      </c>
      <c r="T71" s="335" t="str">
        <f>IF(L71='11 FORMULAS'!$P$6,T70-(T70*R71),T70)</f>
        <v/>
      </c>
      <c r="U71" s="460"/>
      <c r="V71" s="463"/>
    </row>
    <row r="72" spans="1:26" ht="29.45" customHeight="1" x14ac:dyDescent="0.25">
      <c r="A72" s="452" t="str">
        <f>'2 CONTEXTO E IDENTIFICACIÓN'!A25</f>
        <v>R17</v>
      </c>
      <c r="B72" s="455" t="str">
        <f>+'2 CONTEXTO E IDENTIFICACIÓN'!E25</f>
        <v xml:space="preserve">  </v>
      </c>
      <c r="C72" s="432" t="str">
        <f>+'3 PROBABIL E IMPACTO INHERENTE'!E25</f>
        <v/>
      </c>
      <c r="D72" s="435" t="str">
        <f>+'3 PROBABIL E IMPACTO INHERENTE'!M25</f>
        <v/>
      </c>
      <c r="E72" s="68">
        <v>1</v>
      </c>
      <c r="F72" s="71"/>
      <c r="G72" s="71"/>
      <c r="H72" s="71"/>
      <c r="I72" s="318" t="str">
        <f t="shared" ref="I72:I87" si="33">+CONCATENATE(F72," ",G72," ",H72)</f>
        <v xml:space="preserve">  </v>
      </c>
      <c r="J72" s="5"/>
      <c r="K72" s="64" t="str">
        <f>+IF(J72='11 FORMULAS'!$E$4,'11 FORMULAS'!$F$4,IF(J72='11 FORMULAS'!$E$5,'11 FORMULAS'!$F$5,IF(J72='11 FORMULAS'!$E$6,'11 FORMULAS'!$F$6,"")))</f>
        <v/>
      </c>
      <c r="L72" s="64" t="str">
        <f>+IF(OR(J72='11 FORMULAS'!$O$4,J72='11 FORMULAS'!$O$5),'11 FORMULAS'!$P$5,IF(J72='11 FORMULAS'!$O$6,'11 FORMULAS'!$P$6,""))</f>
        <v/>
      </c>
      <c r="M72" s="5"/>
      <c r="N72" s="64" t="str">
        <f>+IF(M72='11 FORMULAS'!$H$4,'11 FORMULAS'!$I$4,IF(M72='11 FORMULAS'!$H$5,'11 FORMULAS'!$I$5,""))</f>
        <v/>
      </c>
      <c r="O72" s="6"/>
      <c r="P72" s="6"/>
      <c r="Q72" s="6"/>
      <c r="R72" s="333" t="str">
        <f>+IFERROR(K72+N72,"")</f>
        <v/>
      </c>
      <c r="S72" s="333" t="str">
        <f>IF(L72='11 FORMULAS'!$P$5,C72-(C72*R72),C72)</f>
        <v/>
      </c>
      <c r="T72" s="333" t="str">
        <f>IF(L72='11 FORMULAS'!$P$6,D72-(D72*R72),D72)</f>
        <v/>
      </c>
      <c r="U72" s="458" t="str">
        <f>+IF(S75="","",S75)</f>
        <v/>
      </c>
      <c r="V72" s="461" t="str">
        <f>+IF(T75="","",T75)</f>
        <v/>
      </c>
      <c r="X72" s="329"/>
      <c r="Y72" s="330"/>
      <c r="Z72" s="330"/>
    </row>
    <row r="73" spans="1:26" ht="29.45" customHeight="1" x14ac:dyDescent="0.25">
      <c r="A73" s="453"/>
      <c r="B73" s="456"/>
      <c r="C73" s="433"/>
      <c r="D73" s="436"/>
      <c r="E73" s="69">
        <v>2</v>
      </c>
      <c r="F73" s="231"/>
      <c r="G73" s="231"/>
      <c r="H73" s="231"/>
      <c r="I73" s="319" t="str">
        <f t="shared" si="33"/>
        <v xml:space="preserve">  </v>
      </c>
      <c r="J73" s="1"/>
      <c r="K73" s="65" t="str">
        <f>+IF(J73='11 FORMULAS'!$E$4,'11 FORMULAS'!$F$4,IF(J73='11 FORMULAS'!$E$5,'11 FORMULAS'!$F$5,IF(J73='11 FORMULAS'!$E$6,'11 FORMULAS'!$F$6,"")))</f>
        <v/>
      </c>
      <c r="L73" s="65" t="str">
        <f>+IF(OR(J73='11 FORMULAS'!$O$4,J73='11 FORMULAS'!$O$5),'11 FORMULAS'!$P$5,IF(J73='11 FORMULAS'!$O$6,'11 FORMULAS'!$P$6,""))</f>
        <v/>
      </c>
      <c r="M73" s="1"/>
      <c r="N73" s="65" t="str">
        <f>+IF(M73='11 FORMULAS'!$H$4,'11 FORMULAS'!$I$4,IF(M73='11 FORMULAS'!$H$5,'11 FORMULAS'!$I$5,""))</f>
        <v/>
      </c>
      <c r="O73" s="4"/>
      <c r="P73" s="4"/>
      <c r="Q73" s="4"/>
      <c r="R73" s="334" t="str">
        <f t="shared" ref="R73" si="34">+IFERROR(K73+N73,"")</f>
        <v/>
      </c>
      <c r="S73" s="334" t="str">
        <f>IF(L73='11 FORMULAS'!$P$5,S72-(S72*R73),S72)</f>
        <v/>
      </c>
      <c r="T73" s="334" t="str">
        <f>IF(L73='11 FORMULAS'!$P$6,T72-(T72*R73),T72)</f>
        <v/>
      </c>
      <c r="U73" s="459"/>
      <c r="V73" s="462"/>
      <c r="X73" s="329"/>
      <c r="Y73" s="330"/>
      <c r="Z73" s="330"/>
    </row>
    <row r="74" spans="1:26" ht="29.45" customHeight="1" x14ac:dyDescent="0.25">
      <c r="A74" s="453"/>
      <c r="B74" s="456"/>
      <c r="C74" s="433"/>
      <c r="D74" s="436"/>
      <c r="E74" s="69">
        <v>3</v>
      </c>
      <c r="F74" s="231"/>
      <c r="G74" s="231"/>
      <c r="H74" s="231"/>
      <c r="I74" s="319" t="str">
        <f t="shared" si="33"/>
        <v xml:space="preserve">  </v>
      </c>
      <c r="J74" s="1"/>
      <c r="K74" s="65" t="str">
        <f>+IF(J74='11 FORMULAS'!$E$4,'11 FORMULAS'!$F$4,IF(J74='11 FORMULAS'!$E$5,'11 FORMULAS'!$F$5,IF(J74='11 FORMULAS'!$E$6,'11 FORMULAS'!$F$6,"")))</f>
        <v/>
      </c>
      <c r="L74" s="65" t="str">
        <f>+IF(OR(J74='11 FORMULAS'!$O$4,J74='11 FORMULAS'!$O$5),'11 FORMULAS'!$P$5,IF(J74='11 FORMULAS'!$O$6,'11 FORMULAS'!$P$6,""))</f>
        <v/>
      </c>
      <c r="M74" s="1"/>
      <c r="N74" s="65" t="str">
        <f>+IF(M74='11 FORMULAS'!$H$4,'11 FORMULAS'!$I$4,IF(M74='11 FORMULAS'!$H$5,'11 FORMULAS'!$I$5,""))</f>
        <v/>
      </c>
      <c r="O74" s="4"/>
      <c r="P74" s="4"/>
      <c r="Q74" s="4"/>
      <c r="R74" s="334" t="str">
        <f>+IFERROR(K74+N74,"")</f>
        <v/>
      </c>
      <c r="S74" s="334" t="str">
        <f>IF(L74='11 FORMULAS'!$P$5,S73-(S73*R74),S73)</f>
        <v/>
      </c>
      <c r="T74" s="334" t="str">
        <f>IF(L74='11 FORMULAS'!$P$6,T73-(T73*R74),T73)</f>
        <v/>
      </c>
      <c r="U74" s="459"/>
      <c r="V74" s="462"/>
      <c r="X74" s="329"/>
      <c r="Y74" s="330"/>
      <c r="Z74" s="330"/>
    </row>
    <row r="75" spans="1:26" ht="29.45" customHeight="1" thickBot="1" x14ac:dyDescent="0.3">
      <c r="A75" s="454"/>
      <c r="B75" s="457"/>
      <c r="C75" s="434"/>
      <c r="D75" s="437"/>
      <c r="E75" s="70">
        <v>4</v>
      </c>
      <c r="F75" s="232"/>
      <c r="G75" s="232"/>
      <c r="H75" s="232"/>
      <c r="I75" s="320" t="str">
        <f t="shared" si="33"/>
        <v xml:space="preserve">  </v>
      </c>
      <c r="J75" s="7"/>
      <c r="K75" s="66" t="str">
        <f>+IF(J75='11 FORMULAS'!$E$4,'11 FORMULAS'!$F$4,IF(J75='11 FORMULAS'!$E$5,'11 FORMULAS'!$F$5,IF(J75='11 FORMULAS'!$E$6,'11 FORMULAS'!$F$6,"")))</f>
        <v/>
      </c>
      <c r="L75" s="66" t="str">
        <f>+IF(OR(J75='11 FORMULAS'!$O$4,J75='11 FORMULAS'!$O$5),'11 FORMULAS'!$P$5,IF(J75='11 FORMULAS'!$O$6,'11 FORMULAS'!$P$6,""))</f>
        <v/>
      </c>
      <c r="M75" s="7"/>
      <c r="N75" s="66" t="str">
        <f>+IF(M75='11 FORMULAS'!$H$4,'11 FORMULAS'!$I$4,IF(M75='11 FORMULAS'!$H$5,'11 FORMULAS'!$I$5,""))</f>
        <v/>
      </c>
      <c r="O75" s="8"/>
      <c r="P75" s="8"/>
      <c r="Q75" s="8"/>
      <c r="R75" s="335" t="str">
        <f t="shared" ref="R75" si="35">+IFERROR(K75+N75,"")</f>
        <v/>
      </c>
      <c r="S75" s="335" t="str">
        <f>IF(L75='11 FORMULAS'!$P$5,S74-(S74*R75),S74)</f>
        <v/>
      </c>
      <c r="T75" s="335" t="str">
        <f>IF(L75='11 FORMULAS'!$P$6,T74-(T74*R75),T74)</f>
        <v/>
      </c>
      <c r="U75" s="460"/>
      <c r="V75" s="463"/>
    </row>
    <row r="76" spans="1:26" ht="29.45" customHeight="1" x14ac:dyDescent="0.25">
      <c r="A76" s="452" t="str">
        <f>'2 CONTEXTO E IDENTIFICACIÓN'!A26</f>
        <v>R18</v>
      </c>
      <c r="B76" s="455" t="str">
        <f>+'2 CONTEXTO E IDENTIFICACIÓN'!E26</f>
        <v xml:space="preserve">  </v>
      </c>
      <c r="C76" s="432" t="str">
        <f>+'3 PROBABIL E IMPACTO INHERENTE'!E26</f>
        <v/>
      </c>
      <c r="D76" s="435" t="str">
        <f>+'3 PROBABIL E IMPACTO INHERENTE'!M26</f>
        <v/>
      </c>
      <c r="E76" s="68">
        <v>1</v>
      </c>
      <c r="F76" s="71"/>
      <c r="G76" s="71"/>
      <c r="H76" s="71"/>
      <c r="I76" s="318" t="str">
        <f t="shared" si="33"/>
        <v xml:space="preserve">  </v>
      </c>
      <c r="J76" s="5"/>
      <c r="K76" s="64" t="str">
        <f>+IF(J76='11 FORMULAS'!$E$4,'11 FORMULAS'!$F$4,IF(J76='11 FORMULAS'!$E$5,'11 FORMULAS'!$F$5,IF(J76='11 FORMULAS'!$E$6,'11 FORMULAS'!$F$6,"")))</f>
        <v/>
      </c>
      <c r="L76" s="64" t="str">
        <f>+IF(OR(J76='11 FORMULAS'!$O$4,J76='11 FORMULAS'!$O$5),'11 FORMULAS'!$P$5,IF(J76='11 FORMULAS'!$O$6,'11 FORMULAS'!$P$6,""))</f>
        <v/>
      </c>
      <c r="M76" s="5"/>
      <c r="N76" s="64" t="str">
        <f>+IF(M76='11 FORMULAS'!$H$4,'11 FORMULAS'!$I$4,IF(M76='11 FORMULAS'!$H$5,'11 FORMULAS'!$I$5,""))</f>
        <v/>
      </c>
      <c r="O76" s="6"/>
      <c r="P76" s="6"/>
      <c r="Q76" s="6"/>
      <c r="R76" s="333" t="str">
        <f>+IFERROR(K76+N76,"")</f>
        <v/>
      </c>
      <c r="S76" s="333" t="str">
        <f>IF(L76='11 FORMULAS'!$P$5,C76-(C76*R76),C76)</f>
        <v/>
      </c>
      <c r="T76" s="333" t="str">
        <f>IF(L76='11 FORMULAS'!$P$6,D76-(D76*R76),D76)</f>
        <v/>
      </c>
      <c r="U76" s="458" t="str">
        <f>+IF(S79="","",S79)</f>
        <v/>
      </c>
      <c r="V76" s="461" t="str">
        <f>+IF(T79="","",T79)</f>
        <v/>
      </c>
      <c r="X76" s="329"/>
      <c r="Y76" s="330"/>
      <c r="Z76" s="330"/>
    </row>
    <row r="77" spans="1:26" ht="29.45" customHeight="1" x14ac:dyDescent="0.25">
      <c r="A77" s="453"/>
      <c r="B77" s="456"/>
      <c r="C77" s="433"/>
      <c r="D77" s="436"/>
      <c r="E77" s="69">
        <v>2</v>
      </c>
      <c r="F77" s="231"/>
      <c r="G77" s="231"/>
      <c r="H77" s="231"/>
      <c r="I77" s="319" t="str">
        <f t="shared" si="33"/>
        <v xml:space="preserve">  </v>
      </c>
      <c r="J77" s="1"/>
      <c r="K77" s="65" t="str">
        <f>+IF(J77='11 FORMULAS'!$E$4,'11 FORMULAS'!$F$4,IF(J77='11 FORMULAS'!$E$5,'11 FORMULAS'!$F$5,IF(J77='11 FORMULAS'!$E$6,'11 FORMULAS'!$F$6,"")))</f>
        <v/>
      </c>
      <c r="L77" s="65" t="str">
        <f>+IF(OR(J77='11 FORMULAS'!$O$4,J77='11 FORMULAS'!$O$5),'11 FORMULAS'!$P$5,IF(J77='11 FORMULAS'!$O$6,'11 FORMULAS'!$P$6,""))</f>
        <v/>
      </c>
      <c r="M77" s="1"/>
      <c r="N77" s="65" t="str">
        <f>+IF(M77='11 FORMULAS'!$H$4,'11 FORMULAS'!$I$4,IF(M77='11 FORMULAS'!$H$5,'11 FORMULAS'!$I$5,""))</f>
        <v/>
      </c>
      <c r="O77" s="4"/>
      <c r="P77" s="4"/>
      <c r="Q77" s="4"/>
      <c r="R77" s="334" t="str">
        <f t="shared" ref="R77" si="36">+IFERROR(K77+N77,"")</f>
        <v/>
      </c>
      <c r="S77" s="334" t="str">
        <f>IF(L77='11 FORMULAS'!$P$5,S76-(S76*R77),S76)</f>
        <v/>
      </c>
      <c r="T77" s="334" t="str">
        <f>IF(L77='11 FORMULAS'!$P$6,T76-(T76*R77),T76)</f>
        <v/>
      </c>
      <c r="U77" s="459"/>
      <c r="V77" s="462"/>
      <c r="X77" s="329"/>
      <c r="Y77" s="330"/>
      <c r="Z77" s="330"/>
    </row>
    <row r="78" spans="1:26" ht="29.45" customHeight="1" x14ac:dyDescent="0.25">
      <c r="A78" s="453"/>
      <c r="B78" s="456"/>
      <c r="C78" s="433"/>
      <c r="D78" s="436"/>
      <c r="E78" s="69">
        <v>3</v>
      </c>
      <c r="F78" s="231"/>
      <c r="G78" s="231"/>
      <c r="H78" s="231"/>
      <c r="I78" s="319" t="str">
        <f t="shared" si="33"/>
        <v xml:space="preserve">  </v>
      </c>
      <c r="J78" s="1"/>
      <c r="K78" s="65" t="str">
        <f>+IF(J78='11 FORMULAS'!$E$4,'11 FORMULAS'!$F$4,IF(J78='11 FORMULAS'!$E$5,'11 FORMULAS'!$F$5,IF(J78='11 FORMULAS'!$E$6,'11 FORMULAS'!$F$6,"")))</f>
        <v/>
      </c>
      <c r="L78" s="65" t="str">
        <f>+IF(OR(J78='11 FORMULAS'!$O$4,J78='11 FORMULAS'!$O$5),'11 FORMULAS'!$P$5,IF(J78='11 FORMULAS'!$O$6,'11 FORMULAS'!$P$6,""))</f>
        <v/>
      </c>
      <c r="M78" s="1"/>
      <c r="N78" s="65" t="str">
        <f>+IF(M78='11 FORMULAS'!$H$4,'11 FORMULAS'!$I$4,IF(M78='11 FORMULAS'!$H$5,'11 FORMULAS'!$I$5,""))</f>
        <v/>
      </c>
      <c r="O78" s="4"/>
      <c r="P78" s="4"/>
      <c r="Q78" s="4"/>
      <c r="R78" s="334" t="str">
        <f>+IFERROR(K78+N78,"")</f>
        <v/>
      </c>
      <c r="S78" s="334" t="str">
        <f>IF(L78='11 FORMULAS'!$P$5,S77-(S77*R78),S77)</f>
        <v/>
      </c>
      <c r="T78" s="334" t="str">
        <f>IF(L78='11 FORMULAS'!$P$6,T77-(T77*R78),T77)</f>
        <v/>
      </c>
      <c r="U78" s="459"/>
      <c r="V78" s="462"/>
      <c r="X78" s="329"/>
      <c r="Y78" s="330"/>
      <c r="Z78" s="330"/>
    </row>
    <row r="79" spans="1:26" ht="29.45" customHeight="1" thickBot="1" x14ac:dyDescent="0.3">
      <c r="A79" s="454"/>
      <c r="B79" s="457"/>
      <c r="C79" s="434"/>
      <c r="D79" s="437"/>
      <c r="E79" s="70">
        <v>4</v>
      </c>
      <c r="F79" s="232"/>
      <c r="G79" s="232"/>
      <c r="H79" s="232"/>
      <c r="I79" s="320" t="str">
        <f t="shared" si="33"/>
        <v xml:space="preserve">  </v>
      </c>
      <c r="J79" s="7"/>
      <c r="K79" s="66" t="str">
        <f>+IF(J79='11 FORMULAS'!$E$4,'11 FORMULAS'!$F$4,IF(J79='11 FORMULAS'!$E$5,'11 FORMULAS'!$F$5,IF(J79='11 FORMULAS'!$E$6,'11 FORMULAS'!$F$6,"")))</f>
        <v/>
      </c>
      <c r="L79" s="66" t="str">
        <f>+IF(OR(J79='11 FORMULAS'!$O$4,J79='11 FORMULAS'!$O$5),'11 FORMULAS'!$P$5,IF(J79='11 FORMULAS'!$O$6,'11 FORMULAS'!$P$6,""))</f>
        <v/>
      </c>
      <c r="M79" s="7"/>
      <c r="N79" s="66" t="str">
        <f>+IF(M79='11 FORMULAS'!$H$4,'11 FORMULAS'!$I$4,IF(M79='11 FORMULAS'!$H$5,'11 FORMULAS'!$I$5,""))</f>
        <v/>
      </c>
      <c r="O79" s="8"/>
      <c r="P79" s="8"/>
      <c r="Q79" s="8"/>
      <c r="R79" s="335" t="str">
        <f t="shared" ref="R79" si="37">+IFERROR(K79+N79,"")</f>
        <v/>
      </c>
      <c r="S79" s="335" t="str">
        <f>IF(L79='11 FORMULAS'!$P$5,S78-(S78*R79),S78)</f>
        <v/>
      </c>
      <c r="T79" s="335" t="str">
        <f>IF(L79='11 FORMULAS'!$P$6,T78-(T78*R79),T78)</f>
        <v/>
      </c>
      <c r="U79" s="460"/>
      <c r="V79" s="463"/>
    </row>
    <row r="80" spans="1:26" ht="29.45" customHeight="1" x14ac:dyDescent="0.25">
      <c r="A80" s="452" t="str">
        <f>'2 CONTEXTO E IDENTIFICACIÓN'!A27</f>
        <v>R19</v>
      </c>
      <c r="B80" s="455" t="str">
        <f>+'2 CONTEXTO E IDENTIFICACIÓN'!E27</f>
        <v xml:space="preserve">  </v>
      </c>
      <c r="C80" s="432" t="str">
        <f>+'3 PROBABIL E IMPACTO INHERENTE'!E27</f>
        <v/>
      </c>
      <c r="D80" s="435" t="str">
        <f>+'3 PROBABIL E IMPACTO INHERENTE'!M27</f>
        <v/>
      </c>
      <c r="E80" s="68">
        <v>1</v>
      </c>
      <c r="F80" s="71"/>
      <c r="G80" s="71"/>
      <c r="H80" s="71"/>
      <c r="I80" s="318" t="str">
        <f t="shared" si="33"/>
        <v xml:space="preserve">  </v>
      </c>
      <c r="J80" s="5"/>
      <c r="K80" s="64" t="str">
        <f>+IF(J80='11 FORMULAS'!$E$4,'11 FORMULAS'!$F$4,IF(J80='11 FORMULAS'!$E$5,'11 FORMULAS'!$F$5,IF(J80='11 FORMULAS'!$E$6,'11 FORMULAS'!$F$6,"")))</f>
        <v/>
      </c>
      <c r="L80" s="64" t="str">
        <f>+IF(OR(J80='11 FORMULAS'!$O$4,J80='11 FORMULAS'!$O$5),'11 FORMULAS'!$P$5,IF(J80='11 FORMULAS'!$O$6,'11 FORMULAS'!$P$6,""))</f>
        <v/>
      </c>
      <c r="M80" s="5"/>
      <c r="N80" s="64" t="str">
        <f>+IF(M80='11 FORMULAS'!$H$4,'11 FORMULAS'!$I$4,IF(M80='11 FORMULAS'!$H$5,'11 FORMULAS'!$I$5,""))</f>
        <v/>
      </c>
      <c r="O80" s="6"/>
      <c r="P80" s="6"/>
      <c r="Q80" s="6"/>
      <c r="R80" s="333" t="str">
        <f>+IFERROR(K80+N80,"")</f>
        <v/>
      </c>
      <c r="S80" s="333" t="str">
        <f>IF(L80='11 FORMULAS'!$P$5,C80-(C80*R80),C80)</f>
        <v/>
      </c>
      <c r="T80" s="333" t="str">
        <f>IF(L80='11 FORMULAS'!$P$6,D80-(D80*R80),D80)</f>
        <v/>
      </c>
      <c r="U80" s="458" t="str">
        <f>+IF(S83="","",S83)</f>
        <v/>
      </c>
      <c r="V80" s="461" t="str">
        <f>+IF(T83="","",T83)</f>
        <v/>
      </c>
      <c r="X80" s="329"/>
      <c r="Y80" s="330"/>
      <c r="Z80" s="330"/>
    </row>
    <row r="81" spans="1:26" ht="29.45" customHeight="1" x14ac:dyDescent="0.25">
      <c r="A81" s="453"/>
      <c r="B81" s="456"/>
      <c r="C81" s="433"/>
      <c r="D81" s="436"/>
      <c r="E81" s="69">
        <v>2</v>
      </c>
      <c r="F81" s="231"/>
      <c r="G81" s="231"/>
      <c r="H81" s="231"/>
      <c r="I81" s="319" t="str">
        <f t="shared" si="33"/>
        <v xml:space="preserve">  </v>
      </c>
      <c r="J81" s="1"/>
      <c r="K81" s="65" t="str">
        <f>+IF(J81='11 FORMULAS'!$E$4,'11 FORMULAS'!$F$4,IF(J81='11 FORMULAS'!$E$5,'11 FORMULAS'!$F$5,IF(J81='11 FORMULAS'!$E$6,'11 FORMULAS'!$F$6,"")))</f>
        <v/>
      </c>
      <c r="L81" s="65" t="str">
        <f>+IF(OR(J81='11 FORMULAS'!$O$4,J81='11 FORMULAS'!$O$5),'11 FORMULAS'!$P$5,IF(J81='11 FORMULAS'!$O$6,'11 FORMULAS'!$P$6,""))</f>
        <v/>
      </c>
      <c r="M81" s="1"/>
      <c r="N81" s="65" t="str">
        <f>+IF(M81='11 FORMULAS'!$H$4,'11 FORMULAS'!$I$4,IF(M81='11 FORMULAS'!$H$5,'11 FORMULAS'!$I$5,""))</f>
        <v/>
      </c>
      <c r="O81" s="4"/>
      <c r="P81" s="4"/>
      <c r="Q81" s="4"/>
      <c r="R81" s="334" t="str">
        <f t="shared" ref="R81" si="38">+IFERROR(K81+N81,"")</f>
        <v/>
      </c>
      <c r="S81" s="334" t="str">
        <f>IF(L81='11 FORMULAS'!$P$5,S80-(S80*R81),S80)</f>
        <v/>
      </c>
      <c r="T81" s="334" t="str">
        <f>IF(L81='11 FORMULAS'!$P$6,T80-(T80*R81),T80)</f>
        <v/>
      </c>
      <c r="U81" s="459"/>
      <c r="V81" s="462"/>
      <c r="X81" s="329"/>
      <c r="Y81" s="330"/>
      <c r="Z81" s="330"/>
    </row>
    <row r="82" spans="1:26" ht="29.45" customHeight="1" x14ac:dyDescent="0.25">
      <c r="A82" s="453"/>
      <c r="B82" s="456"/>
      <c r="C82" s="433"/>
      <c r="D82" s="436"/>
      <c r="E82" s="69">
        <v>3</v>
      </c>
      <c r="F82" s="231"/>
      <c r="G82" s="231"/>
      <c r="H82" s="231"/>
      <c r="I82" s="319" t="str">
        <f t="shared" si="33"/>
        <v xml:space="preserve">  </v>
      </c>
      <c r="J82" s="1"/>
      <c r="K82" s="65" t="str">
        <f>+IF(J82='11 FORMULAS'!$E$4,'11 FORMULAS'!$F$4,IF(J82='11 FORMULAS'!$E$5,'11 FORMULAS'!$F$5,IF(J82='11 FORMULAS'!$E$6,'11 FORMULAS'!$F$6,"")))</f>
        <v/>
      </c>
      <c r="L82" s="65" t="str">
        <f>+IF(OR(J82='11 FORMULAS'!$O$4,J82='11 FORMULAS'!$O$5),'11 FORMULAS'!$P$5,IF(J82='11 FORMULAS'!$O$6,'11 FORMULAS'!$P$6,""))</f>
        <v/>
      </c>
      <c r="M82" s="1"/>
      <c r="N82" s="65" t="str">
        <f>+IF(M82='11 FORMULAS'!$H$4,'11 FORMULAS'!$I$4,IF(M82='11 FORMULAS'!$H$5,'11 FORMULAS'!$I$5,""))</f>
        <v/>
      </c>
      <c r="O82" s="4"/>
      <c r="P82" s="4"/>
      <c r="Q82" s="4"/>
      <c r="R82" s="334" t="str">
        <f>+IFERROR(K82+N82,"")</f>
        <v/>
      </c>
      <c r="S82" s="334" t="str">
        <f>IF(L82='11 FORMULAS'!$P$5,S81-(S81*R82),S81)</f>
        <v/>
      </c>
      <c r="T82" s="334" t="str">
        <f>IF(L82='11 FORMULAS'!$P$6,T81-(T81*R82),T81)</f>
        <v/>
      </c>
      <c r="U82" s="459"/>
      <c r="V82" s="462"/>
      <c r="X82" s="329"/>
      <c r="Y82" s="330"/>
      <c r="Z82" s="330"/>
    </row>
    <row r="83" spans="1:26" ht="29.45" customHeight="1" thickBot="1" x14ac:dyDescent="0.3">
      <c r="A83" s="454"/>
      <c r="B83" s="457"/>
      <c r="C83" s="434"/>
      <c r="D83" s="437"/>
      <c r="E83" s="70">
        <v>4</v>
      </c>
      <c r="F83" s="232"/>
      <c r="G83" s="232"/>
      <c r="H83" s="232"/>
      <c r="I83" s="320" t="str">
        <f t="shared" si="33"/>
        <v xml:space="preserve">  </v>
      </c>
      <c r="J83" s="7"/>
      <c r="K83" s="66" t="str">
        <f>+IF(J83='11 FORMULAS'!$E$4,'11 FORMULAS'!$F$4,IF(J83='11 FORMULAS'!$E$5,'11 FORMULAS'!$F$5,IF(J83='11 FORMULAS'!$E$6,'11 FORMULAS'!$F$6,"")))</f>
        <v/>
      </c>
      <c r="L83" s="66" t="str">
        <f>+IF(OR(J83='11 FORMULAS'!$O$4,J83='11 FORMULAS'!$O$5),'11 FORMULAS'!$P$5,IF(J83='11 FORMULAS'!$O$6,'11 FORMULAS'!$P$6,""))</f>
        <v/>
      </c>
      <c r="M83" s="7"/>
      <c r="N83" s="66" t="str">
        <f>+IF(M83='11 FORMULAS'!$H$4,'11 FORMULAS'!$I$4,IF(M83='11 FORMULAS'!$H$5,'11 FORMULAS'!$I$5,""))</f>
        <v/>
      </c>
      <c r="O83" s="8"/>
      <c r="P83" s="8"/>
      <c r="Q83" s="8"/>
      <c r="R83" s="335" t="str">
        <f t="shared" ref="R83" si="39">+IFERROR(K83+N83,"")</f>
        <v/>
      </c>
      <c r="S83" s="335" t="str">
        <f>IF(L83='11 FORMULAS'!$P$5,S82-(S82*R83),S82)</f>
        <v/>
      </c>
      <c r="T83" s="335" t="str">
        <f>IF(L83='11 FORMULAS'!$P$6,T82-(T82*R83),T82)</f>
        <v/>
      </c>
      <c r="U83" s="460"/>
      <c r="V83" s="463"/>
    </row>
    <row r="84" spans="1:26" ht="29.45" customHeight="1" x14ac:dyDescent="0.25">
      <c r="A84" s="452" t="str">
        <f>'2 CONTEXTO E IDENTIFICACIÓN'!A28</f>
        <v>R20</v>
      </c>
      <c r="B84" s="455" t="str">
        <f>+'2 CONTEXTO E IDENTIFICACIÓN'!E28</f>
        <v xml:space="preserve">  </v>
      </c>
      <c r="C84" s="432" t="str">
        <f>+'3 PROBABIL E IMPACTO INHERENTE'!E28</f>
        <v/>
      </c>
      <c r="D84" s="435" t="str">
        <f>+'3 PROBABIL E IMPACTO INHERENTE'!M28</f>
        <v/>
      </c>
      <c r="E84" s="68">
        <v>1</v>
      </c>
      <c r="F84" s="71"/>
      <c r="G84" s="71"/>
      <c r="H84" s="71"/>
      <c r="I84" s="318" t="str">
        <f t="shared" si="33"/>
        <v xml:space="preserve">  </v>
      </c>
      <c r="J84" s="5"/>
      <c r="K84" s="64" t="str">
        <f>+IF(J84='11 FORMULAS'!$E$4,'11 FORMULAS'!$F$4,IF(J84='11 FORMULAS'!$E$5,'11 FORMULAS'!$F$5,IF(J84='11 FORMULAS'!$E$6,'11 FORMULAS'!$F$6,"")))</f>
        <v/>
      </c>
      <c r="L84" s="64" t="str">
        <f>+IF(OR(J84='11 FORMULAS'!$O$4,J84='11 FORMULAS'!$O$5),'11 FORMULAS'!$P$5,IF(J84='11 FORMULAS'!$O$6,'11 FORMULAS'!$P$6,""))</f>
        <v/>
      </c>
      <c r="M84" s="5"/>
      <c r="N84" s="64" t="str">
        <f>+IF(M84='11 FORMULAS'!$H$4,'11 FORMULAS'!$I$4,IF(M84='11 FORMULAS'!$H$5,'11 FORMULAS'!$I$5,""))</f>
        <v/>
      </c>
      <c r="O84" s="6"/>
      <c r="P84" s="6"/>
      <c r="Q84" s="6"/>
      <c r="R84" s="333" t="str">
        <f>+IFERROR(K84+N84,"")</f>
        <v/>
      </c>
      <c r="S84" s="333" t="str">
        <f>IF(L84='11 FORMULAS'!$P$5,C84-(C84*R84),C84)</f>
        <v/>
      </c>
      <c r="T84" s="333" t="str">
        <f>IF(L84='11 FORMULAS'!$P$6,D84-(D84*R84),D84)</f>
        <v/>
      </c>
      <c r="U84" s="458" t="str">
        <f>+IF(S87="","",S87)</f>
        <v/>
      </c>
      <c r="V84" s="461" t="str">
        <f>+IF(T87="","",T87)</f>
        <v/>
      </c>
      <c r="X84" s="329"/>
      <c r="Y84" s="330"/>
      <c r="Z84" s="330"/>
    </row>
    <row r="85" spans="1:26" ht="29.45" customHeight="1" x14ac:dyDescent="0.25">
      <c r="A85" s="453"/>
      <c r="B85" s="456"/>
      <c r="C85" s="433"/>
      <c r="D85" s="436"/>
      <c r="E85" s="69">
        <v>2</v>
      </c>
      <c r="F85" s="231"/>
      <c r="G85" s="231"/>
      <c r="H85" s="231"/>
      <c r="I85" s="319" t="str">
        <f t="shared" si="33"/>
        <v xml:space="preserve">  </v>
      </c>
      <c r="J85" s="1"/>
      <c r="K85" s="65" t="str">
        <f>+IF(J85='11 FORMULAS'!$E$4,'11 FORMULAS'!$F$4,IF(J85='11 FORMULAS'!$E$5,'11 FORMULAS'!$F$5,IF(J85='11 FORMULAS'!$E$6,'11 FORMULAS'!$F$6,"")))</f>
        <v/>
      </c>
      <c r="L85" s="65" t="str">
        <f>+IF(OR(J85='11 FORMULAS'!$O$4,J85='11 FORMULAS'!$O$5),'11 FORMULAS'!$P$5,IF(J85='11 FORMULAS'!$O$6,'11 FORMULAS'!$P$6,""))</f>
        <v/>
      </c>
      <c r="M85" s="1"/>
      <c r="N85" s="65" t="str">
        <f>+IF(M85='11 FORMULAS'!$H$4,'11 FORMULAS'!$I$4,IF(M85='11 FORMULAS'!$H$5,'11 FORMULAS'!$I$5,""))</f>
        <v/>
      </c>
      <c r="O85" s="4"/>
      <c r="P85" s="4"/>
      <c r="Q85" s="4"/>
      <c r="R85" s="334" t="str">
        <f t="shared" ref="R85" si="40">+IFERROR(K85+N85,"")</f>
        <v/>
      </c>
      <c r="S85" s="334" t="str">
        <f>IF(L85='11 FORMULAS'!$P$5,S84-(S84*R85),S84)</f>
        <v/>
      </c>
      <c r="T85" s="334" t="str">
        <f>IF(L85='11 FORMULAS'!$P$6,T84-(T84*R85),T84)</f>
        <v/>
      </c>
      <c r="U85" s="459"/>
      <c r="V85" s="462"/>
      <c r="X85" s="329"/>
      <c r="Y85" s="330"/>
      <c r="Z85" s="330"/>
    </row>
    <row r="86" spans="1:26" ht="29.45" customHeight="1" x14ac:dyDescent="0.25">
      <c r="A86" s="453"/>
      <c r="B86" s="456"/>
      <c r="C86" s="433"/>
      <c r="D86" s="436"/>
      <c r="E86" s="69">
        <v>3</v>
      </c>
      <c r="F86" s="231"/>
      <c r="G86" s="231"/>
      <c r="H86" s="231"/>
      <c r="I86" s="319" t="str">
        <f t="shared" si="33"/>
        <v xml:space="preserve">  </v>
      </c>
      <c r="J86" s="1"/>
      <c r="K86" s="65" t="str">
        <f>+IF(J86='11 FORMULAS'!$E$4,'11 FORMULAS'!$F$4,IF(J86='11 FORMULAS'!$E$5,'11 FORMULAS'!$F$5,IF(J86='11 FORMULAS'!$E$6,'11 FORMULAS'!$F$6,"")))</f>
        <v/>
      </c>
      <c r="L86" s="65" t="str">
        <f>+IF(OR(J86='11 FORMULAS'!$O$4,J86='11 FORMULAS'!$O$5),'11 FORMULAS'!$P$5,IF(J86='11 FORMULAS'!$O$6,'11 FORMULAS'!$P$6,""))</f>
        <v/>
      </c>
      <c r="M86" s="1"/>
      <c r="N86" s="65" t="str">
        <f>+IF(M86='11 FORMULAS'!$H$4,'11 FORMULAS'!$I$4,IF(M86='11 FORMULAS'!$H$5,'11 FORMULAS'!$I$5,""))</f>
        <v/>
      </c>
      <c r="O86" s="4"/>
      <c r="P86" s="4"/>
      <c r="Q86" s="4"/>
      <c r="R86" s="334" t="str">
        <f>+IFERROR(K86+N86,"")</f>
        <v/>
      </c>
      <c r="S86" s="334" t="str">
        <f>IF(L86='11 FORMULAS'!$P$5,S85-(S85*R86),S85)</f>
        <v/>
      </c>
      <c r="T86" s="334" t="str">
        <f>IF(L86='11 FORMULAS'!$P$6,T85-(T85*R86),T85)</f>
        <v/>
      </c>
      <c r="U86" s="459"/>
      <c r="V86" s="462"/>
      <c r="X86" s="329"/>
      <c r="Y86" s="330"/>
      <c r="Z86" s="330"/>
    </row>
    <row r="87" spans="1:26" ht="29.45" customHeight="1" thickBot="1" x14ac:dyDescent="0.3">
      <c r="A87" s="454"/>
      <c r="B87" s="457"/>
      <c r="C87" s="434"/>
      <c r="D87" s="437"/>
      <c r="E87" s="70">
        <v>4</v>
      </c>
      <c r="F87" s="232"/>
      <c r="G87" s="232"/>
      <c r="H87" s="232"/>
      <c r="I87" s="320" t="str">
        <f t="shared" si="33"/>
        <v xml:space="preserve">  </v>
      </c>
      <c r="J87" s="7"/>
      <c r="K87" s="66" t="str">
        <f>+IF(J87='11 FORMULAS'!$E$4,'11 FORMULAS'!$F$4,IF(J87='11 FORMULAS'!$E$5,'11 FORMULAS'!$F$5,IF(J87='11 FORMULAS'!$E$6,'11 FORMULAS'!$F$6,"")))</f>
        <v/>
      </c>
      <c r="L87" s="66" t="str">
        <f>+IF(OR(J87='11 FORMULAS'!$O$4,J87='11 FORMULAS'!$O$5),'11 FORMULAS'!$P$5,IF(J87='11 FORMULAS'!$O$6,'11 FORMULAS'!$P$6,""))</f>
        <v/>
      </c>
      <c r="M87" s="7"/>
      <c r="N87" s="66" t="str">
        <f>+IF(M87='11 FORMULAS'!$H$4,'11 FORMULAS'!$I$4,IF(M87='11 FORMULAS'!$H$5,'11 FORMULAS'!$I$5,""))</f>
        <v/>
      </c>
      <c r="O87" s="8"/>
      <c r="P87" s="8"/>
      <c r="Q87" s="8"/>
      <c r="R87" s="335" t="str">
        <f t="shared" ref="R87" si="41">+IFERROR(K87+N87,"")</f>
        <v/>
      </c>
      <c r="S87" s="335" t="str">
        <f>IF(L87='11 FORMULAS'!$P$5,S86-(S86*R87),S86)</f>
        <v/>
      </c>
      <c r="T87" s="335" t="str">
        <f>IF(L87='11 FORMULAS'!$P$6,T86-(T86*R87),T86)</f>
        <v/>
      </c>
      <c r="U87" s="460"/>
      <c r="V87" s="463"/>
    </row>
  </sheetData>
  <sheetProtection sheet="1" formatCells="0" formatColumns="0" formatRows="0" sort="0" autoFilter="0" pivotTables="0"/>
  <autoFilter ref="A7:W87" xr:uid="{00000000-0009-0000-0000-000004000000}"/>
  <dataConsolidate/>
  <mergeCells count="137">
    <mergeCell ref="U84:U87"/>
    <mergeCell ref="V84:V87"/>
    <mergeCell ref="B3:D3"/>
    <mergeCell ref="B4:D4"/>
    <mergeCell ref="U72:U75"/>
    <mergeCell ref="V72:V75"/>
    <mergeCell ref="U76:U79"/>
    <mergeCell ref="V76:V79"/>
    <mergeCell ref="U80:U83"/>
    <mergeCell ref="V80:V83"/>
    <mergeCell ref="U60:U63"/>
    <mergeCell ref="V60:V63"/>
    <mergeCell ref="U64:U67"/>
    <mergeCell ref="V64:V67"/>
    <mergeCell ref="U68:U71"/>
    <mergeCell ref="V68:V71"/>
    <mergeCell ref="U48:U51"/>
    <mergeCell ref="V48:V51"/>
    <mergeCell ref="U52:U55"/>
    <mergeCell ref="V52:V55"/>
    <mergeCell ref="U56:U59"/>
    <mergeCell ref="V56:V59"/>
    <mergeCell ref="U36:U39"/>
    <mergeCell ref="V36:V39"/>
    <mergeCell ref="U40:U43"/>
    <mergeCell ref="V40:V43"/>
    <mergeCell ref="U44:U47"/>
    <mergeCell ref="V44:V47"/>
    <mergeCell ref="U24:U27"/>
    <mergeCell ref="V24:V27"/>
    <mergeCell ref="U28:U31"/>
    <mergeCell ref="V28:V31"/>
    <mergeCell ref="U32:U35"/>
    <mergeCell ref="V32:V35"/>
    <mergeCell ref="X4:Z4"/>
    <mergeCell ref="U16:U19"/>
    <mergeCell ref="V16:V19"/>
    <mergeCell ref="U20:U23"/>
    <mergeCell ref="V20:V23"/>
    <mergeCell ref="U8:U11"/>
    <mergeCell ref="V8:V11"/>
    <mergeCell ref="U12:U15"/>
    <mergeCell ref="V12:V15"/>
    <mergeCell ref="A64:A67"/>
    <mergeCell ref="B64:B67"/>
    <mergeCell ref="C64:C67"/>
    <mergeCell ref="D64:D67"/>
    <mergeCell ref="A68:A71"/>
    <mergeCell ref="B68:B71"/>
    <mergeCell ref="C68:C71"/>
    <mergeCell ref="D68:D71"/>
    <mergeCell ref="A84:A87"/>
    <mergeCell ref="B84:B87"/>
    <mergeCell ref="C84:C87"/>
    <mergeCell ref="D84:D87"/>
    <mergeCell ref="A72:A75"/>
    <mergeCell ref="B72:B75"/>
    <mergeCell ref="C72:C75"/>
    <mergeCell ref="D72:D75"/>
    <mergeCell ref="A76:A79"/>
    <mergeCell ref="B76:B79"/>
    <mergeCell ref="C76:C79"/>
    <mergeCell ref="D76:D79"/>
    <mergeCell ref="A80:A83"/>
    <mergeCell ref="B80:B83"/>
    <mergeCell ref="C80:C83"/>
    <mergeCell ref="D80:D83"/>
    <mergeCell ref="D56:D59"/>
    <mergeCell ref="A60:A63"/>
    <mergeCell ref="B60:B63"/>
    <mergeCell ref="C60:C63"/>
    <mergeCell ref="D60:D63"/>
    <mergeCell ref="A56:A59"/>
    <mergeCell ref="B56:B59"/>
    <mergeCell ref="C56:C59"/>
    <mergeCell ref="A48:A51"/>
    <mergeCell ref="B48:B51"/>
    <mergeCell ref="C48:C51"/>
    <mergeCell ref="D48:D51"/>
    <mergeCell ref="A52:A55"/>
    <mergeCell ref="B52:B55"/>
    <mergeCell ref="C52:C55"/>
    <mergeCell ref="D52:D55"/>
    <mergeCell ref="A40:A43"/>
    <mergeCell ref="B40:B43"/>
    <mergeCell ref="C40:C43"/>
    <mergeCell ref="D40:D43"/>
    <mergeCell ref="A44:A47"/>
    <mergeCell ref="B44:B47"/>
    <mergeCell ref="C44:C47"/>
    <mergeCell ref="D44:D47"/>
    <mergeCell ref="A32:A35"/>
    <mergeCell ref="B32:B35"/>
    <mergeCell ref="C32:C35"/>
    <mergeCell ref="D32:D35"/>
    <mergeCell ref="A36:A39"/>
    <mergeCell ref="B36:B39"/>
    <mergeCell ref="C36:C39"/>
    <mergeCell ref="D36:D39"/>
    <mergeCell ref="A28:A31"/>
    <mergeCell ref="B28:B31"/>
    <mergeCell ref="C28:C31"/>
    <mergeCell ref="D28:D31"/>
    <mergeCell ref="A24:A27"/>
    <mergeCell ref="B24:B27"/>
    <mergeCell ref="C24:C27"/>
    <mergeCell ref="D24:D27"/>
    <mergeCell ref="A8:A11"/>
    <mergeCell ref="B8:B11"/>
    <mergeCell ref="A20:A23"/>
    <mergeCell ref="B20:B23"/>
    <mergeCell ref="C20:C23"/>
    <mergeCell ref="D20:D23"/>
    <mergeCell ref="A12:A15"/>
    <mergeCell ref="B12:B15"/>
    <mergeCell ref="C12:C15"/>
    <mergeCell ref="D12:D15"/>
    <mergeCell ref="A16:A19"/>
    <mergeCell ref="B16:B19"/>
    <mergeCell ref="C16:C19"/>
    <mergeCell ref="D16:D19"/>
    <mergeCell ref="C6:C7"/>
    <mergeCell ref="C8:C11"/>
    <mergeCell ref="D6:D7"/>
    <mergeCell ref="D8:D11"/>
    <mergeCell ref="R4:R6"/>
    <mergeCell ref="S4:S6"/>
    <mergeCell ref="T4:T6"/>
    <mergeCell ref="A1:A2"/>
    <mergeCell ref="B1:B2"/>
    <mergeCell ref="A6:A7"/>
    <mergeCell ref="B6:B7"/>
    <mergeCell ref="J5:Q5"/>
    <mergeCell ref="E6:E7"/>
    <mergeCell ref="J6:N6"/>
    <mergeCell ref="O6:Q6"/>
    <mergeCell ref="F6:H6"/>
  </mergeCells>
  <phoneticPr fontId="0" type="noConversion"/>
  <conditionalFormatting sqref="U8:V8 C8:D8 C12:D12 C16:D16 C20:D20 C24:D24 C28:D28 C32:D32 C36:D36 C40:D40 C44:D44 C48:D48 C52:D52 C56:D56 C60:D60 C64:D64 C68:D68 C72:D72 C76:D76 C80:D80 C84:D84">
    <cfRule type="cellIs" dxfId="174" priority="264" operator="between">
      <formula>$Y$6</formula>
      <formula>$Z$6</formula>
    </cfRule>
    <cfRule type="cellIs" dxfId="173" priority="265" operator="between">
      <formula>$Y$7</formula>
      <formula>$Z$7</formula>
    </cfRule>
    <cfRule type="cellIs" dxfId="172" priority="266" operator="between">
      <formula>$Y$8</formula>
      <formula>$Z$8</formula>
    </cfRule>
    <cfRule type="cellIs" dxfId="171" priority="267" operator="between">
      <formula>$Y$9</formula>
      <formula>$Z$9</formula>
    </cfRule>
    <cfRule type="cellIs" dxfId="170" priority="268" operator="between">
      <formula>$Y$10</formula>
      <formula>$Z$10</formula>
    </cfRule>
  </conditionalFormatting>
  <conditionalFormatting sqref="U12:V12">
    <cfRule type="cellIs" dxfId="169" priority="91" operator="between">
      <formula>$Y$6</formula>
      <formula>$Z$6</formula>
    </cfRule>
    <cfRule type="cellIs" dxfId="168" priority="92" operator="between">
      <formula>$Y$7</formula>
      <formula>$Z$7</formula>
    </cfRule>
    <cfRule type="cellIs" dxfId="167" priority="93" operator="between">
      <formula>$Y$8</formula>
      <formula>$Z$8</formula>
    </cfRule>
    <cfRule type="cellIs" dxfId="166" priority="94" operator="between">
      <formula>$Y$9</formula>
      <formula>$Z$9</formula>
    </cfRule>
    <cfRule type="cellIs" dxfId="165" priority="95" operator="between">
      <formula>$Y$10</formula>
      <formula>$Z$10</formula>
    </cfRule>
  </conditionalFormatting>
  <conditionalFormatting sqref="U16:V16">
    <cfRule type="cellIs" dxfId="164" priority="86" operator="between">
      <formula>$Y$6</formula>
      <formula>$Z$6</formula>
    </cfRule>
    <cfRule type="cellIs" dxfId="163" priority="87" operator="between">
      <formula>$Y$7</formula>
      <formula>$Z$7</formula>
    </cfRule>
    <cfRule type="cellIs" dxfId="162" priority="88" operator="between">
      <formula>$Y$8</formula>
      <formula>$Z$8</formula>
    </cfRule>
    <cfRule type="cellIs" dxfId="161" priority="89" operator="between">
      <formula>$Y$9</formula>
      <formula>$Z$9</formula>
    </cfRule>
    <cfRule type="cellIs" dxfId="160" priority="90" operator="between">
      <formula>$Y$10</formula>
      <formula>$Z$10</formula>
    </cfRule>
  </conditionalFormatting>
  <conditionalFormatting sqref="U20:V20">
    <cfRule type="cellIs" dxfId="159" priority="81" operator="between">
      <formula>$Y$6</formula>
      <formula>$Z$6</formula>
    </cfRule>
    <cfRule type="cellIs" dxfId="158" priority="82" operator="between">
      <formula>$Y$7</formula>
      <formula>$Z$7</formula>
    </cfRule>
    <cfRule type="cellIs" dxfId="157" priority="83" operator="between">
      <formula>$Y$8</formula>
      <formula>$Z$8</formula>
    </cfRule>
    <cfRule type="cellIs" dxfId="156" priority="84" operator="between">
      <formula>$Y$9</formula>
      <formula>$Z$9</formula>
    </cfRule>
    <cfRule type="cellIs" dxfId="155" priority="85" operator="between">
      <formula>$Y$10</formula>
      <formula>$Z$10</formula>
    </cfRule>
  </conditionalFormatting>
  <conditionalFormatting sqref="U24:V24">
    <cfRule type="cellIs" dxfId="154" priority="76" operator="between">
      <formula>$Y$6</formula>
      <formula>$Z$6</formula>
    </cfRule>
    <cfRule type="cellIs" dxfId="153" priority="77" operator="between">
      <formula>$Y$7</formula>
      <formula>$Z$7</formula>
    </cfRule>
    <cfRule type="cellIs" dxfId="152" priority="78" operator="between">
      <formula>$Y$8</formula>
      <formula>$Z$8</formula>
    </cfRule>
    <cfRule type="cellIs" dxfId="151" priority="79" operator="between">
      <formula>$Y$9</formula>
      <formula>$Z$9</formula>
    </cfRule>
    <cfRule type="cellIs" dxfId="150" priority="80" operator="between">
      <formula>$Y$10</formula>
      <formula>$Z$10</formula>
    </cfRule>
  </conditionalFormatting>
  <conditionalFormatting sqref="U28:V28">
    <cfRule type="cellIs" dxfId="149" priority="71" operator="between">
      <formula>$Y$6</formula>
      <formula>$Z$6</formula>
    </cfRule>
    <cfRule type="cellIs" dxfId="148" priority="72" operator="between">
      <formula>$Y$7</formula>
      <formula>$Z$7</formula>
    </cfRule>
    <cfRule type="cellIs" dxfId="147" priority="73" operator="between">
      <formula>$Y$8</formula>
      <formula>$Z$8</formula>
    </cfRule>
    <cfRule type="cellIs" dxfId="146" priority="74" operator="between">
      <formula>$Y$9</formula>
      <formula>$Z$9</formula>
    </cfRule>
    <cfRule type="cellIs" dxfId="145" priority="75" operator="between">
      <formula>$Y$10</formula>
      <formula>$Z$10</formula>
    </cfRule>
  </conditionalFormatting>
  <conditionalFormatting sqref="U32:V32">
    <cfRule type="cellIs" dxfId="144" priority="66" operator="between">
      <formula>$Y$6</formula>
      <formula>$Z$6</formula>
    </cfRule>
    <cfRule type="cellIs" dxfId="143" priority="67" operator="between">
      <formula>$Y$7</formula>
      <formula>$Z$7</formula>
    </cfRule>
    <cfRule type="cellIs" dxfId="142" priority="68" operator="between">
      <formula>$Y$8</formula>
      <formula>$Z$8</formula>
    </cfRule>
    <cfRule type="cellIs" dxfId="141" priority="69" operator="between">
      <formula>$Y$9</formula>
      <formula>$Z$9</formula>
    </cfRule>
    <cfRule type="cellIs" dxfId="140" priority="70" operator="between">
      <formula>$Y$10</formula>
      <formula>$Z$10</formula>
    </cfRule>
  </conditionalFormatting>
  <conditionalFormatting sqref="U36:V36">
    <cfRule type="cellIs" dxfId="139" priority="61" operator="between">
      <formula>$Y$6</formula>
      <formula>$Z$6</formula>
    </cfRule>
    <cfRule type="cellIs" dxfId="138" priority="62" operator="between">
      <formula>$Y$7</formula>
      <formula>$Z$7</formula>
    </cfRule>
    <cfRule type="cellIs" dxfId="137" priority="63" operator="between">
      <formula>$Y$8</formula>
      <formula>$Z$8</formula>
    </cfRule>
    <cfRule type="cellIs" dxfId="136" priority="64" operator="between">
      <formula>$Y$9</formula>
      <formula>$Z$9</formula>
    </cfRule>
    <cfRule type="cellIs" dxfId="135" priority="65" operator="between">
      <formula>$Y$10</formula>
      <formula>$Z$10</formula>
    </cfRule>
  </conditionalFormatting>
  <conditionalFormatting sqref="U40:V40">
    <cfRule type="cellIs" dxfId="134" priority="56" operator="between">
      <formula>$Y$6</formula>
      <formula>$Z$6</formula>
    </cfRule>
    <cfRule type="cellIs" dxfId="133" priority="57" operator="between">
      <formula>$Y$7</formula>
      <formula>$Z$7</formula>
    </cfRule>
    <cfRule type="cellIs" dxfId="132" priority="58" operator="between">
      <formula>$Y$8</formula>
      <formula>$Z$8</formula>
    </cfRule>
    <cfRule type="cellIs" dxfId="131" priority="59" operator="between">
      <formula>$Y$9</formula>
      <formula>$Z$9</formula>
    </cfRule>
    <cfRule type="cellIs" dxfId="130" priority="60" operator="between">
      <formula>$Y$10</formula>
      <formula>$Z$10</formula>
    </cfRule>
  </conditionalFormatting>
  <conditionalFormatting sqref="U44:V44">
    <cfRule type="cellIs" dxfId="129" priority="51" operator="between">
      <formula>$Y$6</formula>
      <formula>$Z$6</formula>
    </cfRule>
    <cfRule type="cellIs" dxfId="128" priority="52" operator="between">
      <formula>$Y$7</formula>
      <formula>$Z$7</formula>
    </cfRule>
    <cfRule type="cellIs" dxfId="127" priority="53" operator="between">
      <formula>$Y$8</formula>
      <formula>$Z$8</formula>
    </cfRule>
    <cfRule type="cellIs" dxfId="126" priority="54" operator="between">
      <formula>$Y$9</formula>
      <formula>$Z$9</formula>
    </cfRule>
    <cfRule type="cellIs" dxfId="125" priority="55" operator="between">
      <formula>$Y$10</formula>
      <formula>$Z$10</formula>
    </cfRule>
  </conditionalFormatting>
  <conditionalFormatting sqref="U48:V48">
    <cfRule type="cellIs" dxfId="124" priority="46" operator="between">
      <formula>$Y$6</formula>
      <formula>$Z$6</formula>
    </cfRule>
    <cfRule type="cellIs" dxfId="123" priority="47" operator="between">
      <formula>$Y$7</formula>
      <formula>$Z$7</formula>
    </cfRule>
    <cfRule type="cellIs" dxfId="122" priority="48" operator="between">
      <formula>$Y$8</formula>
      <formula>$Z$8</formula>
    </cfRule>
    <cfRule type="cellIs" dxfId="121" priority="49" operator="between">
      <formula>$Y$9</formula>
      <formula>$Z$9</formula>
    </cfRule>
    <cfRule type="cellIs" dxfId="120" priority="50" operator="between">
      <formula>$Y$10</formula>
      <formula>$Z$10</formula>
    </cfRule>
  </conditionalFormatting>
  <conditionalFormatting sqref="U52:V52">
    <cfRule type="cellIs" dxfId="119" priority="41" operator="between">
      <formula>$Y$6</formula>
      <formula>$Z$6</formula>
    </cfRule>
    <cfRule type="cellIs" dxfId="118" priority="42" operator="between">
      <formula>$Y$7</formula>
      <formula>$Z$7</formula>
    </cfRule>
    <cfRule type="cellIs" dxfId="117" priority="43" operator="between">
      <formula>$Y$8</formula>
      <formula>$Z$8</formula>
    </cfRule>
    <cfRule type="cellIs" dxfId="116" priority="44" operator="between">
      <formula>$Y$9</formula>
      <formula>$Z$9</formula>
    </cfRule>
    <cfRule type="cellIs" dxfId="115" priority="45" operator="between">
      <formula>$Y$10</formula>
      <formula>$Z$10</formula>
    </cfRule>
  </conditionalFormatting>
  <conditionalFormatting sqref="U56:V56">
    <cfRule type="cellIs" dxfId="114" priority="36" operator="between">
      <formula>$Y$6</formula>
      <formula>$Z$6</formula>
    </cfRule>
    <cfRule type="cellIs" dxfId="113" priority="37" operator="between">
      <formula>$Y$7</formula>
      <formula>$Z$7</formula>
    </cfRule>
    <cfRule type="cellIs" dxfId="112" priority="38" operator="between">
      <formula>$Y$8</formula>
      <formula>$Z$8</formula>
    </cfRule>
    <cfRule type="cellIs" dxfId="111" priority="39" operator="between">
      <formula>$Y$9</formula>
      <formula>$Z$9</formula>
    </cfRule>
    <cfRule type="cellIs" dxfId="110" priority="40" operator="between">
      <formula>$Y$10</formula>
      <formula>$Z$10</formula>
    </cfRule>
  </conditionalFormatting>
  <conditionalFormatting sqref="U60:V60">
    <cfRule type="cellIs" dxfId="109" priority="31" operator="between">
      <formula>$Y$6</formula>
      <formula>$Z$6</formula>
    </cfRule>
    <cfRule type="cellIs" dxfId="108" priority="32" operator="between">
      <formula>$Y$7</formula>
      <formula>$Z$7</formula>
    </cfRule>
    <cfRule type="cellIs" dxfId="107" priority="33" operator="between">
      <formula>$Y$8</formula>
      <formula>$Z$8</formula>
    </cfRule>
    <cfRule type="cellIs" dxfId="106" priority="34" operator="between">
      <formula>$Y$9</formula>
      <formula>$Z$9</formula>
    </cfRule>
    <cfRule type="cellIs" dxfId="105" priority="35" operator="between">
      <formula>$Y$10</formula>
      <formula>$Z$10</formula>
    </cfRule>
  </conditionalFormatting>
  <conditionalFormatting sqref="U64:V64">
    <cfRule type="cellIs" dxfId="104" priority="26" operator="between">
      <formula>$Y$6</formula>
      <formula>$Z$6</formula>
    </cfRule>
    <cfRule type="cellIs" dxfId="103" priority="27" operator="between">
      <formula>$Y$7</formula>
      <formula>$Z$7</formula>
    </cfRule>
    <cfRule type="cellIs" dxfId="102" priority="28" operator="between">
      <formula>$Y$8</formula>
      <formula>$Z$8</formula>
    </cfRule>
    <cfRule type="cellIs" dxfId="101" priority="29" operator="between">
      <formula>$Y$9</formula>
      <formula>$Z$9</formula>
    </cfRule>
    <cfRule type="cellIs" dxfId="100" priority="30" operator="between">
      <formula>$Y$10</formula>
      <formula>$Z$10</formula>
    </cfRule>
  </conditionalFormatting>
  <conditionalFormatting sqref="U68:V68">
    <cfRule type="cellIs" dxfId="99" priority="21" operator="between">
      <formula>$Y$6</formula>
      <formula>$Z$6</formula>
    </cfRule>
    <cfRule type="cellIs" dxfId="98" priority="22" operator="between">
      <formula>$Y$7</formula>
      <formula>$Z$7</formula>
    </cfRule>
    <cfRule type="cellIs" dxfId="97" priority="23" operator="between">
      <formula>$Y$8</formula>
      <formula>$Z$8</formula>
    </cfRule>
    <cfRule type="cellIs" dxfId="96" priority="24" operator="between">
      <formula>$Y$9</formula>
      <formula>$Z$9</formula>
    </cfRule>
    <cfRule type="cellIs" dxfId="95" priority="25" operator="between">
      <formula>$Y$10</formula>
      <formula>$Z$10</formula>
    </cfRule>
  </conditionalFormatting>
  <conditionalFormatting sqref="U72:V72">
    <cfRule type="cellIs" dxfId="94" priority="16" operator="between">
      <formula>$Y$6</formula>
      <formula>$Z$6</formula>
    </cfRule>
    <cfRule type="cellIs" dxfId="93" priority="17" operator="between">
      <formula>$Y$7</formula>
      <formula>$Z$7</formula>
    </cfRule>
    <cfRule type="cellIs" dxfId="92" priority="18" operator="between">
      <formula>$Y$8</formula>
      <formula>$Z$8</formula>
    </cfRule>
    <cfRule type="cellIs" dxfId="91" priority="19" operator="between">
      <formula>$Y$9</formula>
      <formula>$Z$9</formula>
    </cfRule>
    <cfRule type="cellIs" dxfId="90" priority="20" operator="between">
      <formula>$Y$10</formula>
      <formula>$Z$10</formula>
    </cfRule>
  </conditionalFormatting>
  <conditionalFormatting sqref="U76:V76">
    <cfRule type="cellIs" dxfId="89" priority="11" operator="between">
      <formula>$Y$6</formula>
      <formula>$Z$6</formula>
    </cfRule>
    <cfRule type="cellIs" dxfId="88" priority="12" operator="between">
      <formula>$Y$7</formula>
      <formula>$Z$7</formula>
    </cfRule>
    <cfRule type="cellIs" dxfId="87" priority="13" operator="between">
      <formula>$Y$8</formula>
      <formula>$Z$8</formula>
    </cfRule>
    <cfRule type="cellIs" dxfId="86" priority="14" operator="between">
      <formula>$Y$9</formula>
      <formula>$Z$9</formula>
    </cfRule>
    <cfRule type="cellIs" dxfId="85" priority="15" operator="between">
      <formula>$Y$10</formula>
      <formula>$Z$10</formula>
    </cfRule>
  </conditionalFormatting>
  <conditionalFormatting sqref="U80:V80">
    <cfRule type="cellIs" dxfId="84" priority="6" operator="between">
      <formula>$Y$6</formula>
      <formula>$Z$6</formula>
    </cfRule>
    <cfRule type="cellIs" dxfId="83" priority="7" operator="between">
      <formula>$Y$7</formula>
      <formula>$Z$7</formula>
    </cfRule>
    <cfRule type="cellIs" dxfId="82" priority="8" operator="between">
      <formula>$Y$8</formula>
      <formula>$Z$8</formula>
    </cfRule>
    <cfRule type="cellIs" dxfId="81" priority="9" operator="between">
      <formula>$Y$9</formula>
      <formula>$Z$9</formula>
    </cfRule>
    <cfRule type="cellIs" dxfId="80" priority="10" operator="between">
      <formula>$Y$10</formula>
      <formula>$Z$10</formula>
    </cfRule>
  </conditionalFormatting>
  <conditionalFormatting sqref="U84:V84">
    <cfRule type="cellIs" dxfId="79" priority="1" operator="between">
      <formula>$Y$6</formula>
      <formula>$Z$6</formula>
    </cfRule>
    <cfRule type="cellIs" dxfId="78" priority="2" operator="between">
      <formula>$Y$7</formula>
      <formula>$Z$7</formula>
    </cfRule>
    <cfRule type="cellIs" dxfId="77" priority="3" operator="between">
      <formula>$Y$8</formula>
      <formula>$Z$8</formula>
    </cfRule>
    <cfRule type="cellIs" dxfId="76" priority="4" operator="between">
      <formula>$Y$9</formula>
      <formula>$Z$9</formula>
    </cfRule>
    <cfRule type="cellIs" dxfId="75" priority="5" operator="between">
      <formula>$Y$10</formula>
      <formula>$Z$10</formula>
    </cfRule>
  </conditionalFormatting>
  <printOptions horizontalCentered="1" verticalCentered="1"/>
  <pageMargins left="0.23622047244094491" right="0.23622047244094491" top="0.74803149606299213" bottom="0.74803149606299213" header="0.31496062992125984" footer="0.31496062992125984"/>
  <pageSetup scale="33" orientation="landscape" r:id="rId1"/>
  <headerFooter alignWithMargins="0"/>
  <rowBreaks count="1" manualBreakCount="1">
    <brk id="27" max="16383" man="1"/>
  </rowBreaks>
  <drawing r:id="rId2"/>
  <extLst>
    <ext xmlns:x14="http://schemas.microsoft.com/office/spreadsheetml/2009/9/main" uri="{CCE6A557-97BC-4b89-ADB6-D9C93CAAB3DF}">
      <x14:dataValidations xmlns:xm="http://schemas.microsoft.com/office/excel/2006/main" xWindow="712" yWindow="776" count="5">
        <x14:dataValidation type="list" allowBlank="1" showInputMessage="1" showErrorMessage="1" xr:uid="{00000000-0002-0000-0400-000000000000}">
          <x14:formula1>
            <xm:f>'11 FORMULAS'!$E$4:$E$7</xm:f>
          </x14:formula1>
          <xm:sqref>J8:J87</xm:sqref>
        </x14:dataValidation>
        <x14:dataValidation type="list" allowBlank="1" showInputMessage="1" showErrorMessage="1" xr:uid="{00000000-0002-0000-0400-000001000000}">
          <x14:formula1>
            <xm:f>'11 FORMULAS'!$H$4:$H$6</xm:f>
          </x14:formula1>
          <xm:sqref>M8:M87</xm:sqref>
        </x14:dataValidation>
        <x14:dataValidation type="list" allowBlank="1" showInputMessage="1" showErrorMessage="1" xr:uid="{00000000-0002-0000-0400-000002000000}">
          <x14:formula1>
            <xm:f>'11 FORMULAS'!$K$4:$K$6</xm:f>
          </x14:formula1>
          <xm:sqref>O8:O87</xm:sqref>
        </x14:dataValidation>
        <x14:dataValidation type="list" allowBlank="1" showInputMessage="1" showErrorMessage="1" xr:uid="{00000000-0002-0000-0400-000003000000}">
          <x14:formula1>
            <xm:f>'11 FORMULAS'!$L$4:$L$6</xm:f>
          </x14:formula1>
          <xm:sqref>P8:P87</xm:sqref>
        </x14:dataValidation>
        <x14:dataValidation type="list" allowBlank="1" showInputMessage="1" showErrorMessage="1" xr:uid="{00000000-0002-0000-0400-000004000000}">
          <x14:formula1>
            <xm:f>'11 FORMULAS'!$M$4:$M$6</xm:f>
          </x14:formula1>
          <xm:sqref>Q8:Q87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L35"/>
  <sheetViews>
    <sheetView showGridLines="0" zoomScale="85" zoomScaleNormal="85" workbookViewId="0">
      <pane xSplit="1" ySplit="8" topLeftCell="B9" activePane="bottomRight" state="frozen"/>
      <selection pane="topRight" activeCell="B1" sqref="B1"/>
      <selection pane="bottomLeft" activeCell="A7" sqref="A7"/>
      <selection pane="bottomRight" activeCell="D13" sqref="D13"/>
    </sheetView>
  </sheetViews>
  <sheetFormatPr baseColWidth="10" defaultColWidth="14.28515625" defaultRowHeight="12.75" x14ac:dyDescent="0.25"/>
  <cols>
    <col min="1" max="1" width="11.5703125" style="87" customWidth="1"/>
    <col min="2" max="2" width="45" style="92" customWidth="1"/>
    <col min="3" max="3" width="13.28515625" style="92" customWidth="1"/>
    <col min="4" max="4" width="13" style="92" customWidth="1"/>
    <col min="5" max="5" width="16.42578125" style="137" customWidth="1"/>
    <col min="6" max="6" width="10.140625" style="137" customWidth="1"/>
    <col min="7" max="7" width="15.5703125" style="92" customWidth="1"/>
    <col min="8" max="8" width="10.140625" style="92" bestFit="1" customWidth="1"/>
    <col min="9" max="9" width="7.42578125" style="92" customWidth="1"/>
    <col min="10" max="10" width="14" style="92" customWidth="1"/>
    <col min="11" max="15" width="12.42578125" style="92" customWidth="1"/>
    <col min="16" max="16" width="3.85546875" style="92" customWidth="1"/>
    <col min="17" max="17" width="4.85546875" style="87" customWidth="1"/>
    <col min="18" max="18" width="5.42578125" style="87" bestFit="1" customWidth="1"/>
    <col min="19" max="24" width="14" style="87" customWidth="1"/>
    <col min="25" max="29" width="11.42578125" style="87" customWidth="1"/>
    <col min="30" max="30" width="5.5703125" style="87" bestFit="1" customWidth="1"/>
    <col min="31" max="31" width="26.85546875" style="87" customWidth="1"/>
    <col min="32" max="36" width="22.85546875" style="92" customWidth="1"/>
    <col min="37" max="37" width="23.42578125" style="87" customWidth="1"/>
    <col min="38" max="265" width="11.42578125" style="87" customWidth="1"/>
    <col min="266" max="266" width="12.7109375" style="87" customWidth="1"/>
    <col min="267" max="267" width="47" style="87" customWidth="1"/>
    <col min="268" max="268" width="35" style="87" customWidth="1"/>
    <col min="269" max="16384" width="14.28515625" style="87"/>
  </cols>
  <sheetData>
    <row r="1" spans="1:38" s="75" customFormat="1" ht="36" customHeight="1" x14ac:dyDescent="0.2">
      <c r="A1" s="420"/>
      <c r="B1" s="426" t="str">
        <f>+'2 CONTEXTO E IDENTIFICACIÓN'!B1</f>
        <v>MAPA DE RIESGOS</v>
      </c>
      <c r="C1" s="50" t="str">
        <f>+'2 CONTEXTO E IDENTIFICACIÓN'!C1</f>
        <v>CÓDIGO:</v>
      </c>
      <c r="D1" s="131">
        <f>+'2 CONTEXTO E IDENTIFICACIÓN'!D1</f>
        <v>0</v>
      </c>
      <c r="E1" s="132"/>
      <c r="F1" s="9"/>
      <c r="G1" s="241" t="str">
        <f>+'2 CONTEXTO E IDENTIFICACIÓN'!$F$4</f>
        <v>Elaboración o Actualización:</v>
      </c>
      <c r="H1" s="262">
        <f>+IF('2 CONTEXTO E IDENTIFICACIÓN'!$G$4="","",'2 CONTEXTO E IDENTIFICACIÓN'!$G$4)</f>
        <v>44866</v>
      </c>
      <c r="I1" s="20"/>
      <c r="J1" s="20"/>
      <c r="AF1" s="76"/>
      <c r="AG1" s="76"/>
      <c r="AH1" s="76"/>
      <c r="AI1" s="76"/>
      <c r="AJ1" s="76"/>
    </row>
    <row r="2" spans="1:38" s="75" customFormat="1" ht="36" customHeight="1" x14ac:dyDescent="0.2">
      <c r="A2" s="420"/>
      <c r="B2" s="426"/>
      <c r="C2" s="50" t="str">
        <f>+'2 CONTEXTO E IDENTIFICACIÓN'!C2</f>
        <v>VERSIÓN:</v>
      </c>
      <c r="D2" s="131">
        <f>+'2 CONTEXTO E IDENTIFICACIÓN'!D2</f>
        <v>0</v>
      </c>
      <c r="E2" s="132"/>
      <c r="G2" s="244" t="str">
        <f>+'2 CONTEXTO E IDENTIFICACIÓN'!$D$5</f>
        <v>Vigencia del:</v>
      </c>
      <c r="H2" s="242" t="str">
        <f>+IF('2 CONTEXTO E IDENTIFICACIÓN'!$E$5="","",'2 CONTEXTO E IDENTIFICACIÓN'!$E$5)</f>
        <v/>
      </c>
      <c r="I2" s="243" t="s">
        <v>109</v>
      </c>
      <c r="J2" s="240" t="str">
        <f>+IF('2 CONTEXTO E IDENTIFICACIÓN'!$G$5="","",'2 CONTEXTO E IDENTIFICACIÓN'!$G$5)</f>
        <v/>
      </c>
      <c r="K2" s="78"/>
      <c r="L2" s="78"/>
      <c r="M2" s="78"/>
      <c r="N2" s="78"/>
      <c r="O2" s="78"/>
      <c r="P2" s="77"/>
      <c r="AF2" s="76"/>
      <c r="AG2" s="76"/>
      <c r="AH2" s="76"/>
      <c r="AI2" s="76"/>
      <c r="AJ2" s="76"/>
    </row>
    <row r="3" spans="1:38" s="75" customFormat="1" x14ac:dyDescent="0.2">
      <c r="A3" s="79"/>
      <c r="B3" s="77"/>
      <c r="C3" s="245"/>
      <c r="D3" s="245"/>
      <c r="E3" s="132"/>
      <c r="F3" s="265"/>
      <c r="G3" s="265"/>
      <c r="H3" s="266"/>
      <c r="I3" s="267"/>
      <c r="J3" s="238"/>
      <c r="K3" s="78"/>
      <c r="L3" s="78"/>
      <c r="M3" s="78"/>
      <c r="N3" s="78"/>
      <c r="O3" s="78"/>
      <c r="P3" s="77"/>
      <c r="AF3" s="76"/>
      <c r="AG3" s="76"/>
      <c r="AH3" s="76"/>
      <c r="AI3" s="76"/>
      <c r="AJ3" s="76"/>
    </row>
    <row r="4" spans="1:38" s="75" customFormat="1" ht="15" x14ac:dyDescent="0.2">
      <c r="A4" s="19" t="s">
        <v>157</v>
      </c>
      <c r="B4" s="410" t="str">
        <f>+IF('2 CONTEXTO E IDENTIFICACIÓN'!$B$4="","",'2 CONTEXTO E IDENTIFICACIÓN'!$B$4)</f>
        <v>HOSPITAL UNIVERSITARIO DEPARTAMENTAL DE NARIÑO</v>
      </c>
      <c r="C4" s="410"/>
      <c r="D4" s="410"/>
      <c r="E4" s="73"/>
      <c r="F4" s="133"/>
      <c r="AF4" s="76"/>
      <c r="AG4" s="76"/>
      <c r="AH4" s="76"/>
      <c r="AI4" s="76"/>
      <c r="AJ4" s="76"/>
    </row>
    <row r="5" spans="1:38" s="75" customFormat="1" ht="30.75" thickBot="1" x14ac:dyDescent="0.25">
      <c r="A5" s="19" t="s">
        <v>155</v>
      </c>
      <c r="B5" s="410" t="str">
        <f>+IF('2 CONTEXTO E IDENTIFICACIÓN'!$D$4="","",'2 CONTEXTO E IDENTIFICACIÓN'!$D$4)</f>
        <v>GESTIÓN FINANCIERA</v>
      </c>
      <c r="C5" s="411"/>
      <c r="D5" s="411"/>
      <c r="E5" s="73"/>
      <c r="F5" s="133"/>
      <c r="AF5" s="76"/>
      <c r="AG5" s="76"/>
      <c r="AH5" s="76"/>
      <c r="AI5" s="76"/>
      <c r="AJ5" s="76"/>
    </row>
    <row r="6" spans="1:38" s="75" customFormat="1" ht="13.5" thickBot="1" x14ac:dyDescent="0.25">
      <c r="D6" s="77"/>
      <c r="E6" s="52"/>
      <c r="F6" s="133"/>
      <c r="I6" s="427" t="s">
        <v>21</v>
      </c>
      <c r="J6" s="428"/>
      <c r="K6" s="428"/>
      <c r="L6" s="428"/>
      <c r="M6" s="428"/>
      <c r="N6" s="428"/>
      <c r="O6" s="429"/>
      <c r="R6" s="80"/>
      <c r="S6" s="81"/>
      <c r="T6" s="418" t="s">
        <v>85</v>
      </c>
      <c r="U6" s="418"/>
      <c r="V6" s="418"/>
      <c r="W6" s="418"/>
      <c r="X6" s="419"/>
      <c r="AF6" s="76"/>
      <c r="AG6" s="76"/>
      <c r="AH6" s="76"/>
      <c r="AI6" s="76"/>
      <c r="AJ6" s="76"/>
    </row>
    <row r="7" spans="1:38" x14ac:dyDescent="0.25">
      <c r="A7" s="134"/>
      <c r="B7" s="134"/>
      <c r="C7" s="84"/>
      <c r="D7" s="134"/>
      <c r="E7" s="421" t="s">
        <v>116</v>
      </c>
      <c r="F7" s="421"/>
      <c r="G7" s="421"/>
      <c r="H7" s="84"/>
      <c r="I7" s="85"/>
      <c r="J7" s="86"/>
      <c r="K7" s="418" t="s">
        <v>85</v>
      </c>
      <c r="L7" s="418"/>
      <c r="M7" s="418"/>
      <c r="N7" s="418"/>
      <c r="O7" s="419"/>
      <c r="P7" s="84"/>
      <c r="R7" s="88"/>
      <c r="T7" s="89">
        <v>0.2</v>
      </c>
      <c r="U7" s="89">
        <v>0.4</v>
      </c>
      <c r="V7" s="89">
        <v>0.6</v>
      </c>
      <c r="W7" s="89">
        <v>0.8</v>
      </c>
      <c r="X7" s="90">
        <v>1</v>
      </c>
      <c r="Y7" s="91"/>
      <c r="Z7" s="91"/>
      <c r="AA7" s="91"/>
      <c r="AB7" s="91"/>
      <c r="AC7" s="91"/>
      <c r="AD7" s="91"/>
      <c r="AE7" s="91"/>
    </row>
    <row r="8" spans="1:38" ht="39.950000000000003" customHeight="1" x14ac:dyDescent="0.2">
      <c r="A8" s="95" t="s">
        <v>195</v>
      </c>
      <c r="B8" s="95" t="s">
        <v>1</v>
      </c>
      <c r="C8" s="95" t="s">
        <v>9</v>
      </c>
      <c r="D8" s="95" t="s">
        <v>9</v>
      </c>
      <c r="E8" s="95" t="s">
        <v>52</v>
      </c>
      <c r="F8" s="95" t="s">
        <v>85</v>
      </c>
      <c r="G8" s="95" t="s">
        <v>203</v>
      </c>
      <c r="H8" s="84"/>
      <c r="I8" s="88"/>
      <c r="J8" s="97"/>
      <c r="K8" s="98" t="s">
        <v>63</v>
      </c>
      <c r="L8" s="98" t="s">
        <v>7</v>
      </c>
      <c r="M8" s="98" t="s">
        <v>5</v>
      </c>
      <c r="N8" s="98" t="s">
        <v>6</v>
      </c>
      <c r="O8" s="99" t="s">
        <v>71</v>
      </c>
      <c r="P8" s="84"/>
      <c r="R8" s="88"/>
      <c r="S8" s="100"/>
      <c r="T8" s="101" t="s">
        <v>63</v>
      </c>
      <c r="U8" s="101" t="s">
        <v>7</v>
      </c>
      <c r="V8" s="101" t="s">
        <v>5</v>
      </c>
      <c r="W8" s="101" t="s">
        <v>6</v>
      </c>
      <c r="X8" s="102" t="s">
        <v>71</v>
      </c>
      <c r="AA8" s="91"/>
      <c r="AB8" s="91"/>
      <c r="AC8" s="103"/>
      <c r="AD8" s="103"/>
      <c r="AE8" s="103"/>
      <c r="AF8" s="103"/>
      <c r="AG8" s="103"/>
      <c r="AH8" s="103"/>
      <c r="AI8" s="103"/>
      <c r="AJ8" s="103"/>
      <c r="AK8" s="103"/>
      <c r="AL8" s="103"/>
    </row>
    <row r="9" spans="1:38" ht="76.5" x14ac:dyDescent="0.2">
      <c r="A9" s="104" t="str">
        <f>'2 CONTEXTO E IDENTIFICACIÓN'!A9</f>
        <v>M3 - R1</v>
      </c>
      <c r="B9" s="105" t="str">
        <f>+'2 CONTEXTO E IDENTIFICACIÓN'!E9</f>
        <v>Posibilidad de pérdida Económica y Reputacional por ausencia en la presentación de informes exactos y oportunos, que conllevan a procesos disciplinarios a la gerencia, debido a insuficiente suministro de información por parte de los procesos asociados a esta labor.</v>
      </c>
      <c r="C9" s="135">
        <f>+'5 VALORACIÓN DEL CONTROL'!S11</f>
        <v>0.24</v>
      </c>
      <c r="D9" s="106">
        <f>+'5 VALORACIÓN DEL CONTROL'!T11</f>
        <v>0.8</v>
      </c>
      <c r="E9" s="136" t="str">
        <f>+IF(C9=0,"",IF(C9&lt;=$R$13,$S$13,IF(C9&lt;=$R$12,$S$12,IF(C9&lt;=$R$11,$S$11,IF(C9&lt;=$R$10,$S$10,IF(C9&lt;=$R$9,$S$9,""))))))</f>
        <v>Baja</v>
      </c>
      <c r="F9" s="136" t="str">
        <f>+IF(D9=0,"",IF(D9&lt;=$T$7,$T$8,IF(D9&lt;=$U$7,$U$8,IF(D9&lt;=$V$7,$V$8,IF(D9&lt;=$W$7,$W$8,IF(D9&lt;=$X$7,$X$8,""))))))</f>
        <v>Mayor</v>
      </c>
      <c r="G9" s="105" t="str">
        <f>+IF(E9=$S$9,IF(F9=$T$8,$T$9,IF(F9=$U$8,$U$9,IF(F9=$V$8,$V$9,IF(F9=$W$8,$W$9,IF(F9=$X$8,$X$9))))),IF(E9=$S$10,IF(F9=$T$8,$T$10,IF(F9=$U$8,$U$10,IF(F9=$V$8,$V$10,IF(F9=$W$8,$W$10,IF(F9=$X$8,$X$10))))),IF(E9=$S$11,IF(F9=$T$8,$T$11,IF(F9=$U$8,$U$11,IF(F9=$V$8,$V$11,IF(F9=$W$8,$W$11,IF(F9=$X$8,$X$11))))),IF(E9=$S$12,IF(F9=$T$8,$T$12,IF(F9=$U$8,$U$12,IF(F9=$V$8,$V$12,IF(F9=$W$8,$W$12,IF(F9=$X$8,$X$12))))),IF(E9=$S$13,IF(F9=$T$8,$T$13,IF(F9=$U$8,$U$13,IF(F9=$V$8,$V$13,IF(F9=$W$8,$W$13,IF(F9=$X$8,$X$13))))),"")))))</f>
        <v>Alto</v>
      </c>
      <c r="H9" s="107"/>
      <c r="I9" s="424" t="s">
        <v>52</v>
      </c>
      <c r="J9" s="98" t="s">
        <v>60</v>
      </c>
      <c r="K9" s="108" t="str">
        <f>+IF(AND(E9=$S$9,F9=$T$8),A9,"")&amp;" "&amp;IF(AND(E10=$S$9,F10=$T$8),A10,"")&amp;" "&amp;IF(AND(E11=$S$9,F11=$T$8),A11,"")&amp;" "&amp;IF(AND(E12=$S$9,F12=$T$8),A12,"")&amp;" "&amp;IF(AND(E13=$S$9,F13=$T$8),A13,"")&amp;" "&amp;IF(AND(E14=$S$9,F14=$T$8),A14,"")&amp;" "&amp;IF(AND(E15=$S$9,F15=$T$8),A15,"")&amp;" "&amp;IF(AND(E16=$S$9,F16=$T$8),A16,"")&amp;" "&amp;IF(AND(E17=$S$9,F17=$T$8),A17,"")&amp;" "&amp;IF(AND(E18=$S$9,F18=$T$8),A18,"")&amp;" "&amp;IF(AND(E19=$S$9,F19=$T$8),A19,"")&amp;" "&amp;IF(AND(E20=$S$9,F20=$T$8),A20,"")&amp;" "&amp;IF(AND(E21=$S$9,F21=$T$8),A21,"")&amp;" "&amp;IF(AND(E22=$S$9,F22=$T$8),A22,"")&amp;" "&amp;IF(AND(E23=$S$9,F23=$T$8),A23,"")&amp;" "&amp;IF(AND(E24=$S$9,F24=$T$8),A24,"")&amp;" "&amp;IF(AND(E25=$S$9,F25=$T$8),A25,"")&amp;" "&amp;IF(AND(E26=$S$9,F26=$T$8),A26,"")&amp;" "&amp;IF(AND(E27=$S$9,F27=$T$8),A27,"")&amp;" "&amp;IF(AND(E28=$S$9,F28=$T$8),A28,"")</f>
        <v xml:space="preserve">                   </v>
      </c>
      <c r="L9" s="108" t="str">
        <f>+IF(AND(E9=$S$9,F9=$U$8),A9,"")&amp;" "&amp;IF(AND(E10=$S$9,F10=$U$8),A10,"")&amp;" "&amp;IF(AND(E11=$S$9,F11=$U$8),A11,"")&amp;" "&amp;IF(AND(E12=$S$9,F12=$U$8),A12,"")&amp;" "&amp;IF(AND(E13=$S$9,F13=$U$8),A13,"")&amp;" "&amp;IF(AND(E14=$S$9,F14=$U$8),A14,"")&amp;" "&amp;IF(AND(E15=$S$9,F15=$U$8),A15,"")&amp;" "&amp;IF(AND(E16=$S$9,F16=$U$8),A16,"")&amp;" "&amp;IF(AND(E17=$S$9,F17=$U$8),A17,"")&amp;" "&amp;IF(AND(E18=$S$9,F18=$U$8),A18,"")&amp;" "&amp;IF(AND(E19=$S$9,F19=$U$8),A19,"")&amp;" "&amp;IF(AND(E20=$S$9,F20=$U$8),A20,"")&amp;" "&amp;IF(AND(E21=$S$9,F21=$U$8),A21,"")&amp;" "&amp;IF(AND(E22=$S$9,F22=$U$8),A22,"")&amp;" "&amp;IF(AND(E23=$S$9,F23=$U$8),A23,"")&amp;" "&amp;IF(AND(E24=$S$9,F24=$U$8),A24,"")&amp;" "&amp;IF(AND(E25=$S$9,F25=$U$8),A25,"")&amp;" "&amp;IF(AND(E26=$S$9,F26=$U$8),A26,"")&amp;" "&amp;IF(AND(E27=$S$9,F27=$U$8),A27,"")&amp;" "&amp;IF(AND(E28=$S$9,F28=$U$8),A28,"")</f>
        <v xml:space="preserve">                   </v>
      </c>
      <c r="M9" s="108" t="str">
        <f>+IF(AND(E9=$S$9,F9=$V$8),A9,"")&amp;" "&amp;IF(AND(E10=$S$9,F10=$V$8),A10,"")&amp;" "&amp;IF(AND(E11=$S$9,F11=$V$8),A11,"")&amp;" "&amp;IF(AND(E12=$S$9,F12=$V$8),A12,"")&amp;" "&amp;IF(AND(E13=$S$9,F13=$V$8),A13,"")&amp;" "&amp;IF(AND(E14=$S$9,F14=$V$8),A14,"")&amp;" "&amp;IF(AND(E15=$S$9,F15=$V$8),A15,"")&amp;" "&amp;IF(AND(E16=$S$9,F16=$V$8),A16,"")&amp;" "&amp;IF(AND(E17=$S$9,F17=$V$8),A17,"")&amp;" "&amp;IF(AND(E18=$S$9,F18=$V$8),A18,"")&amp;" "&amp;IF(AND(E19=$S$9,F19=$V$8),A19,"")&amp;" "&amp;IF(AND(E20=$S$9,F20=$V$8),A20,"")&amp;" "&amp;IF(AND(E21=$S$9,F21=$V$8),A21,"")&amp;" "&amp;IF(AND(E22=$S$9,F22=$V$8),A22,"")&amp;" "&amp;IF(AND(E23=$S$9,F23=$V$8),A23,"")&amp;" "&amp;IF(AND(E24=$S$9,F24=$V$8),A24,"")&amp;" "&amp;IF(AND(E25=$S$9,F25=$V$8),A25,"")&amp;" "&amp;IF(AND(E26=$S$9,F26=$V$8),A26,"")&amp;" "&amp;IF(AND(E27=$S$9,F27=$V$8),A27,"")&amp;" "&amp;IF(AND(E28=$S$9,F28=$V$8),A28,"")</f>
        <v xml:space="preserve">                   </v>
      </c>
      <c r="N9" s="108" t="str">
        <f>+IF(AND(E9=$S$9,F9=$W$8),A9,"")&amp;" "&amp;IF(AND(E10=$S$9,F10=$W$8),A10,"")&amp;" "&amp;IF(AND(E11=$S$9,F11=$W$8),A11,"")&amp;" "&amp;IF(AND(E12=$S$9,F12=$W$8),A12,"")&amp;" "&amp;IF(AND(E13=$S$9,F13=$W$8),A13,"")&amp;" "&amp;IF(AND(E14=$S$9,F14=$W$8),A14,"")&amp;" "&amp;IF(AND(E15=$S$9,F15=$W$8),A15,"")&amp;" "&amp;IF(AND(E16=$S$9,F16=$W$8),A16,"")&amp;" "&amp;IF(AND(E17=$S$9,F17=$W$8),A17,"")&amp;" "&amp;IF(AND(E18=$S$9,F18=$W$8),A18,"")&amp;" "&amp;IF(AND(E19=$S$9,F19=$W$8),A19,"")&amp;" "&amp;IF(AND(E20=$S$9,F20=$W$8),A20,"")&amp;" "&amp;IF(AND(E21=$S$9,F21=$W$8),A21,"")&amp;" "&amp;IF(AND(E22=$S$9,F22=$W$8),A22,"")&amp;" "&amp;IF(AND(E23=$S$9,F23=$W$8),A23,"")&amp;" "&amp;IF(AND(E24=$S$9,F24=$W$8),A24,"")&amp;" "&amp;IF(AND(E25=$S$9,F25=$W$8),A25,"")&amp;" "&amp;IF(AND(E26=$S$9,F26=$W$8),A26,"")&amp;" "&amp;IF(AND(E27=$S$9,F27=$W$8),A27,"")&amp;" "&amp;IF(AND(E28=$S$9,F28=$W$8),A28,"")</f>
        <v xml:space="preserve">                   </v>
      </c>
      <c r="O9" s="109" t="str">
        <f>+IF(AND(E9=$S$9,F9=$X$8),A9,"")&amp;" "&amp;IF(AND(E10=$S$9,F10=$X$8),A10,"")&amp;" "&amp;IF(AND(E11=$S$9,F11=$X$8),A11,"")&amp;" "&amp;IF(AND(E12=$S$9,F12=$X$8),A12,"")&amp;" "&amp;IF(AND(E13=$S$9,F13=$X$8),A13,"")&amp;" "&amp;IF(AND(E14=$S$9,F14=$X$8),A14,"")&amp;" "&amp;IF(AND(E15=$S$9,F15=$X$8),A15,"")&amp;" "&amp;IF(AND(E16=$S$9,F16=$X$8),A16,"")&amp;" "&amp;IF(AND(E17=$S$9,F17=$X$8),A17,"")&amp;" "&amp;IF(AND(E18=$S$9,F18=$X$8),A18,"")&amp;" "&amp;IF(AND(E19=$S$9,F19=$X$8),A19,"")&amp;" "&amp;IF(AND(E20=$S$9,F20=$X$8),A20,"")&amp;" "&amp;IF(AND(E21=$S$9,F21=$X$8),A21,"")&amp;" "&amp;IF(AND(E22=$S$9,F22=$X$8),A22,"")&amp;" "&amp;IF(AND(E23=$S$9,F23=$X$8),A23,"")&amp;" "&amp;IF(AND(E24=$S$9,F24=$X$8),A24,"")&amp;" "&amp;IF(AND(E25=$S$9,F25=$X$8),A25,"")&amp;" "&amp;IF(AND(E26=$S$9,F26=$X$8),A26,"")&amp;" "&amp;IF(AND(E27=$S$9,F27=$X$8),A27,"")&amp;" "&amp;IF(AND(E28=$S$9,F28=$X$8),A28,"")</f>
        <v xml:space="preserve">                   </v>
      </c>
      <c r="P9" s="107"/>
      <c r="Q9" s="464" t="s">
        <v>52</v>
      </c>
      <c r="R9" s="110">
        <v>1</v>
      </c>
      <c r="S9" s="101" t="s">
        <v>60</v>
      </c>
      <c r="T9" s="108" t="s">
        <v>83</v>
      </c>
      <c r="U9" s="108" t="s">
        <v>83</v>
      </c>
      <c r="V9" s="108" t="s">
        <v>83</v>
      </c>
      <c r="W9" s="108" t="s">
        <v>83</v>
      </c>
      <c r="X9" s="109" t="s">
        <v>82</v>
      </c>
      <c r="AA9" s="91"/>
      <c r="AB9" s="91"/>
      <c r="AC9" s="103"/>
      <c r="AD9" s="103"/>
      <c r="AE9" s="103"/>
      <c r="AF9" s="111"/>
      <c r="AG9" s="111"/>
      <c r="AH9" s="111"/>
      <c r="AI9" s="111"/>
      <c r="AJ9" s="111"/>
      <c r="AK9" s="103"/>
      <c r="AL9" s="103"/>
    </row>
    <row r="10" spans="1:38" ht="51" x14ac:dyDescent="0.2">
      <c r="A10" s="104" t="str">
        <f>'2 CONTEXTO E IDENTIFICACIÓN'!A10</f>
        <v>M3 - R2</v>
      </c>
      <c r="B10" s="105" t="str">
        <f>+'2 CONTEXTO E IDENTIFICACIÓN'!E10</f>
        <v>Posibilidad de pérdida Económica  por ausencia de  conciliación con las diferentes ERP, lo que no permite definir la cartera a cobrar,  debido a que no se coincide con las cifras de cartera.</v>
      </c>
      <c r="C10" s="135">
        <f>+'5 VALORACIÓN DEL CONTROL'!S15</f>
        <v>0.24</v>
      </c>
      <c r="D10" s="106">
        <f>+'5 VALORACIÓN DEL CONTROL'!T15</f>
        <v>0.4</v>
      </c>
      <c r="E10" s="136" t="str">
        <f t="shared" ref="E10:E28" si="0">+IF(C10=0,"",IF(C10&lt;=$R$13,$S$13,IF(C10&lt;=$R$12,$S$12,IF(C10&lt;=$R$11,$S$11,IF(C10&lt;=$R$10,$S$10,IF(C10&lt;=$R$9,$S$9,""))))))</f>
        <v>Baja</v>
      </c>
      <c r="F10" s="136" t="str">
        <f t="shared" ref="F10:F28" si="1">+IF(D10=0,"",IF(D10&lt;=$T$7,$T$8,IF(D10&lt;=$U$7,$U$8,IF(D10&lt;=$V$7,$V$8,IF(D10&lt;=$W$7,$W$8,IF(D10&lt;=$X$7,$X$8,""))))))</f>
        <v>Menor</v>
      </c>
      <c r="G10" s="105" t="str">
        <f>+IF(E10=$S$9,IF(F10=$T$8,$T$9,IF(F10=$U$8,$U$9,IF(F10=$V$8,$V$9,IF(F10=$W$8,$W$9,IF(F10=$X$8,$X$9))))),IF(E10=$S$10,IF(F10=$T$8,$T$10,IF(F10=$U$8,$U$10,IF(F10=$V$8,$V$10,IF(F10=$W$8,$W$10,IF(F10=$X$8,$X$10))))),IF(E10=$S$11,IF(F10=$T$8,$T$11,IF(F10=$U$8,$U$11,IF(F10=$V$8,$V$11,IF(F10=$W$8,$W$11,IF(F10=$X$8,$X$11))))),IF(E10=$S$12,IF(F10=$T$8,$T$12,IF(F10=$U$8,$U$12,IF(F10=$V$8,$V$12,IF(F10=$W$8,$W$12,IF(F10=$X$8,$X$12))))),IF(E10=$S$13,IF(F10=$T$8,$T$13,IF(F10=$U$8,$U$13,IF(F10=$V$8,$V$13,IF(F10=$W$8,$W$13,IF(F10=$X$8,$X$13))))),"")))))</f>
        <v>Moderado</v>
      </c>
      <c r="H10" s="107"/>
      <c r="I10" s="424"/>
      <c r="J10" s="98" t="s">
        <v>59</v>
      </c>
      <c r="K10" s="112" t="str">
        <f>+IF(AND(E9=$S$10,F9=$T$8),A9,"")&amp;" "&amp;IF(AND(E10=$S$10,F10=$T$8),A10,"")&amp;" "&amp;IF(AND(E11=$S$10,F11=$T$8),A11,"")&amp;" "&amp;IF(AND(E12=$S$10,F12=$T$8),A12,"")&amp;" "&amp;IF(AND(E13=$S$10,F13=$T$8),A13,"")&amp;" "&amp;IF(AND(E14=$S$10,F14=$T$8),A14,"")&amp;" "&amp;IF(AND(E15=$S$10,F15=$T$8),A15,"")&amp;" "&amp;IF(AND(E16=$S$10,F16=$T$8),A16,"")&amp;" "&amp;IF(AND(E17=$S$10,F17=$T$8),A17,"")&amp;" "&amp;IF(AND(E18=$S$10,F18=$T$8),A18,"")&amp;" "&amp;IF(AND(E19=$S$10,F19=$T$8),A19,"")&amp;" "&amp;IF(AND(E20=$S$10,F20=$T$8),A20,"")&amp;" "&amp;IF(AND(E21=$S$10,F21=$T$8),A21,"")&amp;" "&amp;IF(AND(E22=$S$10,F22=$T$8),A22,"")&amp;" "&amp;IF(AND(E23=$S$10,F23=$T$8),A23,"")&amp;" "&amp;IF(AND(E24=$S$10,F24=$T$8),A24,"")&amp;" "&amp;IF(AND(E25=$S$10,F25=$T$8),A25,"")&amp;" "&amp;IF(AND(E26=$S$10,F26=$T$8),A26,"")&amp;" "&amp;IF(AND(E27=$S$10,F27=$T$8),A27,"")&amp;" "&amp;IF(AND(E28=$S$10,F28=$T$8),A28,"")</f>
        <v xml:space="preserve">                   </v>
      </c>
      <c r="L10" s="112" t="str">
        <f>+IF(AND(E9=$S$10,F9=$U$8),A9,"")&amp;" "&amp;IF(AND(E10=$S$10,F10=$U$8),A10,"")&amp;" "&amp;IF(AND(E11=$S$10,F11=$U$8),A11,"")&amp;" "&amp;IF(AND(E12=$S$10,F12=$U$8),A12,"")&amp;" "&amp;IF(AND(E13=$S$10,F13=$U$8),A13,"")&amp;" "&amp;IF(AND(E14=$S$10,F14=$U$8),A14,"")&amp;" "&amp;IF(AND(E15=$S$10,F15=$U$8),A15,"")&amp;" "&amp;IF(AND(E16=$S$10,F16=$U$8),A16,"")&amp;" "&amp;IF(AND(E17=$S$10,F17=$U$8),A17,"")&amp;" "&amp;IF(AND(E18=$S$10,F18=$U$8),A18,"")&amp;" "&amp;IF(AND(E19=$S$10,F19=$U$8),A19,"")&amp;" "&amp;IF(AND(E20=$S$10,F20=$U$8),A20,"")&amp;" "&amp;IF(AND(E21=$S$10,F21=$U$8),A21,"")&amp;" "&amp;IF(AND(E22=$S$10,F22=$U$8),A22,"")&amp;" "&amp;IF(AND(E23=$S$10,F23=$U$8),A23,"")&amp;" "&amp;IF(AND(E24=$S$10,F24=$U$8),A24,"")&amp;" "&amp;IF(AND(E25=$S$10,F25=$U$8),A25,"")&amp;" "&amp;IF(AND(E26=$S$10,F26=$U$8),A26,"")&amp;" "&amp;IF(AND(E27=$S$10,F27=$U$8),A27,"")&amp;" "&amp;IF(AND(E28=$S$10,F28=$U$8),A28,"")</f>
        <v xml:space="preserve">                   </v>
      </c>
      <c r="M10" s="108" t="str">
        <f>+IF(AND(E9=$S$10,F9=$V$8),A9,"")&amp;" "&amp;IF(AND(E10=$S$10,F10=$V$8),A10,"")&amp;" "&amp;IF(AND(E11=$S$10,F11=$V$8),A11,"")&amp;" "&amp;IF(AND(E12=$S$10,F12=$V$8),A12,"")&amp;" "&amp;IF(AND(E13=$S$10,F13=$V$8),A13,"")&amp;" "&amp;IF(AND(E14=$S$10,F14=$V$8),A14,"")&amp;" "&amp;IF(AND(E15=$S$10,F15=$V$8),A15,"")&amp;" "&amp;IF(AND(E16=$S$10,F16=$V$8),A16,"")&amp;" "&amp;IF(AND(E17=$S$10,F17=$V$8),A17,"")&amp;" "&amp;IF(AND(E18=$S$10,F18=$V$8),A18,"")&amp;" "&amp;IF(AND(E19=$S$10,F19=$V$8),A19,"")&amp;" "&amp;IF(AND(E20=$S$10,F20=$V$8),A20,"")&amp;" "&amp;IF(AND(E21=$S$10,F21=$V$8),A21,"")&amp;" "&amp;IF(AND(E22=$S$10,F22=$V$8),A22,"")&amp;" "&amp;IF(AND(E23=$S$10,F23=$V$8),A23,"")&amp;" "&amp;IF(AND(E24=$S$10,F24=$V$8),A24,"")&amp;" "&amp;IF(AND(E25=$S$10,F25=$V$8),A25,"")&amp;" "&amp;IF(AND(E26=$S$10,F26=$V$8),A26,"")&amp;" "&amp;IF(AND(E27=$S$10,F27=$V$8),A27,"")&amp;" "&amp;IF(AND(E28=$S$10,F28=$V$8),A28,"")</f>
        <v xml:space="preserve">                   </v>
      </c>
      <c r="N10" s="108" t="str">
        <f>+IF(AND(E9=$S$10,F9=$W$8),A9,"")&amp;" "&amp;IF(AND(E10=$S$10,F10=$W$8),A10,"")&amp;" "&amp;IF(AND(E11=$S$10,F11=$W$8),A11,"")&amp;" "&amp;IF(AND(E12=$S$10,F12=$W$8),A12,"")&amp;" "&amp;IF(AND(E13=$S$10,F13=$W$8),A13,"")&amp;" "&amp;IF(AND(E14=$S$10,F14=$W$8),A14,"")&amp;" "&amp;IF(AND(E15=$S$10,F15=$W$8),A15,"")&amp;" "&amp;IF(AND(E16=$S$10,F16=$W$8),A16,"")&amp;" "&amp;IF(AND(E17=$S$10,F17=$W$8),A17,"")&amp;" "&amp;IF(AND(E18=$S$10,F18=$W$8),A18,"")&amp;" "&amp;IF(AND(E19=$S$10,F19=$W$8),A19,"")&amp;" "&amp;IF(AND(E20=$S$10,F20=$W$8),A20,"")&amp;" "&amp;IF(AND(E21=$S$10,F21=$W$8),A21,"")&amp;" "&amp;IF(AND(E22=$S$10,F22=$W$8),A22,"")&amp;" "&amp;IF(AND(E23=$S$10,F23=$W$8),A23,"")&amp;" "&amp;IF(AND(E24=$S$10,F24=$W$8),A24,"")&amp;" "&amp;IF(AND(E25=$S$10,F25=$W$8),A25,"")&amp;" "&amp;IF(AND(E26=$S$10,F26=$W$8),A26,"")&amp;" "&amp;IF(AND(E27=$S$10,F27=$W$8),A27,"")&amp;" "&amp;IF(AND(E28=$S$10,F28=$W$8),A28,"")</f>
        <v xml:space="preserve">                   </v>
      </c>
      <c r="O10" s="109" t="str">
        <f>+IF(AND(E9=$S$10,F9=$X$8),A9,"")&amp;" "&amp;IF(AND(E10=$S$10,F10=$X$8),A10,"")&amp;" "&amp;IF(AND(E11=$S$10,F11=$X$8),A11,"")&amp;" "&amp;IF(AND(E12=$S$10,F12=$X$8),A12,"")&amp;" "&amp;IF(AND(E13=$S$10,F13=$X$8),A13,"")&amp;" "&amp;IF(AND(E14=$S$10,F14=$X$8),A14,"")&amp;" "&amp;IF(AND(E15=$S$10,F15=$X$8),A15,"")&amp;" "&amp;IF(AND(E16=$S$10,F16=$X$8),A16,"")&amp;" "&amp;IF(AND(E17=$S$10,F17=$X$8),A17,"")&amp;" "&amp;IF(AND(E18=$S$10,F18=$X$8),A18,"")&amp;" "&amp;IF(AND(E19=$S$10,F19=$X$8),A19,"")&amp;" "&amp;IF(AND(E20=$S$10,F20=$X$8),A20,"")&amp;" "&amp;IF(AND(E21=$S$10,F21=$X$8),A21,"")&amp;" "&amp;IF(AND(E22=$S$10,F22=$X$8),A22,"")&amp;" "&amp;IF(AND(E23=$S$10,F23=$X$8),A23,"")&amp;" "&amp;IF(AND(E24=$S$10,F24=$X$8),A24,"")&amp;" "&amp;IF(AND(E25=$S$10,F25=$X$8),A25,"")&amp;" "&amp;IF(AND(E26=$S$10,F26=$X$8),A26,"")&amp;" "&amp;IF(AND(E27=$S$10,F27=$X$8),A27,"")&amp;" "&amp;IF(AND(E28=$S$10,F28=$X$8),A28,"")</f>
        <v xml:space="preserve">                   </v>
      </c>
      <c r="P10" s="107"/>
      <c r="Q10" s="464"/>
      <c r="R10" s="110">
        <v>0.8</v>
      </c>
      <c r="S10" s="101" t="s">
        <v>59</v>
      </c>
      <c r="T10" s="112" t="s">
        <v>5</v>
      </c>
      <c r="U10" s="112" t="s">
        <v>5</v>
      </c>
      <c r="V10" s="108" t="s">
        <v>83</v>
      </c>
      <c r="W10" s="108" t="s">
        <v>83</v>
      </c>
      <c r="X10" s="109" t="s">
        <v>82</v>
      </c>
      <c r="AA10" s="91"/>
      <c r="AB10" s="91"/>
      <c r="AC10" s="103"/>
      <c r="AD10" s="113"/>
      <c r="AE10" s="114"/>
      <c r="AF10" s="111"/>
      <c r="AG10" s="111"/>
      <c r="AH10" s="111"/>
      <c r="AI10" s="111"/>
      <c r="AJ10" s="111"/>
      <c r="AK10" s="103"/>
      <c r="AL10" s="103"/>
    </row>
    <row r="11" spans="1:38" x14ac:dyDescent="0.2">
      <c r="A11" s="104" t="str">
        <f>'2 CONTEXTO E IDENTIFICACIÓN'!A11</f>
        <v>R3</v>
      </c>
      <c r="B11" s="105" t="str">
        <f>+'2 CONTEXTO E IDENTIFICACIÓN'!E11</f>
        <v xml:space="preserve">  </v>
      </c>
      <c r="C11" s="135" t="str">
        <f>+'5 VALORACIÓN DEL CONTROL'!S19</f>
        <v/>
      </c>
      <c r="D11" s="106" t="str">
        <f>+'5 VALORACIÓN DEL CONTROL'!T19</f>
        <v/>
      </c>
      <c r="E11" s="136" t="str">
        <f t="shared" si="0"/>
        <v/>
      </c>
      <c r="F11" s="136" t="str">
        <f t="shared" si="1"/>
        <v/>
      </c>
      <c r="G11" s="105" t="str">
        <f>+IF(E11=$S$9,IF(F11=$T$8,$T$9,IF(F11=$U$8,$U$9,IF(F11=$V$8,$V$9,IF(F11=$W$8,$W$9,IF(F11=$X$8,$X$9))))),IF(E11=$S$10,IF(F11=$T$8,$T$10,IF(F11=$U$8,$U$10,IF(F11=$V$8,$V$10,IF(F11=$W$8,$W$10,IF(F11=$X$8,$X$10))))),IF(E11=$S$11,IF(F11=$T$8,$T$11,IF(F11=$U$8,$U$11,IF(F11=$V$8,$V$11,IF(F11=$W$8,$W$11,IF(F11=$X$8,$X$11))))),IF(E11=$S$12,IF(F11=$T$8,$T$12,IF(F11=$U$8,$U$12,IF(F11=$V$8,$V$12,IF(F11=$W$8,$W$12,IF(F11=$X$8,$X$12))))),IF(E11=$S$13,IF(F11=$T$8,$T$13,IF(F11=$U$8,$U$13,IF(F11=$V$8,$V$13,IF(F11=$W$8,$W$13,IF(F11=$X$8,$X$13))))),"")))))</f>
        <v/>
      </c>
      <c r="H11" s="107"/>
      <c r="I11" s="424"/>
      <c r="J11" s="98" t="s">
        <v>57</v>
      </c>
      <c r="K11" s="112" t="str">
        <f>+IF(AND(E9=$S$11,F9=$T$8),A9,"")&amp;" "&amp;IF(AND(E10=$S$11,F10=$T$8),A10,"")&amp;" "&amp;IF(AND(E11=$S$11,F11=$T$8),A11,"")&amp;" "&amp;IF(AND(E12=$S$11,F12=$T$8),A12,"")&amp;" "&amp;IF(AND(E13=$S$11,F13=$T$8),A13,"")&amp;" "&amp;IF(AND(E14=$S$11,F14=$T$8),A14,"")&amp;" "&amp;IF(AND(E15=$S$11,F15=$T$8),A15,"")&amp;" "&amp;IF(AND(E16=$S$11,F16=$T$8),A16,"")&amp;" "&amp;IF(AND(E17=$S$11,F17=$T$8),A17,"")&amp;" "&amp;IF(AND(E18=$S$11,F18=$T$8),A18,"")&amp;" "&amp;IF(AND(E19=$S$11,F19=$T$8),A19,"")&amp;" "&amp;IF(AND(E20=$S$11,F20=$T$8),A20,"")&amp;" "&amp;IF(AND(E21=$S$11,F21=$T$8),A21,"")&amp;" "&amp;IF(AND(E22=$S$11,F22=$T$8),A22,"")&amp;" "&amp;IF(AND(E23=$S$11,F23=$T$8),A23,"")&amp;" "&amp;IF(AND(E24=$S$11,F24=$T$8),A24,"")&amp;" "&amp;IF(AND(E25=$S$11,F25=$T$8),A25,"")&amp;" "&amp;IF(AND(E26=$S$11,F26=$T$8),A26,"")&amp;" "&amp;IF(AND(E27=$S$11,F27=$T$8),A27,"")&amp;" "&amp;IF(AND(E28=$S$11,F28=$T$8),A28,"")</f>
        <v xml:space="preserve">                   </v>
      </c>
      <c r="L11" s="112" t="str">
        <f>+IF(AND(E9=$S$11,F9=$U$8),A9,"")&amp;" "&amp;IF(AND(E10=$S$11,F10=$U$8),A10,"")&amp;" "&amp;IF(AND(E11=$S$11,F11=$U$8),A11,"")&amp;" "&amp;IF(AND(E12=$S$11,F12=$U$8),A12,"")&amp;" "&amp;IF(AND(E13=$S$11,F13=$U$8),A13,"")&amp;" "&amp;IF(AND(E14=$S$11,F14=$U$8),A14,"")&amp;" "&amp;IF(AND(E15=$S$11,F15=$U$8),A15,"")&amp;" "&amp;IF(AND(E16=$S$11,F16=$U$8),A16,"")&amp;" "&amp;IF(AND(E17=$S$11,F17=$U$8),A17,"")&amp;" "&amp;IF(AND(E18=$S$11,F18=$U$8),A18,"")&amp;" "&amp;IF(AND(E19=$S$11,F19=$U$8),A19,"")&amp;" "&amp;IF(AND(E20=$S$11,F20=$U$8),A20,"")&amp;" "&amp;IF(AND(E21=$S$11,F21=$U$8),A21,"")&amp;" "&amp;IF(AND(E22=$S$11,F22=$U$8),A22,"")&amp;" "&amp;IF(AND(E23=$S$11,F23=$U$8),A23,"")&amp;" "&amp;IF(AND(E24=$S$11,F24=$U$8),A24,"")&amp;" "&amp;IF(AND(E25=$S$11,F25=$U$8),A25,"")&amp;" "&amp;IF(AND(E26=$S$11,F26=$U$8),A26,"")&amp;" "&amp;IF(AND(E27=$S$11,F27=$U$8),A27,"")&amp;" "&amp;IF(AND(E28=$S$11,F28=$U$8),A28,"")</f>
        <v xml:space="preserve">                   </v>
      </c>
      <c r="M11" s="112" t="str">
        <f>+IF(AND(E9=$S$11,F9=$V$8),A9,"")&amp;" "&amp;IF(AND(E10=$S$11,F10=$V$8),A10,"")&amp;" "&amp;IF(AND(E11=$S$11,F11=$V$8),A11,"")&amp;" "&amp;IF(AND(E12=$S$11,F12=$V$8),A12,"")&amp;" "&amp;IF(AND(E13=$S$11,F13=$V$8),A13,"")&amp;" "&amp;IF(AND(E14=$S$11,F14=$V$8),A14,"")&amp;" "&amp;IF(AND(E15=$S$11,F15=$V$8),A15,"")&amp;" "&amp;IF(AND(E16=$S$11,F16=$V$8),A16,"")&amp;" "&amp;IF(AND(E17=$S$11,F17=$V$8),A17,"")&amp;" "&amp;IF(AND(E18=$S$11,F18=$V$8),A18,"")&amp;" "&amp;IF(AND(E19=$S$11,F19=$V$8),A19,"")&amp;" "&amp;IF(AND(E20=$S$11,F20=$V$8),A20,"")&amp;" "&amp;IF(AND(E21=$S$11,F21=$V$8),A21,"")&amp;" "&amp;IF(AND(E22=$S$11,F22=$V$8),A22,"")&amp;" "&amp;IF(AND(E23=$S$11,F23=$V$8),A23,"")&amp;" "&amp;IF(AND(E24=$S$11,F24=$V$8),A24,"")&amp;" "&amp;IF(AND(E25=$S$11,F25=$V$8),A25,"")&amp;" "&amp;IF(AND(E26=$S$11,F26=$V$8),A26,"")&amp;" "&amp;IF(AND(E27=$S$11,F27=$V$8),A27,"")&amp;" "&amp;IF(AND(E28=$S$11,F28=$V$8),A28,"")</f>
        <v xml:space="preserve">                   </v>
      </c>
      <c r="N11" s="108" t="str">
        <f>+IF(AND(E9=$S$11,F9=$W$8),A9,"")&amp;" "&amp;IF(AND(E10=$S$11,F10=$W$8),A10,"")&amp;" "&amp;IF(AND(E11=$S$11,F11=$W$8),A11,"")&amp;" "&amp;IF(AND(E12=$S$11,F12=$W$8),A12,"")&amp;" "&amp;IF(AND(E13=$S$11,F13=$W$8),A13,"")&amp;" "&amp;IF(AND(E14=$S$11,F14=$W$8),A14,"")&amp;" "&amp;IF(AND(E15=$S$11,F15=$W$8),A15,"")&amp;" "&amp;IF(AND(E16=$S$11,F16=$W$8),A16,"")&amp;" "&amp;IF(AND(E17=$S$11,F17=$W$8),A17,"")&amp;" "&amp;IF(AND(E18=$S$11,F18=$W$8),A18,"")&amp;" "&amp;IF(AND(E19=$S$11,F19=$W$8),A19,"")&amp;" "&amp;IF(AND(E20=$S$11,F20=$W$8),A20,"")&amp;" "&amp;IF(AND(E21=$S$11,F21=$W$8),A21,"")&amp;" "&amp;IF(AND(E22=$S$11,F22=$W$8),A22,"")&amp;" "&amp;IF(AND(E23=$S$11,F23=$W$8),A23,"")&amp;" "&amp;IF(AND(E24=$S$11,F24=$W$8),A24,"")&amp;" "&amp;IF(AND(E25=$S$11,F25=$W$8),A25,"")&amp;" "&amp;IF(AND(E26=$S$11,F26=$W$8),A26,"")&amp;" "&amp;IF(AND(E27=$S$11,F27=$W$8),A27,"")&amp;" "&amp;IF(AND(E28=$S$11,F28=$W$8),A28,"")</f>
        <v xml:space="preserve">                   </v>
      </c>
      <c r="O11" s="109" t="str">
        <f>+IF(AND(E9=$S$11,F9=$X$8),A9,"")&amp;" "&amp;IF(AND(E10=$S$11,F10=$X$8),A10,"")&amp;" "&amp;IF(AND(E11=$S$11,F11=$X$8),A11,"")&amp;" "&amp;IF(AND(E12=$S$11,F12=$X$8),A12,"")&amp;" "&amp;IF(AND(E13=$S$11,F13=$X$8),A13,"")&amp;" "&amp;IF(AND(E14=$S$11,F14=$X$8),A14,"")&amp;" "&amp;IF(AND(E15=$S$11,F15=$X$8),A15,"")&amp;" "&amp;IF(AND(E16=$S$11,F16=$X$8),A16,"")&amp;" "&amp;IF(AND(E17=$S$11,F17=$X$8),A17,"")&amp;" "&amp;IF(AND(E18=$S$11,F18=$X$8),A18,"")&amp;" "&amp;IF(AND(E19=$S$11,F19=$X$8),A19,"")&amp;" "&amp;IF(AND(E20=$S$11,F20=$X$8),A20,"")&amp;" "&amp;IF(AND(E21=$S$11,F21=$X$8),A21,"")&amp;" "&amp;IF(AND(E22=$S$11,F22=$X$8),A22,"")&amp;" "&amp;IF(AND(E23=$S$11,F23=$X$8),A23,"")&amp;" "&amp;IF(AND(E24=$S$11,F24=$X$8),A24,"")&amp;" "&amp;IF(AND(E25=$S$11,F25=$X$8),A25,"")&amp;" "&amp;IF(AND(E26=$S$11,F26=$X$8),A26,"")&amp;" "&amp;IF(AND(E27=$S$11,F27=$X$8),A27,"")&amp;" "&amp;IF(AND(E28=$S$11,F28=$X$8),A28,"")</f>
        <v xml:space="preserve">                   </v>
      </c>
      <c r="P11" s="107"/>
      <c r="Q11" s="464"/>
      <c r="R11" s="110">
        <v>0.6</v>
      </c>
      <c r="S11" s="101" t="s">
        <v>57</v>
      </c>
      <c r="T11" s="112" t="s">
        <v>5</v>
      </c>
      <c r="U11" s="112" t="s">
        <v>5</v>
      </c>
      <c r="V11" s="112" t="s">
        <v>5</v>
      </c>
      <c r="W11" s="108" t="s">
        <v>83</v>
      </c>
      <c r="X11" s="109" t="s">
        <v>82</v>
      </c>
      <c r="AA11" s="91"/>
      <c r="AB11" s="91"/>
      <c r="AC11" s="103"/>
      <c r="AD11" s="113"/>
      <c r="AE11" s="114"/>
      <c r="AF11" s="111"/>
      <c r="AG11" s="111"/>
      <c r="AH11" s="111"/>
      <c r="AI11" s="111"/>
      <c r="AJ11" s="115"/>
      <c r="AK11" s="103"/>
      <c r="AL11" s="103"/>
    </row>
    <row r="12" spans="1:38" x14ac:dyDescent="0.2">
      <c r="A12" s="104" t="str">
        <f>'2 CONTEXTO E IDENTIFICACIÓN'!A12</f>
        <v>R4</v>
      </c>
      <c r="B12" s="105" t="str">
        <f>+'2 CONTEXTO E IDENTIFICACIÓN'!E12</f>
        <v xml:space="preserve">  </v>
      </c>
      <c r="C12" s="135" t="str">
        <f>+'5 VALORACIÓN DEL CONTROL'!S23</f>
        <v/>
      </c>
      <c r="D12" s="106" t="str">
        <f>+'5 VALORACIÓN DEL CONTROL'!T23</f>
        <v/>
      </c>
      <c r="E12" s="136" t="str">
        <f t="shared" si="0"/>
        <v/>
      </c>
      <c r="F12" s="136" t="str">
        <f t="shared" si="1"/>
        <v/>
      </c>
      <c r="G12" s="105" t="str">
        <f t="shared" ref="G12:G28" si="2">+IF(E12=$S$9,IF(F12=$T$8,$T$9,IF(F12=$U$8,$U$9,IF(F12=$V$8,$V$9,IF(F12=$W$8,$W$9,IF(F12=$X$8,$X$9))))),IF(E12=$S$10,IF(F12=$T$8,$T$10,IF(F12=$U$8,$U$10,IF(F12=$V$8,$V$10,IF(F12=$W$8,$W$10,IF(F12=$X$8,$X$10))))),IF(E12=$S$11,IF(F12=$T$8,$T$11,IF(F12=$U$8,$U$11,IF(F12=$V$8,$V$11,IF(F12=$W$8,$W$11,IF(F12=$X$8,$X$11))))),IF(E12=$S$12,IF(F12=$T$8,$T$12,IF(F12=$U$8,$U$12,IF(F12=$V$8,$V$12,IF(F12=$W$8,$W$12,IF(F12=$X$8,$X$12))))),IF(E12=$S$13,IF(F12=$T$8,$T$13,IF(F12=$U$8,$U$13,IF(F12=$V$8,$V$13,IF(F12=$W$8,$W$13,IF(F12=$X$8,$X$13))))),"")))))</f>
        <v/>
      </c>
      <c r="H12" s="107"/>
      <c r="I12" s="424"/>
      <c r="J12" s="98" t="s">
        <v>55</v>
      </c>
      <c r="K12" s="116" t="str">
        <f>+IF(AND(E9=$S$12,F9=$T$8),A9,"")&amp;" "&amp;IF(AND(E10=$S$12,F10=$T$8),A10,"")&amp;" "&amp;IF(AND(E11=$S$12,F11=$T$8),A11,"")&amp;" "&amp;IF(AND(E12=$S$12,F12=$T$8),A12,"")&amp;" "&amp;IF(AND(E13=$S$12,F13=$T$8),A13,"")&amp;" "&amp;IF(AND(E14=$S$12,F14=$T$8),A14,"")&amp;" "&amp;IF(AND(E15=$S$12,F15=$T$8),A15,"")&amp;" "&amp;IF(AND(E16=$S$12,F16=$T$8),A16,"")&amp;" "&amp;IF(AND(E17=$S$12,F17=$T$8),A17,"")&amp;" "&amp;IF(AND(E18=$S$12,F18=$T$8),A18,"")&amp;" "&amp;IF(AND(E19=$S$12,F19=$T$8),A19,"")&amp;" "&amp;IF(AND(E20=$S$12,F20=$T$8),A20,"")&amp;" "&amp;IF(AND(E21=$S$12,F21=$T$8),A21,"")&amp;" "&amp;IF(AND(E22=$S$12,F22=$T$8),A22,"")&amp;" "&amp;IF(AND(E23=$S$12,F23=$T$8),A23,"")&amp;" "&amp;IF(AND(E24=$S$12,F24=$T$8),A24,"")&amp;" "&amp;IF(AND(E25=$S$12,F25=$T$8),A25,"")&amp;" "&amp;IF(AND(E26=$S$12,F26=$T$8),A26,"")&amp;" "&amp;IF(AND(E27=$S$12,F27=$T$8),A27,"")&amp;" "&amp;IF(AND(E28=$S$12,F28=$T$8),A28,"")</f>
        <v xml:space="preserve">                   </v>
      </c>
      <c r="L12" s="112" t="str">
        <f>+IF(AND(E9=$S$12,F9=$U$8),A9,"")&amp;" "&amp;IF(AND(E10=$S$12,F10=$U$8),A10,"")&amp;" "&amp;IF(AND(E11=$S$12,F11=$U$8),A11,"")&amp;" "&amp;IF(AND(E12=$S$12,F12=$U$8),A12,"")&amp;" "&amp;IF(AND(E13=$S$12,F13=$U$8),A13,"")&amp;" "&amp;IF(AND(E14=$S$12,F14=$U$8),A14,"")&amp;" "&amp;IF(AND(E15=$S$12,F15=$U$8),A15,"")&amp;" "&amp;IF(AND(E16=$S$12,F16=$U$8),A16,"")&amp;" "&amp;IF(AND(E17=$S$12,F17=$U$8),A17,"")&amp;" "&amp;IF(AND(E18=$S$12,F18=$U$8),A18,"")&amp;" "&amp;IF(AND(E19=$S$12,F19=$U$8),A19,"")&amp;" "&amp;IF(AND(E20=$S$12,F20=$U$8),A20,"")&amp;" "&amp;IF(AND(E21=$S$12,F21=$U$8),A21,"")&amp;" "&amp;IF(AND(E22=$S$12,F22=$U$8),A22,"")&amp;" "&amp;IF(AND(E23=$S$12,F23=$U$8),A23,"")&amp;" "&amp;IF(AND(E24=$S$12,F24=$U$8),A24,"")&amp;" "&amp;IF(AND(E25=$S$12,F25=$U$8),A25,"")&amp;" "&amp;IF(AND(E26=$S$12,F26=$U$8),A26,"")&amp;" "&amp;IF(AND(E27=$S$12,F27=$U$8),A27,"")&amp;" "&amp;IF(AND(E28=$S$12,F28=$U$8),A28,"")</f>
        <v xml:space="preserve"> M3 - R2                  </v>
      </c>
      <c r="M12" s="112" t="str">
        <f>+IF(AND(E9=$S$12,F9=$V$8),A9,"")&amp;" "&amp;IF(AND(E10=$S$12,F10=$V$8),A10,"")&amp;" "&amp;IF(AND(E11=$S$12,F11=$V$8),A11,"")&amp;" "&amp;IF(AND(E12=$S$12,F12=$V$8),A12,"")&amp;" "&amp;IF(AND(E13=$S$12,F13=$V$8),A13,"")&amp;" "&amp;IF(AND(E14=$S$12,F14=$V$8),A14,"")&amp;" "&amp;IF(AND(E15=$S$12,F15=$V$8),A15,"")&amp;" "&amp;IF(AND(E16=$S$12,F16=$V$8),A16,"")&amp;" "&amp;IF(AND(E17=$S$12,F17=$V$8),A17,"")&amp;" "&amp;IF(AND(E18=$S$12,F18=$V$8),A18,"")&amp;" "&amp;IF(AND(E19=$S$12,F19=$V$8),A19,"")&amp;" "&amp;IF(AND(E20=$S$12,F20=$V$8),A20,"")&amp;" "&amp;IF(AND(E21=$S$12,F21=$V$8),A21,"")&amp;" "&amp;IF(AND(E22=$S$12,F22=$V$8),A22,"")&amp;" "&amp;IF(AND(E23=$S$12,F23=$V$8),A23,"")&amp;" "&amp;IF(AND(E24=$S$12,F24=$V$8),A24,"")&amp;" "&amp;IF(AND(E25=$S$12,F25=$V$8),A25,"")&amp;" "&amp;IF(AND(E26=$S$12,F26=$V$8),A26,"")&amp;" "&amp;IF(AND(E27=$S$12,F27=$V$8),A27,"")&amp;" "&amp;IF(AND(E28=$S$12,F28=$V$8),A28,"")</f>
        <v xml:space="preserve">                   </v>
      </c>
      <c r="N12" s="108" t="str">
        <f>+IF(AND(E9=$S$12,F9=$W$8),A9,"")&amp;" "&amp;IF(AND(E10=$S$12,F10=$W$8),A10,"")&amp;" "&amp;IF(AND(E11=$S$12,F11=$W$8),A11,"")&amp;" "&amp;IF(AND(E12=$S$12,F12=$W$8),A12,"")&amp;" "&amp;IF(AND(E13=$S$12,F13=$W$8),A13,"")&amp;" "&amp;IF(AND(E14=$S$12,F14=$W$8),A14,"")&amp;" "&amp;IF(AND(E15=$S$12,F15=$W$8),A15,"")&amp;" "&amp;IF(AND(E16=$S$12,F16=$W$8),A16,"")&amp;" "&amp;IF(AND(E17=$S$12,F17=$W$8),A17,"")&amp;" "&amp;IF(AND(E18=$S$12,F18=$W$8),A18,"")&amp;" "&amp;IF(AND(E19=$S$12,F19=$W$8),A19,"")&amp;" "&amp;IF(AND(E20=$S$12,F20=$W$8),A20,"")&amp;" "&amp;IF(AND(E21=$S$12,F21=$W$8),A21,"")&amp;" "&amp;IF(AND(E22=$S$12,F22=$W$8),A22,"")&amp;" "&amp;IF(AND(E23=$S$12,F23=$W$8),A23,"")&amp;" "&amp;IF(AND(E24=$S$12,F24=$W$8),A24,"")&amp;" "&amp;IF(AND(E25=$S$12,F25=$W$8),A25,"")&amp;" "&amp;IF(AND(E26=$S$12,F26=$W$8),A26,"")&amp;" "&amp;IF(AND(E27=$S$12,F27=$W$8),A27,"")&amp;" "&amp;IF(AND(E28=$S$12,F28=$W$8),A28,"")</f>
        <v xml:space="preserve">M3 - R1                   </v>
      </c>
      <c r="O12" s="109" t="str">
        <f>+IF(AND(E9=$S$12,F9=$X$8),A9,"")&amp;" "&amp;IF(AND(E10=$S$12,F10=$X$8),A10,"")&amp;" "&amp;IF(AND(E11=$S$12,F11=$X$8),A11,"")&amp;" "&amp;IF(AND(E12=$S$12,F12=$X$8),A12,"")&amp;" "&amp;IF(AND(E13=$S$12,F13=$X$8),A13,"")&amp;" "&amp;IF(AND(E14=$S$12,F14=$X$8),A14,"")&amp;" "&amp;IF(AND(E15=$S$12,F15=$X$8),A15,"")&amp;" "&amp;IF(AND(E16=$S$12,F16=$X$8),A16,"")&amp;" "&amp;IF(AND(E17=$S$12,F17=$X$8),A17,"")&amp;" "&amp;IF(AND(E18=$S$12,F18=$X$8),A18,"")&amp;" "&amp;IF(AND(E19=$S$12,F19=$X$8),A19,"")&amp;" "&amp;IF(AND(E20=$S$12,F20=$X$8),A20,"")&amp;" "&amp;IF(AND(E21=$S$12,F21=$X$8),A21,"")&amp;" "&amp;IF(AND(E22=$S$12,F22=$X$8),A22,"")&amp;" "&amp;IF(AND(E23=$S$12,F23=$X$8),A23,"")&amp;" "&amp;IF(AND(E24=$S$12,F24=$X$8),A24,"")&amp;" "&amp;IF(AND(E25=$S$12,F25=$X$8),A25,"")&amp;" "&amp;IF(AND(E26=$S$12,F26=$X$8),A26,"")&amp;" "&amp;IF(AND(E27=$S$12,F27=$X$8),A27,"")&amp;" "&amp;IF(AND(E28=$S$12,F28=$X$8),A28,"")</f>
        <v xml:space="preserve">                   </v>
      </c>
      <c r="P12" s="107"/>
      <c r="Q12" s="464"/>
      <c r="R12" s="110">
        <v>0.4</v>
      </c>
      <c r="S12" s="101" t="s">
        <v>55</v>
      </c>
      <c r="T12" s="116" t="s">
        <v>84</v>
      </c>
      <c r="U12" s="112" t="s">
        <v>5</v>
      </c>
      <c r="V12" s="112" t="s">
        <v>5</v>
      </c>
      <c r="W12" s="108" t="s">
        <v>83</v>
      </c>
      <c r="X12" s="109" t="s">
        <v>82</v>
      </c>
      <c r="AA12" s="91"/>
      <c r="AB12" s="91"/>
      <c r="AC12" s="103"/>
      <c r="AD12" s="113"/>
      <c r="AE12" s="114"/>
      <c r="AF12" s="111"/>
      <c r="AG12" s="111"/>
      <c r="AH12" s="111"/>
      <c r="AI12" s="115"/>
      <c r="AJ12" s="111"/>
      <c r="AK12" s="103"/>
      <c r="AL12" s="103"/>
    </row>
    <row r="13" spans="1:38" ht="13.5" thickBot="1" x14ac:dyDescent="0.25">
      <c r="A13" s="104" t="str">
        <f>'2 CONTEXTO E IDENTIFICACIÓN'!A13</f>
        <v>R5</v>
      </c>
      <c r="B13" s="105" t="str">
        <f>+'2 CONTEXTO E IDENTIFICACIÓN'!E13</f>
        <v xml:space="preserve">  </v>
      </c>
      <c r="C13" s="135" t="str">
        <f>+'5 VALORACIÓN DEL CONTROL'!S27</f>
        <v/>
      </c>
      <c r="D13" s="106" t="str">
        <f>+'5 VALORACIÓN DEL CONTROL'!T27</f>
        <v/>
      </c>
      <c r="E13" s="136" t="str">
        <f t="shared" si="0"/>
        <v/>
      </c>
      <c r="F13" s="136" t="str">
        <f t="shared" si="1"/>
        <v/>
      </c>
      <c r="G13" s="105" t="str">
        <f t="shared" si="2"/>
        <v/>
      </c>
      <c r="H13" s="107"/>
      <c r="I13" s="425"/>
      <c r="J13" s="117" t="s">
        <v>53</v>
      </c>
      <c r="K13" s="118" t="str">
        <f>+IF(AND(E9=$S$13,F9=$T$8),A9,"")&amp;" "&amp;IF(AND(E10=$S$13,F10=$T$8),A10,"")&amp;" "&amp;IF(AND(E11=$S$13,F11=$T$8),A11,"")&amp;" "&amp;IF(AND(E12=$S$13,F12=$T$8),A12,"")&amp;" "&amp;IF(AND(E13=$S$13,F13=$T$8),A13,"")&amp;" "&amp;IF(AND(E14=$S$13,F14=$T$8),A14,"")&amp;" "&amp;IF(AND(E15=$S$13,F15=$T$8),A15,"")&amp;" "&amp;IF(AND(E16=$S$13,F16=$T$8),A16,"")&amp;" "&amp;IF(AND(E17=$S$13,F17=$T$8),A17,"")&amp;" "&amp;IF(AND(E18=$S$13,F18=$T$8),A18,"")&amp;" "&amp;IF(AND(E19=$S$13,F19=$T$8),A19,"")&amp;" "&amp;IF(AND(E20=$S$13,F20=$T$8),A20,"")&amp;" "&amp;IF(AND(E21=$S$13,F21=$T$8),A21,"")&amp;" "&amp;IF(AND(E22=$S$13,F22=$T$8),A22,"")&amp;" "&amp;IF(AND(E23=$S$13,F23=$T$8),A23,"")&amp;" "&amp;IF(AND(E24=$S$13,F24=$T$8),A24,"")&amp;" "&amp;IF(AND(E25=$S$13,F25=$T$8),A25,"")&amp;" "&amp;IF(AND(E26=$S$13,F26=$T$8),A26,"")&amp;" "&amp;IF(AND(E27=$S$13,F27=$T$8),A27,"")&amp;" "&amp;IF(AND(E28=$S$13,F28=$T$8),A28,"")</f>
        <v xml:space="preserve">                   </v>
      </c>
      <c r="L13" s="118" t="str">
        <f>+IF(AND(E9=$S$13,F9=$U$8),A9,"")&amp;" "&amp;IF(AND(E10=$S$13,F10=$U$8),A10,"")&amp;" "&amp;IF(AND(E11=$S$13,F11=$U$8),A11,"")&amp;" "&amp;IF(AND(E12=$S$13,F12=$U$8),A12,"")&amp;" "&amp;IF(AND(E13=$S$13,F13=$U$8),A13,"")&amp;" "&amp;IF(AND(E14=$S$13,F14=$U$8),A14,"")&amp;" "&amp;IF(AND(E15=$S$13,F15=$U$8),A15,"")&amp;" "&amp;IF(AND(E16=$S$13,F16=$U$8),A16,"")&amp;" "&amp;IF(AND(E17=$S$13,F17=$U$8),A17,"")&amp;" "&amp;IF(AND(E18=$S$13,F18=$U$8),A18,"")&amp;" "&amp;IF(AND(E19=$S$13,F19=$U$8),A19,"")&amp;" "&amp;IF(AND(E20=$S$13,F20=$U$8),A20,"")&amp;" "&amp;IF(AND(E21=$S$13,F21=$U$8),A21,"")&amp;" "&amp;IF(AND(E22=$S$13,F22=$U$8),A22,"")&amp;" "&amp;IF(AND(E23=$S$13,F23=$U$8),A23,"")&amp;" "&amp;IF(AND(E24=$S$13,F24=$U$8),A24,"")&amp;" "&amp;IF(AND(E25=$S$13,F25=$U$8),A25,"")&amp;" "&amp;IF(AND(E26=$S$13,F26=$U$8),A26,"")&amp;" "&amp;IF(AND(E27=$S$13,F27=$U$8),A27,"")&amp;" "&amp;IF(AND(E28=$S$13,F28=$U$8),A28,"")</f>
        <v xml:space="preserve">                   </v>
      </c>
      <c r="M13" s="119" t="str">
        <f>+IF(AND(E9=$S$13,F9=$V$8),A9,"")&amp;" "&amp;IF(AND(E10=$S$13,F10=$V$8),A10,"")&amp;" "&amp;IF(AND(E11=$S$13,F11=$V$8),A11,"")&amp;" "&amp;IF(AND(E12=$S$13,F12=$V$8),A12,"")&amp;" "&amp;IF(AND(E13=$S$13,F13=$V$8),A13,"")&amp;" "&amp;IF(AND(E14=$S$13,F14=$V$8),A14,"")&amp;" "&amp;IF(AND(E15=$S$13,F15=$V$8),A15,"")&amp;" "&amp;IF(AND(E16=$S$13,F16=$V$8),A16,"")&amp;" "&amp;IF(AND(E17=$S$13,F17=$V$8),A17,"")&amp;" "&amp;IF(AND(E18=$S$13,F18=$V$8),A18,"")&amp;" "&amp;IF(AND(E19=$S$13,F19=$V$8),A19,"")&amp;" "&amp;IF(AND(E20=$S$13,F20=$V$8),A20,"")&amp;" "&amp;IF(AND(E21=$S$13,F21=$V$8),A21,"")&amp;" "&amp;IF(AND(E22=$S$13,F22=$V$8),A22,"")&amp;" "&amp;IF(AND(E23=$S$13,F23=$V$8),A23,"")&amp;" "&amp;IF(AND(E24=$S$13,F24=$V$8),A24,"")&amp;" "&amp;IF(AND(E25=$S$13,F25=$V$8),A25,"")&amp;" "&amp;IF(AND(E26=$S$13,F26=$V$8),A26,"")&amp;" "&amp;IF(AND(E27=$S$13,F27=$V$8),A27,"")&amp;" "&amp;IF(AND(E28=$S$13,F28=$V$8),A28,"")</f>
        <v xml:space="preserve">                   </v>
      </c>
      <c r="N13" s="120" t="str">
        <f>+IF(AND(E9=$S$13,F9=$W$8),A9,"")&amp;" "&amp;IF(AND(E10=$S$13,F10=$W$8),A10,"")&amp;" "&amp;IF(AND(E11=$S$13,F11=$W$8),A11,"")&amp;" "&amp;IF(AND(E12=$S$13,F12=$W$8),A12,"")&amp;" "&amp;IF(AND(E13=$S$13,F13=$W$8),A13,"")&amp;" "&amp;IF(AND(E14=$S$13,F14=$W$8),A14,"")&amp;" "&amp;IF(AND(E15=$S$13,F15=$W$8),A15,"")&amp;" "&amp;IF(AND(E16=$S$13,F16=$W$8),A16,"")&amp;" "&amp;IF(AND(E17=$S$13,F17=$W$8),A17,"")&amp;" "&amp;IF(AND(E18=$S$13,F18=$W$8),A18,"")&amp;" "&amp;IF(AND(E19=$S$13,F19=$W$8),A19,"")&amp;" "&amp;IF(AND(E20=$S$13,F20=$W$8),A20,"")&amp;" "&amp;IF(AND(E21=$S$13,F21=$W$8),A21,"")&amp;" "&amp;IF(AND(E22=$S$13,F22=$W$8),A22,"")&amp;" "&amp;IF(AND(E23=$S$13,F23=$W$8),A23,"")&amp;" "&amp;IF(AND(E24=$S$13,F24=$W$8),A24,"")&amp;" "&amp;IF(AND(E25=$S$13,F25=$W$8),A25,"")&amp;" "&amp;IF(AND(E26=$S$13,F26=$W$8),A26,"")&amp;" "&amp;IF(AND(E27=$S$13,F27=$W$8),A27,"")&amp;" "&amp;IF(AND(E28=$S$13,F28=$W$8),A28,"")</f>
        <v xml:space="preserve">                   </v>
      </c>
      <c r="O13" s="121" t="str">
        <f>+IF(AND(E9=$S$13,F9=$X$8),A9,"")&amp;" "&amp;IF(AND(E10=$S$13,F10=$X$8),A10,"")&amp;" "&amp;IF(AND(E11=$S$13,F11=$X$8),A11,"")&amp;" "&amp;IF(AND(E12=$S$13,F12=$X$8),A12,"")&amp;" "&amp;IF(AND(E13=$S$13,F13=$X$8),A13,"")&amp;" "&amp;IF(AND(E14=$S$13,F14=$X$8),A14,"")&amp;" "&amp;IF(AND(E15=$S$13,F15=$X$8),A15,"")&amp;" "&amp;IF(AND(E16=$S$13,F16=$X$8),A16,"")&amp;" "&amp;IF(AND(E17=$S$13,F17=$X$8),A17,"")&amp;" "&amp;IF(AND(E18=$S$13,F18=$X$8),A18,"")&amp;" "&amp;IF(AND(E19=$S$13,F19=$X$8),A19,"")&amp;" "&amp;IF(AND(E20=$S$13,F20=$X$8),A20,"")&amp;" "&amp;IF(AND(E21=$S$13,F21=$X$8),A21,"")&amp;" "&amp;IF(AND(E22=$S$13,F22=$X$8),A22,"")&amp;" "&amp;IF(AND(E23=$S$13,F23=$X$8),A23,"")&amp;" "&amp;IF(AND(E24=$S$13,F24=$X$8),A24,"")&amp;" "&amp;IF(AND(E25=$S$13,F25=$X$8),A25,"")&amp;" "&amp;IF(AND(E26=$S$13,F26=$X$8),A26,"")&amp;" "&amp;IF(AND(E27=$S$13,F27=$X$8),A27,"")&amp;" "&amp;IF(AND(E28=$S$13,F28=$X$8),A28,"")</f>
        <v xml:space="preserve">                   </v>
      </c>
      <c r="P13" s="107"/>
      <c r="Q13" s="464"/>
      <c r="R13" s="122">
        <v>0.2</v>
      </c>
      <c r="S13" s="123" t="s">
        <v>53</v>
      </c>
      <c r="T13" s="118" t="s">
        <v>84</v>
      </c>
      <c r="U13" s="118" t="s">
        <v>84</v>
      </c>
      <c r="V13" s="119" t="s">
        <v>5</v>
      </c>
      <c r="W13" s="120" t="s">
        <v>83</v>
      </c>
      <c r="X13" s="121" t="s">
        <v>82</v>
      </c>
      <c r="AA13" s="91"/>
      <c r="AB13" s="91"/>
      <c r="AC13" s="103"/>
      <c r="AD13" s="113"/>
      <c r="AE13" s="114"/>
      <c r="AF13" s="111"/>
      <c r="AG13" s="111"/>
      <c r="AH13" s="111"/>
      <c r="AI13" s="124"/>
      <c r="AJ13" s="111"/>
      <c r="AK13" s="103"/>
      <c r="AL13" s="103"/>
    </row>
    <row r="14" spans="1:38" x14ac:dyDescent="0.2">
      <c r="A14" s="104" t="str">
        <f>'2 CONTEXTO E IDENTIFICACIÓN'!A14</f>
        <v>R6</v>
      </c>
      <c r="B14" s="105" t="str">
        <f>+'2 CONTEXTO E IDENTIFICACIÓN'!E14</f>
        <v xml:space="preserve">  </v>
      </c>
      <c r="C14" s="135" t="str">
        <f>+'5 VALORACIÓN DEL CONTROL'!S31</f>
        <v/>
      </c>
      <c r="D14" s="106" t="str">
        <f>+'5 VALORACIÓN DEL CONTROL'!T31</f>
        <v/>
      </c>
      <c r="E14" s="136" t="str">
        <f t="shared" si="0"/>
        <v/>
      </c>
      <c r="F14" s="136" t="str">
        <f t="shared" si="1"/>
        <v/>
      </c>
      <c r="G14" s="105" t="str">
        <f t="shared" si="2"/>
        <v/>
      </c>
      <c r="H14" s="107"/>
      <c r="I14" s="107"/>
      <c r="J14" s="107"/>
      <c r="K14" s="107"/>
      <c r="L14" s="107"/>
      <c r="M14" s="107"/>
      <c r="N14" s="107"/>
      <c r="O14" s="107"/>
      <c r="P14" s="107"/>
      <c r="AA14" s="91"/>
      <c r="AB14" s="91"/>
      <c r="AC14" s="103"/>
      <c r="AD14" s="113"/>
      <c r="AE14" s="114"/>
      <c r="AF14" s="111"/>
      <c r="AG14" s="111"/>
      <c r="AH14" s="111"/>
      <c r="AI14" s="111"/>
      <c r="AJ14" s="111"/>
      <c r="AK14" s="103"/>
      <c r="AL14" s="103"/>
    </row>
    <row r="15" spans="1:38" ht="18.75" customHeight="1" x14ac:dyDescent="0.2">
      <c r="A15" s="104" t="str">
        <f>'2 CONTEXTO E IDENTIFICACIÓN'!A15</f>
        <v>R7</v>
      </c>
      <c r="B15" s="105" t="str">
        <f>+'2 CONTEXTO E IDENTIFICACIÓN'!E15</f>
        <v xml:space="preserve">  </v>
      </c>
      <c r="C15" s="135" t="str">
        <f>+'5 VALORACIÓN DEL CONTROL'!S35</f>
        <v/>
      </c>
      <c r="D15" s="106" t="str">
        <f>+'5 VALORACIÓN DEL CONTROL'!T35</f>
        <v/>
      </c>
      <c r="E15" s="136" t="str">
        <f t="shared" si="0"/>
        <v/>
      </c>
      <c r="F15" s="136" t="str">
        <f t="shared" si="1"/>
        <v/>
      </c>
      <c r="G15" s="105" t="str">
        <f t="shared" si="2"/>
        <v/>
      </c>
      <c r="H15" s="107"/>
      <c r="I15" s="107"/>
      <c r="J15" s="107"/>
      <c r="K15" s="107"/>
      <c r="L15" s="107"/>
      <c r="M15" s="107"/>
      <c r="N15" s="107"/>
      <c r="O15" s="107"/>
      <c r="P15" s="107"/>
      <c r="T15" s="95" t="s">
        <v>86</v>
      </c>
      <c r="V15" s="91"/>
      <c r="W15" s="91"/>
      <c r="X15" s="91"/>
      <c r="Y15" s="91"/>
      <c r="Z15" s="91"/>
      <c r="AA15" s="91"/>
      <c r="AB15" s="91"/>
      <c r="AC15" s="103"/>
      <c r="AD15" s="113"/>
      <c r="AE15" s="103"/>
      <c r="AF15" s="114"/>
      <c r="AG15" s="114"/>
      <c r="AH15" s="114"/>
      <c r="AI15" s="114"/>
      <c r="AJ15" s="114"/>
      <c r="AK15" s="103"/>
      <c r="AL15" s="103"/>
    </row>
    <row r="16" spans="1:38" x14ac:dyDescent="0.2">
      <c r="A16" s="104" t="str">
        <f>'2 CONTEXTO E IDENTIFICACIÓN'!A16</f>
        <v>R8</v>
      </c>
      <c r="B16" s="105" t="str">
        <f>+'2 CONTEXTO E IDENTIFICACIÓN'!E16</f>
        <v xml:space="preserve">  </v>
      </c>
      <c r="C16" s="135" t="str">
        <f>+'5 VALORACIÓN DEL CONTROL'!S39</f>
        <v/>
      </c>
      <c r="D16" s="106" t="str">
        <f>+'5 VALORACIÓN DEL CONTROL'!T39</f>
        <v/>
      </c>
      <c r="E16" s="136" t="str">
        <f t="shared" si="0"/>
        <v/>
      </c>
      <c r="F16" s="136" t="str">
        <f t="shared" si="1"/>
        <v/>
      </c>
      <c r="G16" s="105" t="str">
        <f t="shared" si="2"/>
        <v/>
      </c>
      <c r="H16" s="107"/>
      <c r="I16" s="107"/>
      <c r="J16" s="107"/>
      <c r="K16" s="107"/>
      <c r="L16" s="107"/>
      <c r="M16" s="107"/>
      <c r="N16" s="107"/>
      <c r="O16" s="107"/>
      <c r="P16" s="107"/>
      <c r="T16" s="125" t="s">
        <v>82</v>
      </c>
      <c r="V16" s="91"/>
      <c r="W16" s="91"/>
      <c r="X16" s="91"/>
      <c r="Y16" s="91"/>
      <c r="Z16" s="91"/>
      <c r="AA16" s="91"/>
      <c r="AB16" s="91"/>
      <c r="AC16" s="103"/>
      <c r="AD16" s="103"/>
      <c r="AE16" s="103"/>
      <c r="AF16" s="111"/>
      <c r="AG16" s="111"/>
      <c r="AH16" s="111"/>
      <c r="AI16" s="111"/>
      <c r="AJ16" s="111"/>
      <c r="AK16" s="103"/>
      <c r="AL16" s="103"/>
    </row>
    <row r="17" spans="1:38" x14ac:dyDescent="0.2">
      <c r="A17" s="104" t="str">
        <f>'2 CONTEXTO E IDENTIFICACIÓN'!A17</f>
        <v>R9</v>
      </c>
      <c r="B17" s="105" t="str">
        <f>+'2 CONTEXTO E IDENTIFICACIÓN'!E17</f>
        <v xml:space="preserve">  </v>
      </c>
      <c r="C17" s="135" t="str">
        <f>+'5 VALORACIÓN DEL CONTROL'!S43</f>
        <v/>
      </c>
      <c r="D17" s="106" t="str">
        <f>+'5 VALORACIÓN DEL CONTROL'!T43</f>
        <v/>
      </c>
      <c r="E17" s="136" t="str">
        <f t="shared" si="0"/>
        <v/>
      </c>
      <c r="F17" s="136" t="str">
        <f t="shared" si="1"/>
        <v/>
      </c>
      <c r="G17" s="105" t="str">
        <f t="shared" si="2"/>
        <v/>
      </c>
      <c r="H17" s="107"/>
      <c r="I17" s="107"/>
      <c r="J17" s="107"/>
      <c r="K17" s="107"/>
      <c r="L17" s="107"/>
      <c r="M17" s="107"/>
      <c r="N17" s="107"/>
      <c r="O17" s="107"/>
      <c r="P17" s="107"/>
      <c r="T17" s="108" t="s">
        <v>83</v>
      </c>
      <c r="U17" s="91"/>
      <c r="V17" s="91"/>
      <c r="W17" s="91"/>
      <c r="X17" s="91"/>
      <c r="Y17" s="91"/>
      <c r="Z17" s="91"/>
      <c r="AA17" s="91"/>
      <c r="AB17" s="91"/>
      <c r="AC17" s="103"/>
      <c r="AD17" s="103"/>
      <c r="AE17" s="103"/>
      <c r="AF17" s="111"/>
      <c r="AG17" s="111"/>
      <c r="AH17" s="111"/>
      <c r="AI17" s="111"/>
      <c r="AJ17" s="111"/>
      <c r="AK17" s="103"/>
      <c r="AL17" s="103"/>
    </row>
    <row r="18" spans="1:38" x14ac:dyDescent="0.2">
      <c r="A18" s="104" t="str">
        <f>'2 CONTEXTO E IDENTIFICACIÓN'!A18</f>
        <v>R10</v>
      </c>
      <c r="B18" s="105" t="str">
        <f>+'2 CONTEXTO E IDENTIFICACIÓN'!E18</f>
        <v xml:space="preserve">  </v>
      </c>
      <c r="C18" s="135" t="str">
        <f>+'5 VALORACIÓN DEL CONTROL'!S47</f>
        <v/>
      </c>
      <c r="D18" s="106" t="str">
        <f>+'5 VALORACIÓN DEL CONTROL'!T47</f>
        <v/>
      </c>
      <c r="E18" s="136" t="str">
        <f t="shared" si="0"/>
        <v/>
      </c>
      <c r="F18" s="136" t="str">
        <f t="shared" si="1"/>
        <v/>
      </c>
      <c r="G18" s="105" t="str">
        <f t="shared" si="2"/>
        <v/>
      </c>
      <c r="H18" s="107"/>
      <c r="I18" s="107"/>
      <c r="J18" s="107"/>
      <c r="K18" s="107"/>
      <c r="L18" s="107"/>
      <c r="M18" s="107"/>
      <c r="N18" s="107"/>
      <c r="O18" s="107"/>
      <c r="P18" s="107"/>
      <c r="S18" s="126"/>
      <c r="T18" s="112" t="s">
        <v>5</v>
      </c>
      <c r="U18" s="126"/>
      <c r="V18" s="126"/>
      <c r="W18" s="126"/>
      <c r="X18" s="126"/>
      <c r="Y18" s="126"/>
      <c r="Z18" s="126"/>
      <c r="AA18" s="126"/>
      <c r="AB18" s="126"/>
      <c r="AC18" s="103"/>
      <c r="AD18" s="103"/>
      <c r="AE18" s="127"/>
      <c r="AF18" s="127"/>
      <c r="AG18" s="127"/>
      <c r="AH18" s="127"/>
      <c r="AI18" s="127"/>
      <c r="AJ18" s="127"/>
      <c r="AK18" s="103"/>
      <c r="AL18" s="103"/>
    </row>
    <row r="19" spans="1:38" x14ac:dyDescent="0.2">
      <c r="A19" s="104" t="str">
        <f>'2 CONTEXTO E IDENTIFICACIÓN'!A19</f>
        <v>R11</v>
      </c>
      <c r="B19" s="105" t="str">
        <f>+'2 CONTEXTO E IDENTIFICACIÓN'!E19</f>
        <v xml:space="preserve">  </v>
      </c>
      <c r="C19" s="135" t="str">
        <f>+'5 VALORACIÓN DEL CONTROL'!S51</f>
        <v/>
      </c>
      <c r="D19" s="106" t="str">
        <f>+'5 VALORACIÓN DEL CONTROL'!T51</f>
        <v/>
      </c>
      <c r="E19" s="136" t="str">
        <f t="shared" si="0"/>
        <v/>
      </c>
      <c r="F19" s="136" t="str">
        <f t="shared" si="1"/>
        <v/>
      </c>
      <c r="G19" s="105" t="str">
        <f t="shared" si="2"/>
        <v/>
      </c>
      <c r="H19" s="107"/>
      <c r="I19" s="107"/>
      <c r="J19" s="107"/>
      <c r="K19" s="107"/>
      <c r="L19" s="107"/>
      <c r="M19" s="107"/>
      <c r="N19" s="107"/>
      <c r="O19" s="107"/>
      <c r="P19" s="107"/>
      <c r="S19" s="126"/>
      <c r="T19" s="116" t="s">
        <v>84</v>
      </c>
      <c r="AA19" s="126"/>
      <c r="AB19" s="126"/>
      <c r="AC19" s="103"/>
      <c r="AD19" s="103"/>
      <c r="AE19" s="103"/>
      <c r="AF19" s="111"/>
      <c r="AG19" s="111"/>
      <c r="AH19" s="111"/>
      <c r="AI19" s="111"/>
      <c r="AJ19" s="111"/>
      <c r="AK19" s="103"/>
      <c r="AL19" s="103"/>
    </row>
    <row r="20" spans="1:38" x14ac:dyDescent="0.2">
      <c r="A20" s="104" t="str">
        <f>'2 CONTEXTO E IDENTIFICACIÓN'!A20</f>
        <v>R12</v>
      </c>
      <c r="B20" s="105" t="str">
        <f>+'2 CONTEXTO E IDENTIFICACIÓN'!E20</f>
        <v xml:space="preserve">  </v>
      </c>
      <c r="C20" s="135" t="str">
        <f>+'5 VALORACIÓN DEL CONTROL'!S55</f>
        <v/>
      </c>
      <c r="D20" s="106" t="str">
        <f>+'5 VALORACIÓN DEL CONTROL'!T55</f>
        <v/>
      </c>
      <c r="E20" s="136" t="str">
        <f t="shared" si="0"/>
        <v/>
      </c>
      <c r="F20" s="136" t="str">
        <f t="shared" si="1"/>
        <v/>
      </c>
      <c r="G20" s="105" t="str">
        <f t="shared" si="2"/>
        <v/>
      </c>
      <c r="H20" s="107"/>
      <c r="I20" s="107"/>
      <c r="J20" s="107"/>
      <c r="K20" s="107"/>
      <c r="L20" s="107"/>
      <c r="M20" s="107"/>
      <c r="N20" s="107"/>
      <c r="O20" s="107"/>
      <c r="P20" s="107"/>
      <c r="Q20" s="128"/>
      <c r="R20" s="128"/>
      <c r="S20" s="126"/>
      <c r="AA20" s="126"/>
      <c r="AB20" s="126"/>
      <c r="AC20" s="103"/>
      <c r="AD20" s="103"/>
      <c r="AE20" s="103"/>
      <c r="AF20" s="111"/>
      <c r="AG20" s="111"/>
      <c r="AH20" s="111"/>
      <c r="AI20" s="111"/>
      <c r="AJ20" s="111"/>
      <c r="AK20" s="103"/>
      <c r="AL20" s="103"/>
    </row>
    <row r="21" spans="1:38" x14ac:dyDescent="0.2">
      <c r="A21" s="104" t="str">
        <f>'2 CONTEXTO E IDENTIFICACIÓN'!A21</f>
        <v>R13</v>
      </c>
      <c r="B21" s="105" t="str">
        <f>+'2 CONTEXTO E IDENTIFICACIÓN'!E21</f>
        <v xml:space="preserve">  </v>
      </c>
      <c r="C21" s="135" t="str">
        <f>+'5 VALORACIÓN DEL CONTROL'!S59</f>
        <v/>
      </c>
      <c r="D21" s="106" t="str">
        <f>+'5 VALORACIÓN DEL CONTROL'!T59</f>
        <v/>
      </c>
      <c r="E21" s="136" t="str">
        <f t="shared" si="0"/>
        <v/>
      </c>
      <c r="F21" s="136" t="str">
        <f t="shared" si="1"/>
        <v/>
      </c>
      <c r="G21" s="105" t="str">
        <f t="shared" si="2"/>
        <v/>
      </c>
      <c r="H21" s="107"/>
      <c r="I21" s="107"/>
      <c r="J21" s="107"/>
      <c r="K21" s="107"/>
      <c r="L21" s="107"/>
      <c r="M21" s="107"/>
      <c r="N21" s="107"/>
      <c r="O21" s="107"/>
      <c r="P21" s="107"/>
      <c r="Q21" s="128"/>
      <c r="R21" s="128"/>
      <c r="S21" s="129"/>
      <c r="AA21" s="126"/>
      <c r="AB21" s="126"/>
      <c r="AC21" s="103"/>
      <c r="AD21" s="124"/>
      <c r="AE21" s="124"/>
      <c r="AF21" s="124"/>
      <c r="AG21" s="124"/>
      <c r="AH21" s="124"/>
      <c r="AI21" s="124"/>
      <c r="AJ21" s="111"/>
      <c r="AK21" s="103"/>
      <c r="AL21" s="103"/>
    </row>
    <row r="22" spans="1:38" x14ac:dyDescent="0.2">
      <c r="A22" s="104" t="str">
        <f>'2 CONTEXTO E IDENTIFICACIÓN'!A22</f>
        <v>R14</v>
      </c>
      <c r="B22" s="105" t="str">
        <f>+'2 CONTEXTO E IDENTIFICACIÓN'!E22</f>
        <v xml:space="preserve">  </v>
      </c>
      <c r="C22" s="135" t="str">
        <f>+'5 VALORACIÓN DEL CONTROL'!S63</f>
        <v/>
      </c>
      <c r="D22" s="106" t="str">
        <f>+'5 VALORACIÓN DEL CONTROL'!T63</f>
        <v/>
      </c>
      <c r="E22" s="136" t="str">
        <f t="shared" si="0"/>
        <v/>
      </c>
      <c r="F22" s="136" t="str">
        <f t="shared" si="1"/>
        <v/>
      </c>
      <c r="G22" s="105" t="str">
        <f t="shared" si="2"/>
        <v/>
      </c>
      <c r="H22" s="107"/>
      <c r="I22" s="107"/>
      <c r="J22" s="107"/>
      <c r="K22" s="107"/>
      <c r="L22" s="107"/>
      <c r="M22" s="107"/>
      <c r="N22" s="107"/>
      <c r="O22" s="107"/>
      <c r="P22" s="107"/>
      <c r="Q22" s="128"/>
      <c r="R22" s="128"/>
      <c r="AC22" s="103"/>
      <c r="AD22" s="130"/>
      <c r="AE22" s="130"/>
      <c r="AF22" s="130"/>
      <c r="AG22" s="130"/>
      <c r="AH22" s="130"/>
      <c r="AI22" s="130"/>
      <c r="AJ22" s="111"/>
      <c r="AK22" s="103"/>
      <c r="AL22" s="103"/>
    </row>
    <row r="23" spans="1:38" x14ac:dyDescent="0.2">
      <c r="A23" s="104" t="str">
        <f>'2 CONTEXTO E IDENTIFICACIÓN'!A23</f>
        <v>R15</v>
      </c>
      <c r="B23" s="105" t="str">
        <f>+'2 CONTEXTO E IDENTIFICACIÓN'!E23</f>
        <v xml:space="preserve">  </v>
      </c>
      <c r="C23" s="135" t="str">
        <f>+'5 VALORACIÓN DEL CONTROL'!S67</f>
        <v/>
      </c>
      <c r="D23" s="106" t="str">
        <f>+'5 VALORACIÓN DEL CONTROL'!T67</f>
        <v/>
      </c>
      <c r="E23" s="136" t="str">
        <f t="shared" si="0"/>
        <v/>
      </c>
      <c r="F23" s="136" t="str">
        <f t="shared" si="1"/>
        <v/>
      </c>
      <c r="G23" s="105" t="str">
        <f t="shared" si="2"/>
        <v/>
      </c>
      <c r="H23" s="107"/>
      <c r="I23" s="107"/>
      <c r="J23" s="107"/>
      <c r="K23" s="107"/>
      <c r="L23" s="107"/>
      <c r="M23" s="107"/>
      <c r="N23" s="107"/>
      <c r="O23" s="107"/>
      <c r="P23" s="107"/>
      <c r="Q23" s="128"/>
      <c r="R23" s="128"/>
      <c r="AC23" s="103"/>
      <c r="AD23" s="124"/>
      <c r="AE23" s="124"/>
      <c r="AF23" s="124"/>
      <c r="AG23" s="124"/>
      <c r="AH23" s="124"/>
      <c r="AI23" s="124"/>
      <c r="AJ23" s="111"/>
      <c r="AK23" s="103"/>
      <c r="AL23" s="103"/>
    </row>
    <row r="24" spans="1:38" x14ac:dyDescent="0.2">
      <c r="A24" s="104" t="str">
        <f>'2 CONTEXTO E IDENTIFICACIÓN'!A24</f>
        <v>R16</v>
      </c>
      <c r="B24" s="105" t="str">
        <f>+'2 CONTEXTO E IDENTIFICACIÓN'!E24</f>
        <v xml:space="preserve">  </v>
      </c>
      <c r="C24" s="135" t="str">
        <f>+'5 VALORACIÓN DEL CONTROL'!S71</f>
        <v/>
      </c>
      <c r="D24" s="106" t="str">
        <f>+'5 VALORACIÓN DEL CONTROL'!T71</f>
        <v/>
      </c>
      <c r="E24" s="136" t="str">
        <f t="shared" si="0"/>
        <v/>
      </c>
      <c r="F24" s="136" t="str">
        <f t="shared" si="1"/>
        <v/>
      </c>
      <c r="G24" s="105" t="str">
        <f t="shared" si="2"/>
        <v/>
      </c>
      <c r="H24" s="107"/>
      <c r="I24" s="107"/>
      <c r="J24" s="107"/>
      <c r="K24" s="107"/>
      <c r="L24" s="107"/>
      <c r="M24" s="107"/>
      <c r="N24" s="107"/>
      <c r="O24" s="107"/>
      <c r="P24" s="107"/>
      <c r="AC24" s="103"/>
      <c r="AD24" s="124"/>
      <c r="AE24" s="124"/>
      <c r="AF24" s="124"/>
      <c r="AG24" s="124"/>
      <c r="AH24" s="124"/>
      <c r="AI24" s="124"/>
      <c r="AJ24" s="111"/>
      <c r="AK24" s="103"/>
      <c r="AL24" s="103"/>
    </row>
    <row r="25" spans="1:38" x14ac:dyDescent="0.25">
      <c r="A25" s="104" t="str">
        <f>'2 CONTEXTO E IDENTIFICACIÓN'!A25</f>
        <v>R17</v>
      </c>
      <c r="B25" s="105" t="str">
        <f>+'2 CONTEXTO E IDENTIFICACIÓN'!E25</f>
        <v xml:space="preserve">  </v>
      </c>
      <c r="C25" s="135" t="str">
        <f>+'5 VALORACIÓN DEL CONTROL'!S75</f>
        <v/>
      </c>
      <c r="D25" s="106" t="str">
        <f>+'5 VALORACIÓN DEL CONTROL'!T75</f>
        <v/>
      </c>
      <c r="E25" s="136" t="str">
        <f t="shared" si="0"/>
        <v/>
      </c>
      <c r="F25" s="136" t="str">
        <f t="shared" si="1"/>
        <v/>
      </c>
      <c r="G25" s="105" t="str">
        <f t="shared" si="2"/>
        <v/>
      </c>
      <c r="H25" s="107"/>
      <c r="I25" s="107"/>
      <c r="J25" s="107"/>
      <c r="K25" s="107"/>
      <c r="L25" s="107"/>
      <c r="M25" s="107"/>
      <c r="N25" s="107"/>
      <c r="O25" s="107"/>
      <c r="P25" s="107"/>
    </row>
    <row r="26" spans="1:38" x14ac:dyDescent="0.25">
      <c r="A26" s="104" t="str">
        <f>'2 CONTEXTO E IDENTIFICACIÓN'!A26</f>
        <v>R18</v>
      </c>
      <c r="B26" s="105" t="str">
        <f>+'2 CONTEXTO E IDENTIFICACIÓN'!E26</f>
        <v xml:space="preserve">  </v>
      </c>
      <c r="C26" s="135" t="str">
        <f>+'5 VALORACIÓN DEL CONTROL'!S79</f>
        <v/>
      </c>
      <c r="D26" s="106" t="str">
        <f>+'5 VALORACIÓN DEL CONTROL'!T79</f>
        <v/>
      </c>
      <c r="E26" s="136" t="str">
        <f t="shared" si="0"/>
        <v/>
      </c>
      <c r="F26" s="136" t="str">
        <f t="shared" si="1"/>
        <v/>
      </c>
      <c r="G26" s="105" t="str">
        <f t="shared" si="2"/>
        <v/>
      </c>
      <c r="H26" s="107"/>
      <c r="I26" s="107"/>
      <c r="J26" s="107"/>
      <c r="K26" s="107"/>
      <c r="L26" s="107"/>
      <c r="M26" s="107"/>
      <c r="N26" s="107"/>
      <c r="O26" s="107"/>
      <c r="P26" s="107"/>
    </row>
    <row r="27" spans="1:38" x14ac:dyDescent="0.25">
      <c r="A27" s="104" t="str">
        <f>'2 CONTEXTO E IDENTIFICACIÓN'!A27</f>
        <v>R19</v>
      </c>
      <c r="B27" s="105" t="str">
        <f>+'2 CONTEXTO E IDENTIFICACIÓN'!E27</f>
        <v xml:space="preserve">  </v>
      </c>
      <c r="C27" s="135" t="str">
        <f>+'5 VALORACIÓN DEL CONTROL'!S83</f>
        <v/>
      </c>
      <c r="D27" s="106" t="str">
        <f>+'5 VALORACIÓN DEL CONTROL'!T83</f>
        <v/>
      </c>
      <c r="E27" s="136" t="str">
        <f t="shared" si="0"/>
        <v/>
      </c>
      <c r="F27" s="136" t="str">
        <f t="shared" si="1"/>
        <v/>
      </c>
      <c r="G27" s="105" t="str">
        <f t="shared" si="2"/>
        <v/>
      </c>
      <c r="H27" s="107"/>
      <c r="I27" s="107"/>
      <c r="J27" s="107"/>
      <c r="K27" s="107"/>
      <c r="L27" s="107"/>
      <c r="M27" s="107"/>
      <c r="N27" s="107"/>
      <c r="O27" s="107"/>
      <c r="P27" s="107"/>
    </row>
    <row r="28" spans="1:38" x14ac:dyDescent="0.25">
      <c r="A28" s="104" t="str">
        <f>'2 CONTEXTO E IDENTIFICACIÓN'!A28</f>
        <v>R20</v>
      </c>
      <c r="B28" s="105" t="str">
        <f>+'2 CONTEXTO E IDENTIFICACIÓN'!E28</f>
        <v xml:space="preserve">  </v>
      </c>
      <c r="C28" s="135" t="str">
        <f>+'5 VALORACIÓN DEL CONTROL'!S87</f>
        <v/>
      </c>
      <c r="D28" s="106" t="str">
        <f>+'5 VALORACIÓN DEL CONTROL'!T87</f>
        <v/>
      </c>
      <c r="E28" s="136" t="str">
        <f t="shared" si="0"/>
        <v/>
      </c>
      <c r="F28" s="136" t="str">
        <f t="shared" si="1"/>
        <v/>
      </c>
      <c r="G28" s="105" t="str">
        <f t="shared" si="2"/>
        <v/>
      </c>
      <c r="H28" s="107"/>
      <c r="I28" s="107"/>
      <c r="J28" s="107"/>
      <c r="K28" s="107"/>
      <c r="L28" s="107"/>
      <c r="M28" s="107"/>
      <c r="N28" s="107"/>
      <c r="O28" s="107"/>
      <c r="P28" s="107"/>
    </row>
    <row r="29" spans="1:38" ht="14.45" customHeight="1" x14ac:dyDescent="0.25">
      <c r="B29" s="87"/>
      <c r="D29" s="87"/>
      <c r="G29" s="87"/>
      <c r="H29" s="87"/>
      <c r="I29" s="87"/>
      <c r="J29" s="87"/>
      <c r="K29" s="87"/>
      <c r="L29" s="87"/>
      <c r="M29" s="87"/>
      <c r="N29" s="87"/>
      <c r="O29" s="87"/>
      <c r="P29" s="87"/>
      <c r="AA29" s="92"/>
      <c r="AB29" s="92"/>
      <c r="AC29" s="92"/>
      <c r="AD29" s="92"/>
      <c r="AE29" s="92"/>
      <c r="AF29" s="87"/>
      <c r="AG29" s="87"/>
      <c r="AH29" s="87"/>
      <c r="AI29" s="87"/>
      <c r="AJ29" s="87"/>
    </row>
    <row r="30" spans="1:38" ht="39" customHeight="1" x14ac:dyDescent="0.25">
      <c r="B30" s="87"/>
      <c r="D30" s="87"/>
      <c r="G30" s="87"/>
      <c r="H30" s="87"/>
      <c r="I30" s="87"/>
      <c r="J30" s="87"/>
      <c r="K30" s="87"/>
      <c r="L30" s="87"/>
      <c r="M30" s="87"/>
      <c r="N30" s="87"/>
      <c r="O30" s="87"/>
      <c r="P30" s="87"/>
      <c r="AA30" s="92"/>
      <c r="AB30" s="92"/>
      <c r="AC30" s="92"/>
      <c r="AD30" s="92"/>
      <c r="AE30" s="92"/>
      <c r="AF30" s="87"/>
      <c r="AG30" s="87"/>
      <c r="AH30" s="87"/>
      <c r="AI30" s="87"/>
      <c r="AJ30" s="87"/>
    </row>
    <row r="31" spans="1:38" ht="19.5" customHeight="1" x14ac:dyDescent="0.25">
      <c r="B31" s="87"/>
      <c r="D31" s="87"/>
      <c r="G31" s="87"/>
      <c r="H31" s="87"/>
      <c r="I31" s="87"/>
      <c r="J31" s="87"/>
      <c r="K31" s="87"/>
      <c r="L31" s="87"/>
      <c r="M31" s="87"/>
      <c r="N31" s="87"/>
      <c r="O31" s="87"/>
      <c r="P31" s="87"/>
      <c r="AA31" s="92"/>
      <c r="AB31" s="92"/>
      <c r="AC31" s="92"/>
      <c r="AD31" s="92"/>
      <c r="AE31" s="92"/>
      <c r="AF31" s="87"/>
      <c r="AG31" s="87"/>
      <c r="AH31" s="87"/>
      <c r="AI31" s="87"/>
      <c r="AJ31" s="87"/>
    </row>
    <row r="32" spans="1:38" ht="19.5" customHeight="1" x14ac:dyDescent="0.25">
      <c r="B32" s="87"/>
      <c r="D32" s="87"/>
      <c r="G32" s="87"/>
      <c r="H32" s="87"/>
      <c r="I32" s="87"/>
      <c r="J32" s="87"/>
      <c r="K32" s="87"/>
      <c r="L32" s="87"/>
      <c r="M32" s="87"/>
      <c r="N32" s="87"/>
      <c r="O32" s="87"/>
      <c r="P32" s="87"/>
      <c r="AA32" s="92"/>
      <c r="AB32" s="92"/>
      <c r="AC32" s="92"/>
      <c r="AD32" s="92"/>
      <c r="AE32" s="92"/>
      <c r="AF32" s="87"/>
      <c r="AG32" s="87"/>
      <c r="AH32" s="87"/>
      <c r="AI32" s="87"/>
      <c r="AJ32" s="87"/>
    </row>
    <row r="33" spans="3:31" s="87" customFormat="1" ht="19.5" customHeight="1" x14ac:dyDescent="0.25">
      <c r="C33" s="92"/>
      <c r="E33" s="137"/>
      <c r="F33" s="137"/>
      <c r="AA33" s="92"/>
      <c r="AB33" s="92"/>
      <c r="AC33" s="92"/>
      <c r="AD33" s="92"/>
      <c r="AE33" s="92"/>
    </row>
    <row r="34" spans="3:31" s="87" customFormat="1" ht="19.5" customHeight="1" x14ac:dyDescent="0.25">
      <c r="C34" s="92"/>
      <c r="E34" s="137"/>
      <c r="F34" s="137"/>
      <c r="AA34" s="92"/>
      <c r="AB34" s="92"/>
      <c r="AC34" s="92"/>
      <c r="AD34" s="92"/>
      <c r="AE34" s="92"/>
    </row>
    <row r="35" spans="3:31" s="87" customFormat="1" ht="19.5" customHeight="1" x14ac:dyDescent="0.25">
      <c r="C35" s="92"/>
      <c r="E35" s="137"/>
      <c r="F35" s="137"/>
      <c r="AA35" s="92"/>
      <c r="AB35" s="92"/>
      <c r="AC35" s="92"/>
      <c r="AD35" s="92"/>
      <c r="AE35" s="92"/>
    </row>
  </sheetData>
  <sheetProtection sheet="1" formatCells="0" formatColumns="0" formatRows="0" sort="0" autoFilter="0" pivotTables="0"/>
  <autoFilter ref="A8:AL8" xr:uid="{00000000-0009-0000-0000-000005000000}">
    <filterColumn colId="29" showButton="0"/>
    <filterColumn colId="30" showButton="0"/>
    <filterColumn colId="31" showButton="0"/>
    <filterColumn colId="32" showButton="0"/>
    <filterColumn colId="33" showButton="0"/>
    <filterColumn colId="34" showButton="0"/>
  </autoFilter>
  <dataConsolidate/>
  <mergeCells count="10">
    <mergeCell ref="A1:A2"/>
    <mergeCell ref="B1:B2"/>
    <mergeCell ref="I6:O6"/>
    <mergeCell ref="B4:D4"/>
    <mergeCell ref="B5:D5"/>
    <mergeCell ref="T6:X6"/>
    <mergeCell ref="E7:G7"/>
    <mergeCell ref="K7:O7"/>
    <mergeCell ref="I9:I13"/>
    <mergeCell ref="Q9:Q13"/>
  </mergeCells>
  <conditionalFormatting sqref="E9:E28">
    <cfRule type="cellIs" dxfId="74" priority="11" operator="equal">
      <formula>$S$13</formula>
    </cfRule>
    <cfRule type="cellIs" dxfId="73" priority="12" operator="equal">
      <formula>$S$12</formula>
    </cfRule>
    <cfRule type="cellIs" dxfId="72" priority="13" operator="equal">
      <formula>$S$11</formula>
    </cfRule>
    <cfRule type="cellIs" dxfId="71" priority="14" operator="equal">
      <formula>$S$10</formula>
    </cfRule>
    <cfRule type="cellIs" dxfId="70" priority="15" operator="equal">
      <formula>$S$9</formula>
    </cfRule>
  </conditionalFormatting>
  <conditionalFormatting sqref="F9:F28">
    <cfRule type="cellIs" dxfId="69" priority="6" operator="equal">
      <formula>$T$8</formula>
    </cfRule>
    <cfRule type="cellIs" dxfId="68" priority="7" operator="equal">
      <formula>$U$8</formula>
    </cfRule>
    <cfRule type="cellIs" dxfId="67" priority="8" operator="equal">
      <formula>$V$8</formula>
    </cfRule>
    <cfRule type="cellIs" dxfId="66" priority="9" operator="equal">
      <formula>$W$8</formula>
    </cfRule>
    <cfRule type="cellIs" dxfId="65" priority="10" operator="equal">
      <formula>$X$8</formula>
    </cfRule>
  </conditionalFormatting>
  <conditionalFormatting sqref="G9:G28">
    <cfRule type="cellIs" dxfId="64" priority="16" operator="equal">
      <formula>$T$16</formula>
    </cfRule>
    <cfRule type="cellIs" dxfId="63" priority="17" operator="equal">
      <formula>$T$17</formula>
    </cfRule>
    <cfRule type="cellIs" dxfId="62" priority="18" operator="equal">
      <formula>$T$18</formula>
    </cfRule>
    <cfRule type="cellIs" dxfId="61" priority="19" operator="equal">
      <formula>$T$19</formula>
    </cfRule>
  </conditionalFormatting>
  <conditionalFormatting sqref="D9:D28">
    <cfRule type="cellIs" dxfId="60" priority="1" operator="equal">
      <formula>$S$13</formula>
    </cfRule>
    <cfRule type="cellIs" dxfId="59" priority="2" operator="equal">
      <formula>$S$12</formula>
    </cfRule>
    <cfRule type="cellIs" dxfId="58" priority="3" operator="equal">
      <formula>$S$11</formula>
    </cfRule>
    <cfRule type="cellIs" dxfId="57" priority="4" operator="equal">
      <formula>$S$10</formula>
    </cfRule>
    <cfRule type="cellIs" dxfId="56" priority="5" operator="equal">
      <formula>$S$9</formula>
    </cfRule>
  </conditionalFormatting>
  <dataValidations disablePrompts="1" count="3">
    <dataValidation allowBlank="1" showInputMessage="1" showErrorMessage="1" prompt="Es la materialización del riesgo y las consecuencias de su aparición. Su escala es: 5 bajo impacto, 10 medio, 20 alto impacto._x000a_" sqref="JD8:JJ8" xr:uid="{00000000-0002-0000-0500-000000000000}"/>
    <dataValidation allowBlank="1" showInputMessage="1" showErrorMessage="1" prompt="La probabilidad se encuentra determinada por una escala de 1 a 3, siendo 1 la menor probabilidad de ocurrencia del riesgo y 3 la mayor probabilidad de  ocurrencia." sqref="JC8" xr:uid="{00000000-0002-0000-0500-000001000000}"/>
    <dataValidation type="list" allowBlank="1" showInputMessage="1" showErrorMessage="1" sqref="JD9:JJ16" xr:uid="{00000000-0002-0000-0500-000002000000}">
      <formula1>#REF!</formula1>
    </dataValidation>
  </dataValidations>
  <printOptions horizontalCentered="1" verticalCentered="1"/>
  <pageMargins left="0.31496062992125984" right="0.27559055118110237" top="0.23622047244094491" bottom="0.15748031496062992" header="0" footer="0"/>
  <pageSetup paperSize="5" scale="6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L36"/>
  <sheetViews>
    <sheetView showGridLines="0" zoomScale="70" zoomScaleNormal="70" workbookViewId="0">
      <pane xSplit="1" ySplit="9" topLeftCell="B10" activePane="bottomRight" state="frozen"/>
      <selection pane="topRight" activeCell="B1" sqref="B1"/>
      <selection pane="bottomLeft" activeCell="A7" sqref="A7"/>
      <selection pane="bottomRight" activeCell="A5" sqref="A5"/>
    </sheetView>
  </sheetViews>
  <sheetFormatPr baseColWidth="10" defaultColWidth="14.28515625" defaultRowHeight="12.75" x14ac:dyDescent="0.25"/>
  <cols>
    <col min="1" max="1" width="11.5703125" style="87" customWidth="1"/>
    <col min="2" max="2" width="9.140625" style="92" bestFit="1" customWidth="1"/>
    <col min="3" max="4" width="15.5703125" style="92" customWidth="1"/>
    <col min="5" max="6" width="15.5703125" style="137" customWidth="1"/>
    <col min="7" max="7" width="15.5703125" style="92" customWidth="1"/>
    <col min="8" max="8" width="3.85546875" style="92" customWidth="1"/>
    <col min="9" max="9" width="7.42578125" style="92" customWidth="1"/>
    <col min="10" max="10" width="14" style="92" customWidth="1"/>
    <col min="11" max="15" width="12.42578125" style="92" customWidth="1"/>
    <col min="16" max="16" width="3.85546875" style="92" customWidth="1"/>
    <col min="17" max="17" width="4.85546875" style="87" hidden="1" customWidth="1"/>
    <col min="18" max="18" width="6.140625" style="87" hidden="1" customWidth="1"/>
    <col min="19" max="24" width="14" style="87" hidden="1" customWidth="1"/>
    <col min="25" max="29" width="11.42578125" style="87" customWidth="1"/>
    <col min="30" max="30" width="5.5703125" style="87" bestFit="1" customWidth="1"/>
    <col min="31" max="31" width="26.85546875" style="87" customWidth="1"/>
    <col min="32" max="36" width="22.85546875" style="92" customWidth="1"/>
    <col min="37" max="37" width="23.42578125" style="87" customWidth="1"/>
    <col min="38" max="265" width="11.42578125" style="87" customWidth="1"/>
    <col min="266" max="266" width="12.7109375" style="87" customWidth="1"/>
    <col min="267" max="267" width="47" style="87" customWidth="1"/>
    <col min="268" max="268" width="35" style="87" customWidth="1"/>
    <col min="269" max="16384" width="14.28515625" style="87"/>
  </cols>
  <sheetData>
    <row r="1" spans="1:38" s="75" customFormat="1" ht="36" customHeight="1" x14ac:dyDescent="0.2">
      <c r="A1" s="420"/>
      <c r="B1" s="426" t="str">
        <f>+'2 CONTEXTO E IDENTIFICACIÓN'!B1</f>
        <v>MAPA DE RIESGOS</v>
      </c>
      <c r="C1" s="426"/>
      <c r="D1" s="426"/>
      <c r="E1" s="50" t="str">
        <f>+'2 CONTEXTO E IDENTIFICACIÓN'!C1</f>
        <v>CÓDIGO:</v>
      </c>
      <c r="F1" s="131">
        <f>+'2 CONTEXTO E IDENTIFICACIÓN'!D1</f>
        <v>0</v>
      </c>
      <c r="J1" s="241" t="str">
        <f>+'2 CONTEXTO E IDENTIFICACIÓN'!$F$4</f>
        <v>Elaboración o Actualización:</v>
      </c>
      <c r="K1" s="262">
        <f>+IF('2 CONTEXTO E IDENTIFICACIÓN'!$G$4="","",'2 CONTEXTO E IDENTIFICACIÓN'!$G$4)</f>
        <v>44866</v>
      </c>
      <c r="L1" s="20"/>
      <c r="M1" s="20"/>
      <c r="AF1" s="76"/>
      <c r="AG1" s="76"/>
      <c r="AH1" s="76"/>
      <c r="AI1" s="76"/>
      <c r="AJ1" s="76"/>
    </row>
    <row r="2" spans="1:38" s="75" customFormat="1" ht="36" customHeight="1" x14ac:dyDescent="0.2">
      <c r="A2" s="420"/>
      <c r="B2" s="426"/>
      <c r="C2" s="426"/>
      <c r="D2" s="426"/>
      <c r="E2" s="50" t="str">
        <f>+'2 CONTEXTO E IDENTIFICACIÓN'!C2</f>
        <v>VERSIÓN:</v>
      </c>
      <c r="F2" s="131">
        <f>+'2 CONTEXTO E IDENTIFICACIÓN'!D2</f>
        <v>0</v>
      </c>
      <c r="G2" s="77"/>
      <c r="H2" s="77"/>
      <c r="J2" s="244" t="str">
        <f>+'2 CONTEXTO E IDENTIFICACIÓN'!$D$5</f>
        <v>Vigencia del:</v>
      </c>
      <c r="K2" s="242" t="str">
        <f>+IF('2 CONTEXTO E IDENTIFICACIÓN'!$E$5="","",'2 CONTEXTO E IDENTIFICACIÓN'!$E$5)</f>
        <v/>
      </c>
      <c r="L2" s="243" t="s">
        <v>109</v>
      </c>
      <c r="M2" s="240" t="str">
        <f>+IF('2 CONTEXTO E IDENTIFICACIÓN'!$G$5="","",'2 CONTEXTO E IDENTIFICACIÓN'!$G$5)</f>
        <v/>
      </c>
      <c r="N2" s="78"/>
      <c r="O2" s="78"/>
      <c r="P2" s="77"/>
      <c r="AF2" s="76"/>
      <c r="AG2" s="76"/>
      <c r="AH2" s="76"/>
      <c r="AI2" s="76"/>
      <c r="AJ2" s="76"/>
    </row>
    <row r="3" spans="1:38" s="75" customFormat="1" x14ac:dyDescent="0.2">
      <c r="A3" s="79"/>
      <c r="B3" s="77"/>
      <c r="C3" s="77"/>
      <c r="D3" s="77"/>
      <c r="E3" s="245"/>
      <c r="F3" s="245"/>
      <c r="G3" s="77"/>
      <c r="H3" s="77"/>
      <c r="N3" s="78"/>
      <c r="O3" s="78"/>
      <c r="P3" s="77"/>
      <c r="AF3" s="76"/>
      <c r="AG3" s="76"/>
      <c r="AH3" s="76"/>
      <c r="AI3" s="76"/>
      <c r="AJ3" s="76"/>
    </row>
    <row r="4" spans="1:38" s="75" customFormat="1" ht="17.45" customHeight="1" x14ac:dyDescent="0.2">
      <c r="A4" s="19" t="s">
        <v>157</v>
      </c>
      <c r="B4" s="410" t="str">
        <f>+IF('2 CONTEXTO E IDENTIFICACIÓN'!$B$4="","",'2 CONTEXTO E IDENTIFICACIÓN'!$B$4)</f>
        <v>HOSPITAL UNIVERSITARIO DEPARTAMENTAL DE NARIÑO</v>
      </c>
      <c r="C4" s="410"/>
      <c r="D4" s="410"/>
      <c r="E4" s="73"/>
      <c r="F4" s="245"/>
      <c r="G4" s="77"/>
      <c r="H4" s="77"/>
      <c r="I4" s="246"/>
      <c r="J4" s="246"/>
      <c r="K4" s="247"/>
      <c r="L4" s="247"/>
      <c r="M4" s="247"/>
      <c r="N4" s="78"/>
      <c r="O4" s="78"/>
      <c r="P4" s="77"/>
      <c r="AF4" s="76"/>
      <c r="AG4" s="76"/>
      <c r="AH4" s="76"/>
      <c r="AI4" s="76"/>
      <c r="AJ4" s="76"/>
    </row>
    <row r="5" spans="1:38" s="75" customFormat="1" ht="33" customHeight="1" x14ac:dyDescent="0.2">
      <c r="A5" s="19" t="s">
        <v>155</v>
      </c>
      <c r="B5" s="410" t="str">
        <f>+IF('2 CONTEXTO E IDENTIFICACIÓN'!$D$4="","",'2 CONTEXTO E IDENTIFICACIÓN'!$D$4)</f>
        <v>GESTIÓN FINANCIERA</v>
      </c>
      <c r="C5" s="411"/>
      <c r="D5" s="411"/>
      <c r="E5" s="73"/>
      <c r="F5" s="245"/>
      <c r="G5" s="77"/>
      <c r="H5" s="77"/>
      <c r="I5" s="246"/>
      <c r="J5" s="246"/>
      <c r="K5" s="247"/>
      <c r="L5" s="247"/>
      <c r="M5" s="247"/>
      <c r="N5" s="78"/>
      <c r="O5" s="78"/>
      <c r="P5" s="77"/>
      <c r="AF5" s="76"/>
      <c r="AG5" s="76"/>
      <c r="AH5" s="76"/>
      <c r="AI5" s="76"/>
      <c r="AJ5" s="76"/>
    </row>
    <row r="6" spans="1:38" s="75" customFormat="1" ht="15" thickBot="1" x14ac:dyDescent="0.25">
      <c r="D6" s="73"/>
      <c r="E6" s="73"/>
      <c r="F6" s="133"/>
      <c r="AF6" s="76"/>
      <c r="AG6" s="76"/>
      <c r="AH6" s="76"/>
      <c r="AI6" s="76"/>
      <c r="AJ6" s="76"/>
    </row>
    <row r="7" spans="1:38" s="75" customFormat="1" ht="13.5" thickBot="1" x14ac:dyDescent="0.25">
      <c r="A7" s="465" t="s">
        <v>20</v>
      </c>
      <c r="B7" s="466"/>
      <c r="C7" s="466"/>
      <c r="D7" s="466"/>
      <c r="E7" s="466"/>
      <c r="F7" s="466"/>
      <c r="G7" s="467"/>
      <c r="I7" s="465" t="s">
        <v>21</v>
      </c>
      <c r="J7" s="466"/>
      <c r="K7" s="466"/>
      <c r="L7" s="466"/>
      <c r="M7" s="466"/>
      <c r="N7" s="466"/>
      <c r="O7" s="467"/>
      <c r="R7" s="80"/>
      <c r="S7" s="81"/>
      <c r="T7" s="418" t="s">
        <v>85</v>
      </c>
      <c r="U7" s="418"/>
      <c r="V7" s="418"/>
      <c r="W7" s="418"/>
      <c r="X7" s="419"/>
      <c r="AF7" s="76"/>
      <c r="AG7" s="76"/>
      <c r="AH7" s="76"/>
      <c r="AI7" s="76"/>
      <c r="AJ7" s="76"/>
    </row>
    <row r="8" spans="1:38" x14ac:dyDescent="0.25">
      <c r="A8" s="85"/>
      <c r="B8" s="86"/>
      <c r="C8" s="418" t="s">
        <v>85</v>
      </c>
      <c r="D8" s="418"/>
      <c r="E8" s="418"/>
      <c r="F8" s="418"/>
      <c r="G8" s="419"/>
      <c r="H8" s="84"/>
      <c r="I8" s="85"/>
      <c r="J8" s="86"/>
      <c r="K8" s="418" t="s">
        <v>85</v>
      </c>
      <c r="L8" s="418"/>
      <c r="M8" s="418"/>
      <c r="N8" s="418"/>
      <c r="O8" s="419"/>
      <c r="P8" s="84"/>
      <c r="R8" s="88"/>
      <c r="T8" s="89">
        <v>0.2</v>
      </c>
      <c r="U8" s="89">
        <v>0.4</v>
      </c>
      <c r="V8" s="89">
        <v>0.6</v>
      </c>
      <c r="W8" s="89">
        <v>0.8</v>
      </c>
      <c r="X8" s="90">
        <v>1</v>
      </c>
      <c r="Y8" s="91"/>
      <c r="Z8" s="91"/>
      <c r="AA8" s="91"/>
      <c r="AB8" s="91"/>
      <c r="AC8" s="91"/>
      <c r="AD8" s="91"/>
      <c r="AE8" s="91"/>
    </row>
    <row r="9" spans="1:38" x14ac:dyDescent="0.2">
      <c r="A9" s="88"/>
      <c r="B9" s="97"/>
      <c r="C9" s="98" t="s">
        <v>63</v>
      </c>
      <c r="D9" s="98" t="s">
        <v>7</v>
      </c>
      <c r="E9" s="98" t="s">
        <v>5</v>
      </c>
      <c r="F9" s="98" t="s">
        <v>6</v>
      </c>
      <c r="G9" s="99" t="s">
        <v>71</v>
      </c>
      <c r="H9" s="84"/>
      <c r="I9" s="88"/>
      <c r="J9" s="97"/>
      <c r="K9" s="98" t="s">
        <v>63</v>
      </c>
      <c r="L9" s="98" t="s">
        <v>7</v>
      </c>
      <c r="M9" s="98" t="s">
        <v>5</v>
      </c>
      <c r="N9" s="98" t="s">
        <v>6</v>
      </c>
      <c r="O9" s="99" t="s">
        <v>71</v>
      </c>
      <c r="P9" s="84"/>
      <c r="R9" s="88"/>
      <c r="S9" s="100"/>
      <c r="T9" s="101" t="s">
        <v>63</v>
      </c>
      <c r="U9" s="101" t="s">
        <v>7</v>
      </c>
      <c r="V9" s="101" t="s">
        <v>5</v>
      </c>
      <c r="W9" s="101" t="s">
        <v>6</v>
      </c>
      <c r="X9" s="102" t="s">
        <v>71</v>
      </c>
      <c r="AA9" s="91"/>
      <c r="AB9" s="91"/>
      <c r="AC9" s="103"/>
      <c r="AD9" s="103"/>
      <c r="AE9" s="103"/>
      <c r="AF9" s="103"/>
      <c r="AG9" s="103"/>
      <c r="AH9" s="103"/>
      <c r="AI9" s="103"/>
      <c r="AJ9" s="103"/>
      <c r="AK9" s="103"/>
      <c r="AL9" s="103"/>
    </row>
    <row r="10" spans="1:38" ht="55.5" customHeight="1" x14ac:dyDescent="0.2">
      <c r="A10" s="424" t="s">
        <v>52</v>
      </c>
      <c r="B10" s="98" t="s">
        <v>60</v>
      </c>
      <c r="C10" s="108" t="str">
        <f>+'4 MAPA CALOR INHERENTE'!I9</f>
        <v xml:space="preserve">                   </v>
      </c>
      <c r="D10" s="108" t="str">
        <f>+'4 MAPA CALOR INHERENTE'!J9</f>
        <v xml:space="preserve">                   </v>
      </c>
      <c r="E10" s="108" t="str">
        <f>+'4 MAPA CALOR INHERENTE'!K9</f>
        <v xml:space="preserve">                   </v>
      </c>
      <c r="F10" s="108" t="str">
        <f>+'4 MAPA CALOR INHERENTE'!L9</f>
        <v xml:space="preserve">                   </v>
      </c>
      <c r="G10" s="109" t="str">
        <f>+'4 MAPA CALOR INHERENTE'!M9</f>
        <v xml:space="preserve">                   </v>
      </c>
      <c r="H10" s="107"/>
      <c r="I10" s="424" t="s">
        <v>52</v>
      </c>
      <c r="J10" s="98" t="s">
        <v>60</v>
      </c>
      <c r="K10" s="108" t="str">
        <f>+'6 MAPA CALOR RESIDUAL'!K9</f>
        <v xml:space="preserve">                   </v>
      </c>
      <c r="L10" s="108" t="str">
        <f>+'6 MAPA CALOR RESIDUAL'!L9</f>
        <v xml:space="preserve">                   </v>
      </c>
      <c r="M10" s="108" t="str">
        <f>+'6 MAPA CALOR RESIDUAL'!M9</f>
        <v xml:space="preserve">                   </v>
      </c>
      <c r="N10" s="108" t="str">
        <f>+'6 MAPA CALOR RESIDUAL'!N9</f>
        <v xml:space="preserve">                   </v>
      </c>
      <c r="O10" s="109" t="str">
        <f>+'6 MAPA CALOR RESIDUAL'!O9</f>
        <v xml:space="preserve">                   </v>
      </c>
      <c r="P10" s="107"/>
      <c r="Q10" s="464" t="s">
        <v>52</v>
      </c>
      <c r="R10" s="110">
        <v>1</v>
      </c>
      <c r="S10" s="101" t="s">
        <v>60</v>
      </c>
      <c r="T10" s="108" t="s">
        <v>83</v>
      </c>
      <c r="U10" s="108" t="s">
        <v>83</v>
      </c>
      <c r="V10" s="108" t="s">
        <v>83</v>
      </c>
      <c r="W10" s="108" t="s">
        <v>83</v>
      </c>
      <c r="X10" s="109" t="s">
        <v>82</v>
      </c>
      <c r="AA10" s="91"/>
      <c r="AB10" s="91"/>
      <c r="AC10" s="103"/>
      <c r="AD10" s="103"/>
      <c r="AE10" s="103"/>
      <c r="AF10" s="111"/>
      <c r="AG10" s="111"/>
      <c r="AH10" s="111"/>
      <c r="AI10" s="111"/>
      <c r="AJ10" s="111"/>
      <c r="AK10" s="103"/>
      <c r="AL10" s="103"/>
    </row>
    <row r="11" spans="1:38" ht="55.5" customHeight="1" x14ac:dyDescent="0.2">
      <c r="A11" s="424"/>
      <c r="B11" s="98" t="s">
        <v>59</v>
      </c>
      <c r="C11" s="112" t="str">
        <f>+'4 MAPA CALOR INHERENTE'!I10</f>
        <v xml:space="preserve">                   </v>
      </c>
      <c r="D11" s="112" t="str">
        <f>+'4 MAPA CALOR INHERENTE'!J10</f>
        <v xml:space="preserve">                   </v>
      </c>
      <c r="E11" s="108" t="str">
        <f>+'4 MAPA CALOR INHERENTE'!K10</f>
        <v xml:space="preserve">                   </v>
      </c>
      <c r="F11" s="108" t="str">
        <f>+'4 MAPA CALOR INHERENTE'!L10</f>
        <v xml:space="preserve">                   </v>
      </c>
      <c r="G11" s="109" t="str">
        <f>+'4 MAPA CALOR INHERENTE'!M10</f>
        <v xml:space="preserve">                   </v>
      </c>
      <c r="H11" s="107"/>
      <c r="I11" s="424"/>
      <c r="J11" s="98" t="s">
        <v>59</v>
      </c>
      <c r="K11" s="112" t="str">
        <f>+'6 MAPA CALOR RESIDUAL'!K10</f>
        <v xml:space="preserve">                   </v>
      </c>
      <c r="L11" s="112" t="str">
        <f>+'6 MAPA CALOR RESIDUAL'!L10</f>
        <v xml:space="preserve">                   </v>
      </c>
      <c r="M11" s="108" t="str">
        <f>+'6 MAPA CALOR RESIDUAL'!M10</f>
        <v xml:space="preserve">                   </v>
      </c>
      <c r="N11" s="108" t="str">
        <f>+'6 MAPA CALOR RESIDUAL'!N10</f>
        <v xml:space="preserve">                   </v>
      </c>
      <c r="O11" s="109" t="str">
        <f>+'6 MAPA CALOR RESIDUAL'!O10</f>
        <v xml:space="preserve">                   </v>
      </c>
      <c r="P11" s="107"/>
      <c r="Q11" s="464"/>
      <c r="R11" s="110">
        <v>0.8</v>
      </c>
      <c r="S11" s="101" t="s">
        <v>59</v>
      </c>
      <c r="T11" s="112" t="s">
        <v>5</v>
      </c>
      <c r="U11" s="112" t="s">
        <v>5</v>
      </c>
      <c r="V11" s="108" t="s">
        <v>83</v>
      </c>
      <c r="W11" s="108" t="s">
        <v>83</v>
      </c>
      <c r="X11" s="109" t="s">
        <v>82</v>
      </c>
      <c r="AA11" s="91"/>
      <c r="AB11" s="91"/>
      <c r="AC11" s="103"/>
      <c r="AD11" s="113"/>
      <c r="AE11" s="114"/>
      <c r="AF11" s="111"/>
      <c r="AG11" s="111"/>
      <c r="AH11" s="111"/>
      <c r="AI11" s="111"/>
      <c r="AJ11" s="111"/>
      <c r="AK11" s="103"/>
      <c r="AL11" s="103"/>
    </row>
    <row r="12" spans="1:38" ht="55.5" customHeight="1" x14ac:dyDescent="0.2">
      <c r="A12" s="424"/>
      <c r="B12" s="98" t="s">
        <v>57</v>
      </c>
      <c r="C12" s="112" t="str">
        <f>+'4 MAPA CALOR INHERENTE'!I11</f>
        <v xml:space="preserve">                   </v>
      </c>
      <c r="D12" s="112" t="str">
        <f>+'4 MAPA CALOR INHERENTE'!J11</f>
        <v xml:space="preserve">                   </v>
      </c>
      <c r="E12" s="112" t="str">
        <f>+'4 MAPA CALOR INHERENTE'!K11</f>
        <v xml:space="preserve">                   </v>
      </c>
      <c r="F12" s="108" t="str">
        <f>+'4 MAPA CALOR INHERENTE'!L11</f>
        <v xml:space="preserve">                   </v>
      </c>
      <c r="G12" s="109" t="str">
        <f>+'4 MAPA CALOR INHERENTE'!M11</f>
        <v xml:space="preserve">                   </v>
      </c>
      <c r="H12" s="107"/>
      <c r="I12" s="424"/>
      <c r="J12" s="98" t="s">
        <v>57</v>
      </c>
      <c r="K12" s="112" t="str">
        <f>+'6 MAPA CALOR RESIDUAL'!K11</f>
        <v xml:space="preserve">                   </v>
      </c>
      <c r="L12" s="112" t="str">
        <f>+'6 MAPA CALOR RESIDUAL'!L11</f>
        <v xml:space="preserve">                   </v>
      </c>
      <c r="M12" s="112" t="str">
        <f>+'6 MAPA CALOR RESIDUAL'!M11</f>
        <v xml:space="preserve">                   </v>
      </c>
      <c r="N12" s="108" t="str">
        <f>+'6 MAPA CALOR RESIDUAL'!N11</f>
        <v xml:space="preserve">                   </v>
      </c>
      <c r="O12" s="109" t="str">
        <f>+'6 MAPA CALOR RESIDUAL'!O11</f>
        <v xml:space="preserve">                   </v>
      </c>
      <c r="P12" s="107"/>
      <c r="Q12" s="464"/>
      <c r="R12" s="110">
        <v>0.6</v>
      </c>
      <c r="S12" s="101" t="s">
        <v>57</v>
      </c>
      <c r="T12" s="112" t="s">
        <v>5</v>
      </c>
      <c r="U12" s="112" t="s">
        <v>5</v>
      </c>
      <c r="V12" s="112" t="s">
        <v>5</v>
      </c>
      <c r="W12" s="108" t="s">
        <v>83</v>
      </c>
      <c r="X12" s="109" t="s">
        <v>82</v>
      </c>
      <c r="AA12" s="91"/>
      <c r="AB12" s="91"/>
      <c r="AC12" s="103"/>
      <c r="AD12" s="113"/>
      <c r="AE12" s="114"/>
      <c r="AF12" s="111"/>
      <c r="AG12" s="111"/>
      <c r="AH12" s="111"/>
      <c r="AI12" s="111"/>
      <c r="AJ12" s="115"/>
      <c r="AK12" s="103"/>
      <c r="AL12" s="103"/>
    </row>
    <row r="13" spans="1:38" ht="55.5" customHeight="1" x14ac:dyDescent="0.2">
      <c r="A13" s="424"/>
      <c r="B13" s="98" t="s">
        <v>55</v>
      </c>
      <c r="C13" s="116" t="str">
        <f>+'4 MAPA CALOR INHERENTE'!I12</f>
        <v xml:space="preserve">                   </v>
      </c>
      <c r="D13" s="112" t="str">
        <f>+'4 MAPA CALOR INHERENTE'!J12</f>
        <v xml:space="preserve"> M3 - R2                  </v>
      </c>
      <c r="E13" s="112" t="str">
        <f>+'4 MAPA CALOR INHERENTE'!K12</f>
        <v xml:space="preserve">                   </v>
      </c>
      <c r="F13" s="108" t="str">
        <f>+'4 MAPA CALOR INHERENTE'!L12</f>
        <v xml:space="preserve">M3 - R1                   </v>
      </c>
      <c r="G13" s="109" t="str">
        <f>+'4 MAPA CALOR INHERENTE'!M12</f>
        <v xml:space="preserve">                   </v>
      </c>
      <c r="H13" s="107"/>
      <c r="I13" s="424"/>
      <c r="J13" s="98" t="s">
        <v>55</v>
      </c>
      <c r="K13" s="116" t="str">
        <f>+'6 MAPA CALOR RESIDUAL'!K12</f>
        <v xml:space="preserve">                   </v>
      </c>
      <c r="L13" s="112" t="str">
        <f>+'6 MAPA CALOR RESIDUAL'!L12</f>
        <v xml:space="preserve"> M3 - R2                  </v>
      </c>
      <c r="M13" s="112" t="str">
        <f>+'6 MAPA CALOR RESIDUAL'!M12</f>
        <v xml:space="preserve">                   </v>
      </c>
      <c r="N13" s="108" t="str">
        <f>+'6 MAPA CALOR RESIDUAL'!N12</f>
        <v xml:space="preserve">M3 - R1                   </v>
      </c>
      <c r="O13" s="109" t="str">
        <f>+'6 MAPA CALOR RESIDUAL'!O12</f>
        <v xml:space="preserve">                   </v>
      </c>
      <c r="P13" s="107"/>
      <c r="Q13" s="464"/>
      <c r="R13" s="110">
        <v>0.4</v>
      </c>
      <c r="S13" s="101" t="s">
        <v>55</v>
      </c>
      <c r="T13" s="116" t="s">
        <v>84</v>
      </c>
      <c r="U13" s="112" t="s">
        <v>5</v>
      </c>
      <c r="V13" s="112" t="s">
        <v>5</v>
      </c>
      <c r="W13" s="108" t="s">
        <v>83</v>
      </c>
      <c r="X13" s="109" t="s">
        <v>82</v>
      </c>
      <c r="AA13" s="91"/>
      <c r="AB13" s="91"/>
      <c r="AC13" s="103"/>
      <c r="AD13" s="113"/>
      <c r="AE13" s="114"/>
      <c r="AF13" s="111"/>
      <c r="AG13" s="111"/>
      <c r="AH13" s="111"/>
      <c r="AI13" s="115"/>
      <c r="AJ13" s="111"/>
      <c r="AK13" s="103"/>
      <c r="AL13" s="103"/>
    </row>
    <row r="14" spans="1:38" ht="55.5" customHeight="1" thickBot="1" x14ac:dyDescent="0.25">
      <c r="A14" s="425"/>
      <c r="B14" s="117" t="s">
        <v>53</v>
      </c>
      <c r="C14" s="118" t="str">
        <f>+'4 MAPA CALOR INHERENTE'!I13</f>
        <v xml:space="preserve">                   </v>
      </c>
      <c r="D14" s="118" t="str">
        <f>+'4 MAPA CALOR INHERENTE'!J13</f>
        <v xml:space="preserve">                   </v>
      </c>
      <c r="E14" s="119" t="str">
        <f>+'4 MAPA CALOR INHERENTE'!K13</f>
        <v xml:space="preserve">                   </v>
      </c>
      <c r="F14" s="120" t="str">
        <f>+'4 MAPA CALOR INHERENTE'!L13</f>
        <v xml:space="preserve">                   </v>
      </c>
      <c r="G14" s="121" t="str">
        <f>+'4 MAPA CALOR INHERENTE'!M13</f>
        <v xml:space="preserve">                   </v>
      </c>
      <c r="H14" s="107"/>
      <c r="I14" s="425"/>
      <c r="J14" s="117" t="s">
        <v>53</v>
      </c>
      <c r="K14" s="118" t="str">
        <f>+'6 MAPA CALOR RESIDUAL'!K13</f>
        <v xml:space="preserve">                   </v>
      </c>
      <c r="L14" s="118" t="str">
        <f>+'6 MAPA CALOR RESIDUAL'!L13</f>
        <v xml:space="preserve">                   </v>
      </c>
      <c r="M14" s="119" t="str">
        <f>+'6 MAPA CALOR RESIDUAL'!M13</f>
        <v xml:space="preserve">                   </v>
      </c>
      <c r="N14" s="120" t="str">
        <f>+'6 MAPA CALOR RESIDUAL'!N13</f>
        <v xml:space="preserve">                   </v>
      </c>
      <c r="O14" s="121" t="str">
        <f>+'6 MAPA CALOR RESIDUAL'!O13</f>
        <v xml:space="preserve">                   </v>
      </c>
      <c r="P14" s="107"/>
      <c r="Q14" s="464"/>
      <c r="R14" s="122">
        <v>0.2</v>
      </c>
      <c r="S14" s="123" t="s">
        <v>53</v>
      </c>
      <c r="T14" s="118" t="s">
        <v>84</v>
      </c>
      <c r="U14" s="118" t="s">
        <v>84</v>
      </c>
      <c r="V14" s="119" t="s">
        <v>5</v>
      </c>
      <c r="W14" s="120" t="s">
        <v>83</v>
      </c>
      <c r="X14" s="121" t="s">
        <v>82</v>
      </c>
      <c r="AA14" s="91"/>
      <c r="AB14" s="91"/>
      <c r="AC14" s="103"/>
      <c r="AD14" s="113"/>
      <c r="AE14" s="114"/>
      <c r="AF14" s="111"/>
      <c r="AG14" s="111"/>
      <c r="AH14" s="111"/>
      <c r="AI14" s="124"/>
      <c r="AJ14" s="111"/>
      <c r="AK14" s="103"/>
      <c r="AL14" s="103"/>
    </row>
    <row r="15" spans="1:38" x14ac:dyDescent="0.2">
      <c r="A15" s="92"/>
      <c r="B15" s="107"/>
      <c r="C15" s="210"/>
      <c r="D15" s="211"/>
      <c r="E15" s="212"/>
      <c r="F15" s="212"/>
      <c r="G15" s="107"/>
      <c r="H15" s="107"/>
      <c r="I15" s="107"/>
      <c r="J15" s="107"/>
      <c r="K15" s="107"/>
      <c r="L15" s="107"/>
      <c r="M15" s="107"/>
      <c r="N15" s="107"/>
      <c r="O15" s="107"/>
      <c r="P15" s="107"/>
      <c r="AA15" s="91"/>
      <c r="AB15" s="91"/>
      <c r="AC15" s="103"/>
      <c r="AD15" s="113"/>
      <c r="AE15" s="114"/>
      <c r="AF15" s="111"/>
      <c r="AG15" s="111"/>
      <c r="AH15" s="111"/>
      <c r="AI15" s="111"/>
      <c r="AJ15" s="111"/>
      <c r="AK15" s="103"/>
      <c r="AL15" s="103"/>
    </row>
    <row r="16" spans="1:38" ht="25.5" x14ac:dyDescent="0.2">
      <c r="A16" s="92"/>
      <c r="B16" s="107"/>
      <c r="C16" s="210"/>
      <c r="D16" s="211"/>
      <c r="E16" s="212"/>
      <c r="F16" s="212"/>
      <c r="G16" s="107"/>
      <c r="H16" s="107"/>
      <c r="I16" s="107"/>
      <c r="J16" s="107"/>
      <c r="K16" s="107"/>
      <c r="L16" s="107"/>
      <c r="M16" s="107"/>
      <c r="N16" s="107"/>
      <c r="O16" s="107"/>
      <c r="P16" s="107"/>
      <c r="T16" s="95" t="s">
        <v>86</v>
      </c>
      <c r="V16" s="91"/>
      <c r="W16" s="91"/>
      <c r="X16" s="91"/>
      <c r="Y16" s="91"/>
      <c r="Z16" s="91"/>
      <c r="AA16" s="91"/>
      <c r="AB16" s="91"/>
      <c r="AC16" s="103"/>
      <c r="AD16" s="113"/>
      <c r="AE16" s="103"/>
      <c r="AF16" s="114"/>
      <c r="AG16" s="114"/>
      <c r="AH16" s="114"/>
      <c r="AI16" s="114"/>
      <c r="AJ16" s="114"/>
      <c r="AK16" s="103"/>
      <c r="AL16" s="103"/>
    </row>
    <row r="17" spans="1:38" x14ac:dyDescent="0.2">
      <c r="A17" s="92"/>
      <c r="B17" s="107"/>
      <c r="C17" s="210"/>
      <c r="D17" s="211"/>
      <c r="E17" s="212"/>
      <c r="F17" s="212"/>
      <c r="G17" s="107"/>
      <c r="H17" s="107"/>
      <c r="I17" s="107"/>
      <c r="J17" s="107"/>
      <c r="K17" s="107"/>
      <c r="L17" s="107"/>
      <c r="M17" s="107"/>
      <c r="N17" s="107"/>
      <c r="O17" s="107"/>
      <c r="P17" s="107"/>
      <c r="T17" s="125" t="s">
        <v>82</v>
      </c>
      <c r="V17" s="91"/>
      <c r="W17" s="91"/>
      <c r="X17" s="91"/>
      <c r="Y17" s="91"/>
      <c r="Z17" s="91"/>
      <c r="AA17" s="91"/>
      <c r="AB17" s="91"/>
      <c r="AC17" s="103"/>
      <c r="AD17" s="103"/>
      <c r="AE17" s="103"/>
      <c r="AF17" s="111"/>
      <c r="AG17" s="111"/>
      <c r="AH17" s="111"/>
      <c r="AI17" s="111"/>
      <c r="AJ17" s="111"/>
      <c r="AK17" s="103"/>
      <c r="AL17" s="103"/>
    </row>
    <row r="18" spans="1:38" x14ac:dyDescent="0.2">
      <c r="A18" s="92"/>
      <c r="B18" s="107"/>
      <c r="C18" s="210"/>
      <c r="D18" s="211"/>
      <c r="E18" s="212"/>
      <c r="F18" s="212"/>
      <c r="G18" s="107"/>
      <c r="H18" s="107"/>
      <c r="I18" s="107"/>
      <c r="J18" s="107"/>
      <c r="K18" s="107"/>
      <c r="L18" s="107"/>
      <c r="M18" s="107"/>
      <c r="N18" s="107"/>
      <c r="O18" s="107"/>
      <c r="P18" s="107"/>
      <c r="T18" s="108" t="s">
        <v>83</v>
      </c>
      <c r="U18" s="91"/>
      <c r="V18" s="91"/>
      <c r="W18" s="91"/>
      <c r="X18" s="91"/>
      <c r="Y18" s="91"/>
      <c r="Z18" s="91"/>
      <c r="AA18" s="91"/>
      <c r="AB18" s="91"/>
      <c r="AC18" s="103"/>
      <c r="AD18" s="103"/>
      <c r="AE18" s="103"/>
      <c r="AF18" s="111"/>
      <c r="AG18" s="111"/>
      <c r="AH18" s="111"/>
      <c r="AI18" s="111"/>
      <c r="AJ18" s="111"/>
      <c r="AK18" s="103"/>
      <c r="AL18" s="103"/>
    </row>
    <row r="19" spans="1:38" x14ac:dyDescent="0.2">
      <c r="A19" s="92"/>
      <c r="B19" s="107"/>
      <c r="C19" s="210"/>
      <c r="D19" s="211"/>
      <c r="E19" s="212"/>
      <c r="F19" s="212"/>
      <c r="G19" s="107"/>
      <c r="H19" s="107"/>
      <c r="I19" s="107"/>
      <c r="J19" s="107"/>
      <c r="K19" s="107"/>
      <c r="L19" s="107"/>
      <c r="M19" s="107"/>
      <c r="N19" s="107"/>
      <c r="O19" s="107"/>
      <c r="P19" s="107"/>
      <c r="S19" s="126"/>
      <c r="T19" s="112" t="s">
        <v>5</v>
      </c>
      <c r="U19" s="126"/>
      <c r="V19" s="126"/>
      <c r="W19" s="126"/>
      <c r="X19" s="126"/>
      <c r="Y19" s="126"/>
      <c r="Z19" s="126"/>
      <c r="AA19" s="126"/>
      <c r="AB19" s="126"/>
      <c r="AC19" s="103"/>
      <c r="AD19" s="103"/>
      <c r="AE19" s="127"/>
      <c r="AF19" s="127"/>
      <c r="AG19" s="127"/>
      <c r="AH19" s="127"/>
      <c r="AI19" s="127"/>
      <c r="AJ19" s="127"/>
      <c r="AK19" s="103"/>
      <c r="AL19" s="103"/>
    </row>
    <row r="20" spans="1:38" x14ac:dyDescent="0.2">
      <c r="A20" s="92"/>
      <c r="B20" s="107"/>
      <c r="C20" s="210"/>
      <c r="D20" s="211"/>
      <c r="E20" s="212"/>
      <c r="F20" s="212"/>
      <c r="G20" s="107"/>
      <c r="H20" s="107"/>
      <c r="I20" s="107"/>
      <c r="J20" s="107"/>
      <c r="K20" s="107"/>
      <c r="L20" s="107"/>
      <c r="M20" s="107"/>
      <c r="N20" s="107"/>
      <c r="O20" s="107"/>
      <c r="P20" s="107"/>
      <c r="S20" s="126"/>
      <c r="T20" s="116" t="s">
        <v>84</v>
      </c>
      <c r="AA20" s="126"/>
      <c r="AB20" s="126"/>
      <c r="AC20" s="103"/>
      <c r="AD20" s="103"/>
      <c r="AE20" s="103"/>
      <c r="AF20" s="111"/>
      <c r="AG20" s="111"/>
      <c r="AH20" s="111"/>
      <c r="AI20" s="111"/>
      <c r="AJ20" s="111"/>
      <c r="AK20" s="103"/>
      <c r="AL20" s="103"/>
    </row>
    <row r="21" spans="1:38" x14ac:dyDescent="0.2">
      <c r="A21" s="92"/>
      <c r="B21" s="107"/>
      <c r="C21" s="210"/>
      <c r="D21" s="211"/>
      <c r="E21" s="212"/>
      <c r="F21" s="212"/>
      <c r="G21" s="107"/>
      <c r="H21" s="107"/>
      <c r="I21" s="107"/>
      <c r="J21" s="107"/>
      <c r="K21" s="107"/>
      <c r="L21" s="107"/>
      <c r="M21" s="107"/>
      <c r="N21" s="107"/>
      <c r="O21" s="107"/>
      <c r="P21" s="107"/>
      <c r="Q21" s="128"/>
      <c r="R21" s="128"/>
      <c r="S21" s="126"/>
      <c r="AA21" s="126"/>
      <c r="AB21" s="126"/>
      <c r="AC21" s="103"/>
      <c r="AD21" s="103"/>
      <c r="AE21" s="103"/>
      <c r="AF21" s="111"/>
      <c r="AG21" s="111"/>
      <c r="AH21" s="111"/>
      <c r="AI21" s="111"/>
      <c r="AJ21" s="111"/>
      <c r="AK21" s="103"/>
      <c r="AL21" s="103"/>
    </row>
    <row r="22" spans="1:38" x14ac:dyDescent="0.2">
      <c r="A22" s="92"/>
      <c r="B22" s="107"/>
      <c r="C22" s="210"/>
      <c r="D22" s="211"/>
      <c r="E22" s="212"/>
      <c r="F22" s="212"/>
      <c r="G22" s="107"/>
      <c r="H22" s="107"/>
      <c r="I22" s="107"/>
      <c r="J22" s="107"/>
      <c r="K22" s="107"/>
      <c r="L22" s="107"/>
      <c r="M22" s="107"/>
      <c r="N22" s="107"/>
      <c r="O22" s="107"/>
      <c r="P22" s="107"/>
      <c r="Q22" s="128"/>
      <c r="R22" s="128"/>
      <c r="S22" s="129"/>
      <c r="AA22" s="126"/>
      <c r="AB22" s="126"/>
      <c r="AC22" s="103"/>
      <c r="AD22" s="124"/>
      <c r="AE22" s="124"/>
      <c r="AF22" s="124"/>
      <c r="AG22" s="124"/>
      <c r="AH22" s="124"/>
      <c r="AI22" s="124"/>
      <c r="AJ22" s="111"/>
      <c r="AK22" s="103"/>
      <c r="AL22" s="103"/>
    </row>
    <row r="23" spans="1:38" x14ac:dyDescent="0.2">
      <c r="A23" s="92"/>
      <c r="B23" s="107"/>
      <c r="C23" s="210"/>
      <c r="D23" s="211"/>
      <c r="E23" s="212"/>
      <c r="F23" s="212"/>
      <c r="G23" s="107"/>
      <c r="H23" s="107"/>
      <c r="I23" s="107"/>
      <c r="J23" s="107"/>
      <c r="K23" s="107"/>
      <c r="L23" s="107"/>
      <c r="M23" s="107"/>
      <c r="N23" s="107"/>
      <c r="O23" s="107"/>
      <c r="P23" s="107"/>
      <c r="Q23" s="128"/>
      <c r="R23" s="128"/>
      <c r="AC23" s="103"/>
      <c r="AD23" s="130"/>
      <c r="AE23" s="130"/>
      <c r="AF23" s="130"/>
      <c r="AG23" s="130"/>
      <c r="AH23" s="130"/>
      <c r="AI23" s="130"/>
      <c r="AJ23" s="111"/>
      <c r="AK23" s="103"/>
      <c r="AL23" s="103"/>
    </row>
    <row r="24" spans="1:38" x14ac:dyDescent="0.2">
      <c r="A24" s="92"/>
      <c r="B24" s="107"/>
      <c r="C24" s="210"/>
      <c r="D24" s="211"/>
      <c r="E24" s="212"/>
      <c r="F24" s="212"/>
      <c r="G24" s="107"/>
      <c r="H24" s="107"/>
      <c r="I24" s="107"/>
      <c r="J24" s="107"/>
      <c r="K24" s="107"/>
      <c r="L24" s="107"/>
      <c r="M24" s="107"/>
      <c r="N24" s="107"/>
      <c r="O24" s="107"/>
      <c r="P24" s="107"/>
      <c r="Q24" s="128"/>
      <c r="R24" s="128"/>
      <c r="AC24" s="103"/>
      <c r="AD24" s="124"/>
      <c r="AE24" s="124"/>
      <c r="AF24" s="124"/>
      <c r="AG24" s="124"/>
      <c r="AH24" s="124"/>
      <c r="AI24" s="124"/>
      <c r="AJ24" s="111"/>
      <c r="AK24" s="103"/>
      <c r="AL24" s="103"/>
    </row>
    <row r="25" spans="1:38" x14ac:dyDescent="0.2">
      <c r="A25" s="92"/>
      <c r="B25" s="107"/>
      <c r="C25" s="210"/>
      <c r="D25" s="211"/>
      <c r="E25" s="212"/>
      <c r="F25" s="212"/>
      <c r="G25" s="107"/>
      <c r="H25" s="107"/>
      <c r="I25" s="107"/>
      <c r="J25" s="107"/>
      <c r="K25" s="107"/>
      <c r="L25" s="107"/>
      <c r="M25" s="107"/>
      <c r="N25" s="107"/>
      <c r="O25" s="107"/>
      <c r="P25" s="107"/>
      <c r="AC25" s="103"/>
      <c r="AD25" s="124"/>
      <c r="AE25" s="124"/>
      <c r="AF25" s="124"/>
      <c r="AG25" s="124"/>
      <c r="AH25" s="124"/>
      <c r="AI25" s="124"/>
      <c r="AJ25" s="111"/>
      <c r="AK25" s="103"/>
      <c r="AL25" s="103"/>
    </row>
    <row r="26" spans="1:38" x14ac:dyDescent="0.25">
      <c r="A26" s="92"/>
      <c r="B26" s="107"/>
      <c r="C26" s="210"/>
      <c r="D26" s="211"/>
      <c r="E26" s="212"/>
      <c r="F26" s="212"/>
      <c r="G26" s="107"/>
      <c r="H26" s="107"/>
      <c r="I26" s="107"/>
      <c r="J26" s="107"/>
      <c r="K26" s="107"/>
      <c r="L26" s="107"/>
      <c r="M26" s="107"/>
      <c r="N26" s="107"/>
      <c r="O26" s="107"/>
      <c r="P26" s="107"/>
    </row>
    <row r="27" spans="1:38" x14ac:dyDescent="0.25">
      <c r="A27" s="92"/>
      <c r="B27" s="107"/>
      <c r="C27" s="210"/>
      <c r="D27" s="211"/>
      <c r="E27" s="212"/>
      <c r="F27" s="212"/>
      <c r="G27" s="107"/>
      <c r="H27" s="107"/>
      <c r="I27" s="107"/>
      <c r="J27" s="107"/>
      <c r="K27" s="107"/>
      <c r="L27" s="107"/>
      <c r="M27" s="107"/>
      <c r="N27" s="107"/>
      <c r="O27" s="107"/>
      <c r="P27" s="107"/>
    </row>
    <row r="28" spans="1:38" x14ac:dyDescent="0.25">
      <c r="A28" s="92"/>
      <c r="B28" s="107"/>
      <c r="C28" s="210"/>
      <c r="D28" s="211"/>
      <c r="E28" s="212"/>
      <c r="F28" s="212"/>
      <c r="G28" s="107"/>
      <c r="H28" s="107"/>
      <c r="I28" s="107"/>
      <c r="J28" s="107"/>
      <c r="K28" s="107"/>
      <c r="L28" s="107"/>
      <c r="M28" s="107"/>
      <c r="N28" s="107"/>
      <c r="O28" s="107"/>
      <c r="P28" s="107"/>
    </row>
    <row r="29" spans="1:38" x14ac:dyDescent="0.25">
      <c r="A29" s="92"/>
      <c r="B29" s="107"/>
      <c r="C29" s="210"/>
      <c r="D29" s="211"/>
      <c r="E29" s="212"/>
      <c r="F29" s="212"/>
      <c r="G29" s="107"/>
      <c r="H29" s="107"/>
      <c r="I29" s="107"/>
      <c r="J29" s="107"/>
      <c r="K29" s="107"/>
      <c r="L29" s="107"/>
      <c r="M29" s="107"/>
      <c r="N29" s="107"/>
      <c r="O29" s="107"/>
      <c r="P29" s="107"/>
    </row>
    <row r="30" spans="1:38" ht="14.45" customHeight="1" x14ac:dyDescent="0.25">
      <c r="B30" s="87"/>
      <c r="D30" s="87"/>
      <c r="G30" s="87"/>
      <c r="H30" s="87"/>
      <c r="I30" s="87"/>
      <c r="J30" s="87"/>
      <c r="K30" s="87"/>
      <c r="L30" s="87"/>
      <c r="M30" s="87"/>
      <c r="N30" s="87"/>
      <c r="O30" s="87"/>
      <c r="P30" s="87"/>
      <c r="AA30" s="92"/>
      <c r="AB30" s="92"/>
      <c r="AC30" s="92"/>
      <c r="AD30" s="92"/>
      <c r="AE30" s="92"/>
      <c r="AF30" s="87"/>
      <c r="AG30" s="87"/>
      <c r="AH30" s="87"/>
      <c r="AI30" s="87"/>
      <c r="AJ30" s="87"/>
    </row>
    <row r="31" spans="1:38" ht="39" customHeight="1" x14ac:dyDescent="0.25">
      <c r="B31" s="87"/>
      <c r="D31" s="87"/>
      <c r="G31" s="87"/>
      <c r="H31" s="87"/>
      <c r="I31" s="87"/>
      <c r="J31" s="87"/>
      <c r="K31" s="87"/>
      <c r="L31" s="87"/>
      <c r="M31" s="87"/>
      <c r="N31" s="87"/>
      <c r="O31" s="87"/>
      <c r="P31" s="87"/>
      <c r="AA31" s="92"/>
      <c r="AB31" s="92"/>
      <c r="AC31" s="92"/>
      <c r="AD31" s="92"/>
      <c r="AE31" s="92"/>
      <c r="AF31" s="87"/>
      <c r="AG31" s="87"/>
      <c r="AH31" s="87"/>
      <c r="AI31" s="87"/>
      <c r="AJ31" s="87"/>
    </row>
    <row r="32" spans="1:38" ht="19.5" customHeight="1" x14ac:dyDescent="0.25">
      <c r="B32" s="87"/>
      <c r="D32" s="87"/>
      <c r="G32" s="87"/>
      <c r="H32" s="87"/>
      <c r="I32" s="87"/>
      <c r="J32" s="87"/>
      <c r="K32" s="87"/>
      <c r="L32" s="87"/>
      <c r="M32" s="87"/>
      <c r="N32" s="87"/>
      <c r="O32" s="87"/>
      <c r="P32" s="87"/>
      <c r="AA32" s="92"/>
      <c r="AB32" s="92"/>
      <c r="AC32" s="92"/>
      <c r="AD32" s="92"/>
      <c r="AE32" s="92"/>
      <c r="AF32" s="87"/>
      <c r="AG32" s="87"/>
      <c r="AH32" s="87"/>
      <c r="AI32" s="87"/>
      <c r="AJ32" s="87"/>
    </row>
    <row r="33" spans="3:31" s="87" customFormat="1" ht="19.5" customHeight="1" x14ac:dyDescent="0.25">
      <c r="C33" s="92"/>
      <c r="E33" s="137"/>
      <c r="F33" s="137"/>
      <c r="AA33" s="92"/>
      <c r="AB33" s="92"/>
      <c r="AC33" s="92"/>
      <c r="AD33" s="92"/>
      <c r="AE33" s="92"/>
    </row>
    <row r="34" spans="3:31" s="87" customFormat="1" ht="19.5" customHeight="1" x14ac:dyDescent="0.25">
      <c r="C34" s="92"/>
      <c r="E34" s="137"/>
      <c r="F34" s="137"/>
      <c r="AA34" s="92"/>
      <c r="AB34" s="92"/>
      <c r="AC34" s="92"/>
      <c r="AD34" s="92"/>
      <c r="AE34" s="92"/>
    </row>
    <row r="35" spans="3:31" s="87" customFormat="1" ht="19.5" customHeight="1" x14ac:dyDescent="0.25">
      <c r="C35" s="92"/>
      <c r="E35" s="137"/>
      <c r="F35" s="137"/>
      <c r="AA35" s="92"/>
      <c r="AB35" s="92"/>
      <c r="AC35" s="92"/>
      <c r="AD35" s="92"/>
      <c r="AE35" s="92"/>
    </row>
    <row r="36" spans="3:31" s="87" customFormat="1" ht="19.5" customHeight="1" x14ac:dyDescent="0.25">
      <c r="C36" s="92"/>
      <c r="E36" s="137"/>
      <c r="F36" s="137"/>
      <c r="AA36" s="92"/>
      <c r="AB36" s="92"/>
      <c r="AC36" s="92"/>
      <c r="AD36" s="92"/>
      <c r="AE36" s="92"/>
    </row>
  </sheetData>
  <sheetProtection sheet="1" formatCells="0" formatColumns="0" formatRows="0" sort="0" autoFilter="0" pivotTables="0"/>
  <autoFilter ref="A9:AL9" xr:uid="{00000000-0009-0000-0000-000006000000}">
    <filterColumn colId="29" showButton="0"/>
    <filterColumn colId="30" showButton="0"/>
    <filterColumn colId="31" showButton="0"/>
    <filterColumn colId="32" showButton="0"/>
    <filterColumn colId="33" showButton="0"/>
    <filterColumn colId="34" showButton="0"/>
  </autoFilter>
  <dataConsolidate/>
  <mergeCells count="12">
    <mergeCell ref="B1:D2"/>
    <mergeCell ref="A1:A2"/>
    <mergeCell ref="I7:O7"/>
    <mergeCell ref="T7:X7"/>
    <mergeCell ref="K8:O8"/>
    <mergeCell ref="B4:D4"/>
    <mergeCell ref="B5:D5"/>
    <mergeCell ref="I10:I14"/>
    <mergeCell ref="Q10:Q14"/>
    <mergeCell ref="A7:G7"/>
    <mergeCell ref="C8:G8"/>
    <mergeCell ref="A10:A14"/>
  </mergeCells>
  <conditionalFormatting sqref="E15:E29">
    <cfRule type="cellIs" dxfId="55" priority="11" operator="equal">
      <formula>$S$14</formula>
    </cfRule>
    <cfRule type="cellIs" dxfId="54" priority="12" operator="equal">
      <formula>$S$13</formula>
    </cfRule>
    <cfRule type="cellIs" dxfId="53" priority="13" operator="equal">
      <formula>$S$12</formula>
    </cfRule>
    <cfRule type="cellIs" dxfId="52" priority="14" operator="equal">
      <formula>$S$11</formula>
    </cfRule>
    <cfRule type="cellIs" dxfId="51" priority="15" operator="equal">
      <formula>$S$10</formula>
    </cfRule>
  </conditionalFormatting>
  <conditionalFormatting sqref="F15:F29">
    <cfRule type="cellIs" dxfId="50" priority="6" operator="equal">
      <formula>$T$9</formula>
    </cfRule>
    <cfRule type="cellIs" dxfId="49" priority="7" operator="equal">
      <formula>$U$9</formula>
    </cfRule>
    <cfRule type="cellIs" dxfId="48" priority="8" operator="equal">
      <formula>$V$9</formula>
    </cfRule>
    <cfRule type="cellIs" dxfId="47" priority="9" operator="equal">
      <formula>$W$9</formula>
    </cfRule>
    <cfRule type="cellIs" dxfId="46" priority="10" operator="equal">
      <formula>$X$9</formula>
    </cfRule>
  </conditionalFormatting>
  <conditionalFormatting sqref="G15:G29">
    <cfRule type="cellIs" dxfId="45" priority="16" operator="equal">
      <formula>$T$17</formula>
    </cfRule>
    <cfRule type="cellIs" dxfId="44" priority="17" operator="equal">
      <formula>$T$18</formula>
    </cfRule>
    <cfRule type="cellIs" dxfId="43" priority="18" operator="equal">
      <formula>$T$19</formula>
    </cfRule>
    <cfRule type="cellIs" dxfId="42" priority="19" operator="equal">
      <formula>$T$20</formula>
    </cfRule>
  </conditionalFormatting>
  <conditionalFormatting sqref="D15:D29">
    <cfRule type="cellIs" dxfId="41" priority="1" operator="equal">
      <formula>$S$14</formula>
    </cfRule>
    <cfRule type="cellIs" dxfId="40" priority="2" operator="equal">
      <formula>$S$13</formula>
    </cfRule>
    <cfRule type="cellIs" dxfId="39" priority="3" operator="equal">
      <formula>$S$12</formula>
    </cfRule>
    <cfRule type="cellIs" dxfId="38" priority="4" operator="equal">
      <formula>$S$11</formula>
    </cfRule>
    <cfRule type="cellIs" dxfId="37" priority="5" operator="equal">
      <formula>$S$10</formula>
    </cfRule>
  </conditionalFormatting>
  <dataValidations count="3">
    <dataValidation type="list" allowBlank="1" showInputMessage="1" showErrorMessage="1" sqref="JD10:JJ17" xr:uid="{00000000-0002-0000-0600-000000000000}">
      <formula1>#REF!</formula1>
    </dataValidation>
    <dataValidation allowBlank="1" showInputMessage="1" showErrorMessage="1" prompt="La probabilidad se encuentra determinada por una escala de 1 a 3, siendo 1 la menor probabilidad de ocurrencia del riesgo y 3 la mayor probabilidad de  ocurrencia." sqref="JC9" xr:uid="{00000000-0002-0000-0600-000001000000}"/>
    <dataValidation allowBlank="1" showInputMessage="1" showErrorMessage="1" prompt="Es la materialización del riesgo y las consecuencias de su aparición. Su escala es: 5 bajo impacto, 10 medio, 20 alto impacto._x000a_" sqref="JD9:JJ9" xr:uid="{00000000-0002-0000-0600-000002000000}"/>
  </dataValidations>
  <printOptions horizontalCentered="1" verticalCentered="1"/>
  <pageMargins left="0.23622047244094491" right="0.23622047244094491" top="0.74803149606299213" bottom="0.74803149606299213" header="0.31496062992125984" footer="0.31496062992125984"/>
  <pageSetup scale="65" orientation="landscape" r:id="rId1"/>
  <headerFooter alignWithMargins="0"/>
  <colBreaks count="1" manualBreakCount="1">
    <brk id="16"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X35"/>
  <sheetViews>
    <sheetView showGridLines="0" tabSelected="1" zoomScale="70" zoomScaleNormal="70" workbookViewId="0">
      <pane xSplit="1" ySplit="8" topLeftCell="B9" activePane="bottomRight" state="frozen"/>
      <selection pane="topRight" activeCell="B1" sqref="B1"/>
      <selection pane="bottomLeft" activeCell="A7" sqref="A7"/>
      <selection pane="bottomRight" activeCell="Z22" sqref="Z22"/>
    </sheetView>
  </sheetViews>
  <sheetFormatPr baseColWidth="10" defaultColWidth="14.28515625" defaultRowHeight="12.75" x14ac:dyDescent="0.25"/>
  <cols>
    <col min="1" max="1" width="21" style="87" customWidth="1"/>
    <col min="2" max="2" width="61.42578125" style="92" customWidth="1"/>
    <col min="3" max="4" width="14.140625" style="92" customWidth="1"/>
    <col min="5" max="5" width="16.42578125" style="137" customWidth="1"/>
    <col min="6" max="6" width="12.5703125" style="137" customWidth="1"/>
    <col min="7" max="7" width="12.5703125" style="92" customWidth="1"/>
    <col min="8" max="8" width="15.42578125" style="92" customWidth="1"/>
    <col min="9" max="9" width="13" style="92" customWidth="1"/>
    <col min="10" max="10" width="16.42578125" style="137" customWidth="1"/>
    <col min="11" max="11" width="10.140625" style="137" customWidth="1"/>
    <col min="12" max="12" width="12.7109375" style="92" customWidth="1"/>
    <col min="13" max="13" width="16.85546875" style="92" customWidth="1"/>
    <col min="14" max="14" width="15.5703125" style="92" customWidth="1"/>
    <col min="15" max="16" width="16.5703125" style="92" customWidth="1"/>
    <col min="17" max="17" width="29.85546875" style="92" customWidth="1"/>
    <col min="18" max="18" width="20.85546875" style="92" customWidth="1"/>
    <col min="19" max="19" width="17.7109375" style="143" bestFit="1" customWidth="1"/>
    <col min="20" max="20" width="13.5703125" style="143" customWidth="1"/>
    <col min="21" max="21" width="47.7109375" style="92" customWidth="1"/>
    <col min="22" max="23" width="20.42578125" style="92" customWidth="1"/>
    <col min="24" max="25" width="30.7109375" style="92" customWidth="1"/>
    <col min="26" max="26" width="18" style="92" customWidth="1"/>
    <col min="27" max="28" width="15.42578125" style="92" customWidth="1"/>
    <col min="29" max="29" width="4.85546875" style="87" customWidth="1"/>
    <col min="30" max="30" width="5.42578125" style="87" bestFit="1" customWidth="1"/>
    <col min="31" max="32" width="14" style="87" customWidth="1"/>
    <col min="33" max="33" width="18.5703125" style="87" customWidth="1"/>
    <col min="34" max="34" width="19.5703125" style="87" customWidth="1"/>
    <col min="35" max="36" width="14" style="87" customWidth="1"/>
    <col min="37" max="41" width="11.42578125" style="87" customWidth="1"/>
    <col min="42" max="42" width="5.5703125" style="87" bestFit="1" customWidth="1"/>
    <col min="43" max="43" width="26.85546875" style="87" customWidth="1"/>
    <col min="44" max="48" width="22.85546875" style="92" customWidth="1"/>
    <col min="49" max="49" width="23.42578125" style="87" customWidth="1"/>
    <col min="50" max="277" width="11.42578125" style="87" customWidth="1"/>
    <col min="278" max="278" width="12.7109375" style="87" customWidth="1"/>
    <col min="279" max="279" width="47" style="87" customWidth="1"/>
    <col min="280" max="280" width="35" style="87" customWidth="1"/>
    <col min="281" max="16384" width="14.28515625" style="87"/>
  </cols>
  <sheetData>
    <row r="1" spans="1:50" s="75" customFormat="1" ht="36" customHeight="1" x14ac:dyDescent="0.2">
      <c r="A1" s="420"/>
      <c r="B1" s="426" t="str">
        <f>+'2 CONTEXTO E IDENTIFICACIÓN'!B1</f>
        <v>MAPA DE RIESGOS</v>
      </c>
      <c r="C1" s="50" t="str">
        <f>+'2 CONTEXTO E IDENTIFICACIÓN'!C1</f>
        <v>CÓDIGO:</v>
      </c>
      <c r="D1" s="131">
        <f>+'2 CONTEXTO E IDENTIFICACIÓN'!D1</f>
        <v>0</v>
      </c>
      <c r="E1" s="132"/>
      <c r="F1" s="241" t="str">
        <f>+'2 CONTEXTO E IDENTIFICACIÓN'!$F$4</f>
        <v>Elaboración o Actualización:</v>
      </c>
      <c r="G1" s="262">
        <f>+IF('2 CONTEXTO E IDENTIFICACIÓN'!$G$4="","",'2 CONTEXTO E IDENTIFICACIÓN'!$G$4)</f>
        <v>44866</v>
      </c>
      <c r="H1" s="20"/>
      <c r="I1" s="20"/>
      <c r="U1" s="138"/>
      <c r="V1" s="138"/>
      <c r="AR1" s="76"/>
      <c r="AS1" s="76"/>
      <c r="AT1" s="76"/>
      <c r="AU1" s="76"/>
      <c r="AV1" s="76"/>
    </row>
    <row r="2" spans="1:50" s="75" customFormat="1" ht="36" customHeight="1" x14ac:dyDescent="0.2">
      <c r="A2" s="420"/>
      <c r="B2" s="426"/>
      <c r="C2" s="50" t="str">
        <f>+'2 CONTEXTO E IDENTIFICACIÓN'!C2</f>
        <v>VERSIÓN:</v>
      </c>
      <c r="D2" s="131">
        <f>+'2 CONTEXTO E IDENTIFICACIÓN'!D2</f>
        <v>0</v>
      </c>
      <c r="E2" s="132"/>
      <c r="F2" s="244" t="str">
        <f>+'2 CONTEXTO E IDENTIFICACIÓN'!$D$5</f>
        <v>Vigencia del:</v>
      </c>
      <c r="G2" s="242" t="str">
        <f>+IF('2 CONTEXTO E IDENTIFICACIÓN'!$E$5="","",'2 CONTEXTO E IDENTIFICACIÓN'!$E$5)</f>
        <v/>
      </c>
      <c r="H2" s="243" t="s">
        <v>109</v>
      </c>
      <c r="I2" s="240" t="str">
        <f>+IF('2 CONTEXTO E IDENTIFICACIÓN'!$G$5="","",'2 CONTEXTO E IDENTIFICACIÓN'!$G$5)</f>
        <v/>
      </c>
      <c r="J2" s="132"/>
      <c r="K2" s="132"/>
      <c r="L2" s="77"/>
      <c r="N2" s="77"/>
      <c r="O2" s="77"/>
      <c r="P2" s="77"/>
      <c r="Q2" s="77"/>
      <c r="R2" s="77"/>
      <c r="S2" s="139"/>
      <c r="T2" s="139"/>
      <c r="U2" s="77"/>
      <c r="V2" s="77"/>
      <c r="W2" s="77"/>
      <c r="X2" s="77"/>
      <c r="Y2" s="77"/>
      <c r="Z2" s="77"/>
      <c r="AA2" s="77"/>
      <c r="AB2" s="77"/>
      <c r="AR2" s="76"/>
      <c r="AS2" s="76"/>
      <c r="AT2" s="76"/>
      <c r="AU2" s="76"/>
      <c r="AV2" s="76"/>
    </row>
    <row r="3" spans="1:50" s="75" customFormat="1" x14ac:dyDescent="0.2">
      <c r="A3" s="79"/>
      <c r="B3" s="77"/>
      <c r="C3" s="245"/>
      <c r="D3" s="245"/>
      <c r="E3" s="132"/>
      <c r="F3" s="132"/>
      <c r="G3" s="77"/>
      <c r="J3" s="132"/>
      <c r="K3" s="132"/>
      <c r="L3" s="77"/>
      <c r="N3" s="77"/>
      <c r="O3" s="77"/>
      <c r="P3" s="77"/>
      <c r="Q3" s="77"/>
      <c r="R3" s="77"/>
      <c r="S3" s="139"/>
      <c r="T3" s="139"/>
      <c r="U3" s="77"/>
      <c r="V3" s="77"/>
      <c r="W3" s="77"/>
      <c r="X3" s="77"/>
      <c r="Y3" s="77"/>
      <c r="Z3" s="77"/>
      <c r="AA3" s="77"/>
      <c r="AB3" s="77"/>
      <c r="AR3" s="76"/>
      <c r="AS3" s="76"/>
      <c r="AT3" s="76"/>
      <c r="AU3" s="76"/>
      <c r="AV3" s="76"/>
    </row>
    <row r="4" spans="1:50" s="75" customFormat="1" ht="15.75" thickBot="1" x14ac:dyDescent="0.25">
      <c r="A4" s="19" t="s">
        <v>157</v>
      </c>
      <c r="B4" s="410" t="str">
        <f>+IF('2 CONTEXTO E IDENTIFICACIÓN'!$B$4="","",'2 CONTEXTO E IDENTIFICACIÓN'!$B$4)</f>
        <v>HOSPITAL UNIVERSITARIO DEPARTAMENTAL DE NARIÑO</v>
      </c>
      <c r="C4" s="410"/>
      <c r="D4" s="410"/>
      <c r="E4" s="73"/>
      <c r="F4" s="73"/>
      <c r="G4" s="73"/>
      <c r="H4" s="73"/>
      <c r="I4" s="73"/>
      <c r="J4" s="73"/>
      <c r="K4" s="133"/>
      <c r="S4" s="138"/>
      <c r="T4" s="138"/>
      <c r="AR4" s="76"/>
      <c r="AS4" s="76"/>
      <c r="AT4" s="76"/>
      <c r="AU4" s="76"/>
      <c r="AV4" s="76"/>
    </row>
    <row r="5" spans="1:50" s="75" customFormat="1" ht="15" x14ac:dyDescent="0.2">
      <c r="A5" s="19" t="s">
        <v>155</v>
      </c>
      <c r="B5" s="410" t="str">
        <f>+IF('2 CONTEXTO E IDENTIFICACIÓN'!$D$4="","",'2 CONTEXTO E IDENTIFICACIÓN'!$D$4)</f>
        <v>GESTIÓN FINANCIERA</v>
      </c>
      <c r="C5" s="411"/>
      <c r="D5" s="411"/>
      <c r="E5" s="52"/>
      <c r="F5" s="133"/>
      <c r="H5" s="77"/>
      <c r="I5" s="77"/>
      <c r="J5" s="52"/>
      <c r="K5" s="133"/>
      <c r="S5" s="138"/>
      <c r="T5" s="138"/>
      <c r="AD5" s="80"/>
      <c r="AE5" s="81"/>
      <c r="AF5" s="471" t="s">
        <v>85</v>
      </c>
      <c r="AG5" s="472"/>
      <c r="AH5" s="472"/>
      <c r="AI5" s="472"/>
      <c r="AJ5" s="473"/>
      <c r="AR5" s="76"/>
      <c r="AS5" s="76"/>
      <c r="AT5" s="76"/>
      <c r="AU5" s="76"/>
      <c r="AV5" s="76"/>
    </row>
    <row r="6" spans="1:50" s="75" customFormat="1" ht="5.45" customHeight="1" x14ac:dyDescent="0.2">
      <c r="A6" s="248"/>
      <c r="B6" s="247"/>
      <c r="C6" s="247"/>
      <c r="D6" s="77"/>
      <c r="E6" s="52"/>
      <c r="F6" s="133"/>
      <c r="H6" s="77"/>
      <c r="I6" s="77"/>
      <c r="J6" s="52"/>
      <c r="K6" s="133"/>
      <c r="S6" s="138"/>
      <c r="T6" s="138"/>
      <c r="AD6" s="268"/>
      <c r="AF6" s="269"/>
      <c r="AG6" s="270"/>
      <c r="AH6" s="270"/>
      <c r="AI6" s="270"/>
      <c r="AJ6" s="271"/>
      <c r="AR6" s="76"/>
      <c r="AS6" s="76"/>
      <c r="AT6" s="76"/>
      <c r="AU6" s="76"/>
      <c r="AV6" s="76"/>
    </row>
    <row r="7" spans="1:50" ht="14.45" customHeight="1" x14ac:dyDescent="0.25">
      <c r="A7" s="134"/>
      <c r="B7" s="134"/>
      <c r="C7" s="134"/>
      <c r="D7" s="134"/>
      <c r="E7" s="421" t="s">
        <v>87</v>
      </c>
      <c r="F7" s="421"/>
      <c r="G7" s="421"/>
      <c r="H7" s="84"/>
      <c r="I7" s="134"/>
      <c r="J7" s="421" t="s">
        <v>116</v>
      </c>
      <c r="K7" s="421"/>
      <c r="L7" s="421"/>
      <c r="M7" s="84"/>
      <c r="N7" s="84"/>
      <c r="O7" s="84"/>
      <c r="P7" s="84"/>
      <c r="Q7" s="421" t="s">
        <v>129</v>
      </c>
      <c r="R7" s="421"/>
      <c r="S7" s="421"/>
      <c r="T7" s="421"/>
      <c r="U7" s="421" t="s">
        <v>148</v>
      </c>
      <c r="V7" s="421"/>
      <c r="W7" s="421"/>
      <c r="X7" s="84"/>
      <c r="Y7" s="84"/>
      <c r="Z7" s="84"/>
      <c r="AA7" s="84"/>
      <c r="AB7" s="84"/>
      <c r="AD7" s="88"/>
      <c r="AF7" s="89">
        <v>0.2</v>
      </c>
      <c r="AG7" s="89">
        <v>0.4</v>
      </c>
      <c r="AH7" s="89">
        <v>0.6</v>
      </c>
      <c r="AI7" s="89">
        <v>0.8</v>
      </c>
      <c r="AJ7" s="90">
        <v>1</v>
      </c>
      <c r="AK7" s="91"/>
      <c r="AL7" s="91"/>
      <c r="AM7" s="91"/>
      <c r="AN7" s="91"/>
      <c r="AO7" s="91"/>
      <c r="AP7" s="91"/>
      <c r="AQ7" s="91"/>
    </row>
    <row r="8" spans="1:50" ht="51" x14ac:dyDescent="0.2">
      <c r="A8" s="95" t="s">
        <v>0</v>
      </c>
      <c r="B8" s="95" t="s">
        <v>1</v>
      </c>
      <c r="C8" s="95" t="s">
        <v>120</v>
      </c>
      <c r="D8" s="95" t="s">
        <v>121</v>
      </c>
      <c r="E8" s="95" t="s">
        <v>2</v>
      </c>
      <c r="F8" s="95" t="s">
        <v>4</v>
      </c>
      <c r="G8" s="96" t="s">
        <v>122</v>
      </c>
      <c r="H8" s="95" t="s">
        <v>118</v>
      </c>
      <c r="I8" s="95" t="s">
        <v>119</v>
      </c>
      <c r="J8" s="95" t="s">
        <v>2</v>
      </c>
      <c r="K8" s="95" t="s">
        <v>4</v>
      </c>
      <c r="L8" s="95" t="s">
        <v>122</v>
      </c>
      <c r="M8" s="95" t="s">
        <v>176</v>
      </c>
      <c r="N8" s="95" t="s">
        <v>123</v>
      </c>
      <c r="O8" s="95" t="s">
        <v>280</v>
      </c>
      <c r="P8" s="95" t="s">
        <v>275</v>
      </c>
      <c r="Q8" s="95" t="s">
        <v>180</v>
      </c>
      <c r="R8" s="95" t="s">
        <v>179</v>
      </c>
      <c r="S8" s="140" t="s">
        <v>150</v>
      </c>
      <c r="T8" s="140" t="s">
        <v>151</v>
      </c>
      <c r="U8" s="95" t="s">
        <v>146</v>
      </c>
      <c r="V8" s="95" t="s">
        <v>147</v>
      </c>
      <c r="W8" s="95" t="s">
        <v>149</v>
      </c>
      <c r="X8" s="95" t="s">
        <v>152</v>
      </c>
      <c r="Y8" s="95" t="s">
        <v>153</v>
      </c>
      <c r="Z8" s="95" t="s">
        <v>130</v>
      </c>
      <c r="AA8" s="84"/>
      <c r="AB8" s="84"/>
      <c r="AD8" s="88"/>
      <c r="AE8" s="100"/>
      <c r="AF8" s="101" t="s">
        <v>63</v>
      </c>
      <c r="AG8" s="101" t="s">
        <v>7</v>
      </c>
      <c r="AH8" s="101" t="s">
        <v>5</v>
      </c>
      <c r="AI8" s="101" t="s">
        <v>6</v>
      </c>
      <c r="AJ8" s="102" t="s">
        <v>71</v>
      </c>
      <c r="AM8" s="91"/>
      <c r="AN8" s="91"/>
      <c r="AO8" s="103"/>
      <c r="AP8" s="103"/>
      <c r="AQ8" s="103"/>
      <c r="AR8" s="103"/>
      <c r="AS8" s="103"/>
      <c r="AT8" s="103"/>
      <c r="AU8" s="103"/>
      <c r="AV8" s="103"/>
      <c r="AW8" s="103"/>
      <c r="AX8" s="103"/>
    </row>
    <row r="9" spans="1:50" ht="99" x14ac:dyDescent="0.2">
      <c r="A9" s="104" t="str">
        <f>'2 CONTEXTO E IDENTIFICACIÓN'!A9</f>
        <v>M3 - R1</v>
      </c>
      <c r="B9" s="105" t="str">
        <f>+'2 CONTEXTO E IDENTIFICACIÓN'!E9</f>
        <v>Posibilidad de pérdida Económica y Reputacional por ausencia en la presentación de informes exactos y oportunos, que conllevan a procesos disciplinarios a la gerencia, debido a insuficiente suministro de información por parte de los procesos asociados a esta labor.</v>
      </c>
      <c r="C9" s="141">
        <f>+'3 PROBABIL E IMPACTO INHERENTE'!E9</f>
        <v>0.4</v>
      </c>
      <c r="D9" s="141">
        <f>+'3 PROBABIL E IMPACTO INHERENTE'!M9</f>
        <v>0.8</v>
      </c>
      <c r="E9" s="136" t="str">
        <f>+'4 MAPA CALOR INHERENTE'!C9</f>
        <v>Baja</v>
      </c>
      <c r="F9" s="136" t="str">
        <f>+'4 MAPA CALOR INHERENTE'!D9</f>
        <v>Mayor</v>
      </c>
      <c r="G9" s="105" t="str">
        <f>+'4 MAPA CALOR INHERENTE'!E9</f>
        <v>Alto</v>
      </c>
      <c r="H9" s="135">
        <f>+'6 MAPA CALOR RESIDUAL'!C9</f>
        <v>0.24</v>
      </c>
      <c r="I9" s="106">
        <f>+'6 MAPA CALOR RESIDUAL'!D9</f>
        <v>0.8</v>
      </c>
      <c r="J9" s="136" t="str">
        <f>+'6 MAPA CALOR RESIDUAL'!E9</f>
        <v>Baja</v>
      </c>
      <c r="K9" s="136" t="str">
        <f>+'6 MAPA CALOR RESIDUAL'!F9</f>
        <v>Mayor</v>
      </c>
      <c r="L9" s="105" t="str">
        <f>+'6 MAPA CALOR RESIDUAL'!G9</f>
        <v>Alto</v>
      </c>
      <c r="M9" s="105" t="str">
        <f t="shared" ref="M9:M28" si="0">+IF($N9="","",IF($N9=$AG$16,$AH$16,IF($N9=$AG$19,$AH$19)))</f>
        <v>Requiere Plan de Acción</v>
      </c>
      <c r="N9" s="105" t="str">
        <f t="shared" ref="N9:N28" si="1">+IF(L9="","",IF(OR(L9=$AF$16,L9=$AF$17,L9=$AF$18),$AG$16,IF(L9=$AF$19,$AG$19)))</f>
        <v>Reducir_mitigar_Transferir_Evitar</v>
      </c>
      <c r="O9" s="233"/>
      <c r="P9" s="105">
        <f t="shared" ref="P9:P28" si="2">+IF($M9="","",IF($M9=$AH$19,$AG$19,$O9))</f>
        <v>0</v>
      </c>
      <c r="Q9" s="339" t="s">
        <v>295</v>
      </c>
      <c r="R9" s="339" t="s">
        <v>294</v>
      </c>
      <c r="S9" s="340">
        <v>44927</v>
      </c>
      <c r="T9" s="340">
        <v>45291</v>
      </c>
      <c r="U9" s="233" t="s">
        <v>298</v>
      </c>
      <c r="V9" s="233"/>
      <c r="W9" s="233"/>
      <c r="X9" s="233"/>
      <c r="Y9" s="233"/>
      <c r="Z9" s="233" t="s">
        <v>145</v>
      </c>
      <c r="AA9" s="107"/>
      <c r="AB9" s="107"/>
      <c r="AC9" s="468" t="s">
        <v>52</v>
      </c>
      <c r="AD9" s="110">
        <v>1</v>
      </c>
      <c r="AE9" s="101" t="s">
        <v>60</v>
      </c>
      <c r="AF9" s="108" t="s">
        <v>83</v>
      </c>
      <c r="AG9" s="108" t="s">
        <v>83</v>
      </c>
      <c r="AH9" s="108" t="s">
        <v>83</v>
      </c>
      <c r="AI9" s="108" t="s">
        <v>83</v>
      </c>
      <c r="AJ9" s="109" t="s">
        <v>82</v>
      </c>
      <c r="AM9" s="91"/>
      <c r="AN9" s="91"/>
      <c r="AO9" s="103"/>
      <c r="AP9" s="103"/>
      <c r="AQ9" s="103"/>
      <c r="AR9" s="111"/>
      <c r="AS9" s="111"/>
      <c r="AT9" s="111"/>
      <c r="AU9" s="111"/>
      <c r="AV9" s="111"/>
      <c r="AW9" s="103"/>
      <c r="AX9" s="103"/>
    </row>
    <row r="10" spans="1:50" ht="38.25" x14ac:dyDescent="0.2">
      <c r="A10" s="104" t="str">
        <f>'2 CONTEXTO E IDENTIFICACIÓN'!A10</f>
        <v>M3 - R2</v>
      </c>
      <c r="B10" s="105" t="str">
        <f>+'2 CONTEXTO E IDENTIFICACIÓN'!E10</f>
        <v>Posibilidad de pérdida Económica  por ausencia de  conciliación con las diferentes ERP, lo que no permite definir la cartera a cobrar,  debido a que no se coincide con las cifras de cartera.</v>
      </c>
      <c r="C10" s="141">
        <f>+'3 PROBABIL E IMPACTO INHERENTE'!E10</f>
        <v>0.4</v>
      </c>
      <c r="D10" s="141">
        <f>+'3 PROBABIL E IMPACTO INHERENTE'!M10</f>
        <v>0.4</v>
      </c>
      <c r="E10" s="136" t="str">
        <f>+'4 MAPA CALOR INHERENTE'!C10</f>
        <v>Baja</v>
      </c>
      <c r="F10" s="136" t="str">
        <f>+'4 MAPA CALOR INHERENTE'!D10</f>
        <v>Menor</v>
      </c>
      <c r="G10" s="105" t="str">
        <f>+'4 MAPA CALOR INHERENTE'!E10</f>
        <v>Moderado</v>
      </c>
      <c r="H10" s="135">
        <f>+'5 VALORACIÓN DEL CONTROL'!S15</f>
        <v>0.24</v>
      </c>
      <c r="I10" s="106">
        <f>+'5 VALORACIÓN DEL CONTROL'!T15</f>
        <v>0.4</v>
      </c>
      <c r="J10" s="136" t="str">
        <f t="shared" ref="J10:J28" si="3">+IF(H10=0,"",IF(H10&lt;=$AD$13,$AE$13,IF(H10&lt;=$AD$12,$AE$12,IF(H10&lt;=$AD$11,$AE$11,IF(H10&lt;=$AD$10,$AE$10,IF(H10&lt;=$AD$9,$AE$9,""))))))</f>
        <v>Baja</v>
      </c>
      <c r="K10" s="136" t="str">
        <f t="shared" ref="K10:K28" si="4">+IF(I10=0,"",IF(I10&lt;=$AF$7,$AF$8,IF(I10&lt;=$AG$7,$AG$8,IF(I10&lt;=$AH$7,$AH$8,IF(I10&lt;=$AI$7,$AI$8,IF(I10&lt;=$AJ$7,$AJ$8,""))))))</f>
        <v>Menor</v>
      </c>
      <c r="L10" s="105" t="str">
        <f t="shared" ref="L10:L28" si="5">+IF(J10=$AE$9,IF(K10=$AF$8,$AF$9,IF(K10=$AG$8,$AG$9,IF(K10=$AH$8,$AH$9,IF(K10=$AI$8,$AI$9,IF(K10=$AJ$8,$AJ$9))))),IF(J10=$AE$10,IF(K10=$AF$8,$AF$10,IF(K10=$AG$8,$AG$10,IF(K10=$AH$8,$AH$10,IF(K10=$AI$8,$AI$10,IF(K10=$AJ$8,$AJ$10))))),IF(J10=$AE$11,IF(K10=$AF$8,$AF$11,IF(K10=$AG$8,$AG$11,IF(K10=$AH$8,$AH$11,IF(K10=$AI$8,$AI$11,IF(K10=$AJ$8,$AJ$11))))),IF(J10=$AE$12,IF(K10=$AF$8,$AF$12,IF(K10=$AG$8,$AG$12,IF(K10=$AH$8,$AH$12,IF(K10=$AI$8,$AI$12,IF(K10=$AJ$8,$AJ$12))))),IF(J10=$AE$13,IF(K10=$AF$8,$AF$13,IF(K10=$AG$8,$AG$13,IF(K10=$AH$8,$AH$13,IF(K10=$AI$8,$AI$13,IF(K10=$AJ$8,$AJ$13))))),"")))))</f>
        <v>Moderado</v>
      </c>
      <c r="M10" s="105" t="str">
        <f t="shared" si="0"/>
        <v>Requiere Plan de Acción</v>
      </c>
      <c r="N10" s="105" t="str">
        <f t="shared" si="1"/>
        <v>Reducir_mitigar_Transferir_Evitar</v>
      </c>
      <c r="O10" s="233"/>
      <c r="P10" s="105">
        <f t="shared" si="2"/>
        <v>0</v>
      </c>
      <c r="Q10" s="339" t="s">
        <v>282</v>
      </c>
      <c r="R10" s="339" t="s">
        <v>294</v>
      </c>
      <c r="S10" s="340">
        <v>44927</v>
      </c>
      <c r="T10" s="340">
        <v>45291</v>
      </c>
      <c r="U10" s="233" t="s">
        <v>299</v>
      </c>
      <c r="V10" s="233"/>
      <c r="W10" s="233"/>
      <c r="X10" s="233"/>
      <c r="Y10" s="233"/>
      <c r="Z10" s="233" t="s">
        <v>145</v>
      </c>
      <c r="AA10" s="107"/>
      <c r="AB10" s="107"/>
      <c r="AC10" s="469"/>
      <c r="AD10" s="110">
        <v>0.8</v>
      </c>
      <c r="AE10" s="101" t="s">
        <v>59</v>
      </c>
      <c r="AF10" s="112" t="s">
        <v>5</v>
      </c>
      <c r="AG10" s="112" t="s">
        <v>5</v>
      </c>
      <c r="AH10" s="108" t="s">
        <v>83</v>
      </c>
      <c r="AI10" s="108" t="s">
        <v>83</v>
      </c>
      <c r="AJ10" s="109" t="s">
        <v>82</v>
      </c>
      <c r="AM10" s="91"/>
      <c r="AN10" s="91"/>
      <c r="AO10" s="103"/>
      <c r="AP10" s="113"/>
      <c r="AQ10" s="114"/>
      <c r="AR10" s="111"/>
      <c r="AS10" s="111"/>
      <c r="AT10" s="111"/>
      <c r="AU10" s="111"/>
      <c r="AV10" s="111"/>
      <c r="AW10" s="103"/>
      <c r="AX10" s="103"/>
    </row>
    <row r="11" spans="1:50" ht="16.5" x14ac:dyDescent="0.2">
      <c r="A11" s="104" t="str">
        <f>'2 CONTEXTO E IDENTIFICACIÓN'!A11</f>
        <v>R3</v>
      </c>
      <c r="B11" s="105" t="str">
        <f>+'2 CONTEXTO E IDENTIFICACIÓN'!E11</f>
        <v xml:space="preserve">  </v>
      </c>
      <c r="C11" s="141" t="str">
        <f>+'3 PROBABIL E IMPACTO INHERENTE'!E11</f>
        <v/>
      </c>
      <c r="D11" s="141" t="str">
        <f>+'3 PROBABIL E IMPACTO INHERENTE'!M11</f>
        <v/>
      </c>
      <c r="E11" s="136" t="str">
        <f>+'4 MAPA CALOR INHERENTE'!C11</f>
        <v/>
      </c>
      <c r="F11" s="136" t="str">
        <f>+'4 MAPA CALOR INHERENTE'!D11</f>
        <v/>
      </c>
      <c r="G11" s="105" t="str">
        <f>+'4 MAPA CALOR INHERENTE'!E11</f>
        <v/>
      </c>
      <c r="H11" s="135" t="str">
        <f>+'5 VALORACIÓN DEL CONTROL'!S19</f>
        <v/>
      </c>
      <c r="I11" s="106" t="str">
        <f>+'5 VALORACIÓN DEL CONTROL'!T19</f>
        <v/>
      </c>
      <c r="J11" s="136" t="str">
        <f t="shared" si="3"/>
        <v/>
      </c>
      <c r="K11" s="136" t="str">
        <f t="shared" si="4"/>
        <v/>
      </c>
      <c r="L11" s="105" t="str">
        <f>+IF(J11=$AE$9,IF(K11=$AF$8,$AF$9,IF(K11=$AG$8,$AG$9,IF(K11=$AH$8,$AH$9,IF(K11=$AI$8,$AI$9,IF(K11=$AJ$8,$AJ$9))))),IF(J11=$AE$10,IF(K11=$AF$8,$AF$10,IF(K11=$AG$8,$AG$10,IF(K11=$AH$8,$AH$10,IF(K11=$AI$8,$AI$10,IF(K11=$AJ$8,$AJ$10))))),IF(J11=$AE$11,IF(K11=$AF$8,$AF$11,IF(K11=$AG$8,$AG$11,IF(K11=$AH$8,$AH$11,IF(K11=$AI$8,$AI$11,IF(K11=$AJ$8,$AJ$11))))),IF(J11=$AE$12,IF(K11=$AF$8,$AF$12,IF(K11=$AG$8,$AG$12,IF(K11=$AH$8,$AH$12,IF(K11=$AI$8,$AI$12,IF(K11=$AJ$8,$AJ$12))))),IF(J11=$AE$13,IF(K11=$AF$8,$AF$13,IF(K11=$AG$8,$AG$13,IF(K11=$AH$8,$AH$13,IF(K11=$AI$8,$AI$13,IF(K11=$AJ$8,$AJ$13))))),"")))))</f>
        <v/>
      </c>
      <c r="M11" s="105" t="str">
        <f t="shared" si="0"/>
        <v/>
      </c>
      <c r="N11" s="105" t="str">
        <f t="shared" si="1"/>
        <v/>
      </c>
      <c r="O11" s="233"/>
      <c r="P11" s="105" t="str">
        <f t="shared" si="2"/>
        <v/>
      </c>
      <c r="Q11" s="339"/>
      <c r="R11" s="339"/>
      <c r="S11" s="340"/>
      <c r="T11" s="340"/>
      <c r="U11" s="233"/>
      <c r="V11" s="233"/>
      <c r="W11" s="233"/>
      <c r="X11" s="233"/>
      <c r="Y11" s="233"/>
      <c r="Z11" s="233"/>
      <c r="AA11" s="107"/>
      <c r="AB11" s="107"/>
      <c r="AC11" s="469"/>
      <c r="AD11" s="110">
        <v>0.6</v>
      </c>
      <c r="AE11" s="101" t="s">
        <v>57</v>
      </c>
      <c r="AF11" s="112" t="s">
        <v>5</v>
      </c>
      <c r="AG11" s="112" t="s">
        <v>5</v>
      </c>
      <c r="AH11" s="112" t="s">
        <v>5</v>
      </c>
      <c r="AI11" s="108" t="s">
        <v>83</v>
      </c>
      <c r="AJ11" s="109" t="s">
        <v>82</v>
      </c>
      <c r="AM11" s="91"/>
      <c r="AN11" s="91"/>
      <c r="AO11" s="103"/>
      <c r="AP11" s="113"/>
      <c r="AQ11" s="114"/>
      <c r="AR11" s="111"/>
      <c r="AS11" s="111"/>
      <c r="AT11" s="111"/>
      <c r="AU11" s="111"/>
      <c r="AV11" s="115"/>
      <c r="AW11" s="103"/>
      <c r="AX11" s="103"/>
    </row>
    <row r="12" spans="1:50" x14ac:dyDescent="0.2">
      <c r="A12" s="104" t="str">
        <f>'2 CONTEXTO E IDENTIFICACIÓN'!A12</f>
        <v>R4</v>
      </c>
      <c r="B12" s="105" t="str">
        <f>+'2 CONTEXTO E IDENTIFICACIÓN'!E12</f>
        <v xml:space="preserve">  </v>
      </c>
      <c r="C12" s="141" t="str">
        <f>+'3 PROBABIL E IMPACTO INHERENTE'!E12</f>
        <v/>
      </c>
      <c r="D12" s="141" t="str">
        <f>+'3 PROBABIL E IMPACTO INHERENTE'!M12</f>
        <v/>
      </c>
      <c r="E12" s="136" t="str">
        <f>+'4 MAPA CALOR INHERENTE'!C12</f>
        <v/>
      </c>
      <c r="F12" s="136" t="str">
        <f>+'4 MAPA CALOR INHERENTE'!D12</f>
        <v/>
      </c>
      <c r="G12" s="105" t="str">
        <f>+'4 MAPA CALOR INHERENTE'!E12</f>
        <v/>
      </c>
      <c r="H12" s="135" t="str">
        <f>+'5 VALORACIÓN DEL CONTROL'!S23</f>
        <v/>
      </c>
      <c r="I12" s="106" t="str">
        <f>+'5 VALORACIÓN DEL CONTROL'!T23</f>
        <v/>
      </c>
      <c r="J12" s="136" t="str">
        <f t="shared" si="3"/>
        <v/>
      </c>
      <c r="K12" s="136" t="str">
        <f t="shared" si="4"/>
        <v/>
      </c>
      <c r="L12" s="105" t="str">
        <f t="shared" si="5"/>
        <v/>
      </c>
      <c r="M12" s="105" t="str">
        <f t="shared" si="0"/>
        <v/>
      </c>
      <c r="N12" s="105" t="str">
        <f t="shared" si="1"/>
        <v/>
      </c>
      <c r="O12" s="233"/>
      <c r="P12" s="105" t="str">
        <f t="shared" si="2"/>
        <v/>
      </c>
      <c r="Q12" s="233"/>
      <c r="R12" s="233"/>
      <c r="S12" s="234"/>
      <c r="T12" s="234"/>
      <c r="U12" s="233"/>
      <c r="V12" s="233"/>
      <c r="W12" s="233"/>
      <c r="X12" s="233"/>
      <c r="Y12" s="233"/>
      <c r="Z12" s="233"/>
      <c r="AA12" s="107"/>
      <c r="AB12" s="107"/>
      <c r="AC12" s="469"/>
      <c r="AD12" s="110">
        <v>0.4</v>
      </c>
      <c r="AE12" s="101" t="s">
        <v>55</v>
      </c>
      <c r="AF12" s="116" t="s">
        <v>84</v>
      </c>
      <c r="AG12" s="112" t="s">
        <v>5</v>
      </c>
      <c r="AH12" s="112" t="s">
        <v>5</v>
      </c>
      <c r="AI12" s="108" t="s">
        <v>83</v>
      </c>
      <c r="AJ12" s="109" t="s">
        <v>82</v>
      </c>
      <c r="AM12" s="91"/>
      <c r="AN12" s="91"/>
      <c r="AO12" s="103"/>
      <c r="AP12" s="113"/>
      <c r="AQ12" s="114"/>
      <c r="AR12" s="111"/>
      <c r="AS12" s="111"/>
      <c r="AT12" s="111"/>
      <c r="AU12" s="115"/>
      <c r="AV12" s="111"/>
      <c r="AW12" s="103"/>
      <c r="AX12" s="103"/>
    </row>
    <row r="13" spans="1:50" ht="13.5" thickBot="1" x14ac:dyDescent="0.25">
      <c r="A13" s="104" t="str">
        <f>'2 CONTEXTO E IDENTIFICACIÓN'!A13</f>
        <v>R5</v>
      </c>
      <c r="B13" s="105" t="str">
        <f>+'2 CONTEXTO E IDENTIFICACIÓN'!E13</f>
        <v xml:space="preserve">  </v>
      </c>
      <c r="C13" s="141" t="str">
        <f>+'3 PROBABIL E IMPACTO INHERENTE'!E13</f>
        <v/>
      </c>
      <c r="D13" s="141" t="str">
        <f>+'3 PROBABIL E IMPACTO INHERENTE'!M13</f>
        <v/>
      </c>
      <c r="E13" s="136" t="str">
        <f>+'4 MAPA CALOR INHERENTE'!C13</f>
        <v/>
      </c>
      <c r="F13" s="136" t="str">
        <f>+'4 MAPA CALOR INHERENTE'!D13</f>
        <v/>
      </c>
      <c r="G13" s="105" t="str">
        <f>+'4 MAPA CALOR INHERENTE'!E13</f>
        <v/>
      </c>
      <c r="H13" s="135" t="str">
        <f>+'5 VALORACIÓN DEL CONTROL'!S27</f>
        <v/>
      </c>
      <c r="I13" s="106" t="str">
        <f>+'5 VALORACIÓN DEL CONTROL'!T27</f>
        <v/>
      </c>
      <c r="J13" s="136" t="str">
        <f t="shared" si="3"/>
        <v/>
      </c>
      <c r="K13" s="136" t="str">
        <f t="shared" si="4"/>
        <v/>
      </c>
      <c r="L13" s="105" t="str">
        <f t="shared" si="5"/>
        <v/>
      </c>
      <c r="M13" s="105" t="str">
        <f t="shared" si="0"/>
        <v/>
      </c>
      <c r="N13" s="105" t="str">
        <f t="shared" si="1"/>
        <v/>
      </c>
      <c r="O13" s="233"/>
      <c r="P13" s="105" t="str">
        <f t="shared" si="2"/>
        <v/>
      </c>
      <c r="Q13" s="233"/>
      <c r="R13" s="233"/>
      <c r="S13" s="234"/>
      <c r="T13" s="234"/>
      <c r="U13" s="233"/>
      <c r="V13" s="233"/>
      <c r="W13" s="233"/>
      <c r="X13" s="233"/>
      <c r="Y13" s="233"/>
      <c r="Z13" s="233"/>
      <c r="AA13" s="107"/>
      <c r="AB13" s="107"/>
      <c r="AC13" s="470"/>
      <c r="AD13" s="122">
        <v>0.2</v>
      </c>
      <c r="AE13" s="123" t="s">
        <v>53</v>
      </c>
      <c r="AF13" s="118" t="s">
        <v>84</v>
      </c>
      <c r="AG13" s="118" t="s">
        <v>84</v>
      </c>
      <c r="AH13" s="119" t="s">
        <v>5</v>
      </c>
      <c r="AI13" s="120" t="s">
        <v>83</v>
      </c>
      <c r="AJ13" s="121" t="s">
        <v>82</v>
      </c>
      <c r="AM13" s="91"/>
      <c r="AN13" s="91"/>
      <c r="AO13" s="103"/>
      <c r="AP13" s="113"/>
      <c r="AQ13" s="114"/>
      <c r="AR13" s="111"/>
      <c r="AS13" s="111"/>
      <c r="AT13" s="111"/>
      <c r="AU13" s="124"/>
      <c r="AV13" s="111"/>
      <c r="AW13" s="103"/>
      <c r="AX13" s="103"/>
    </row>
    <row r="14" spans="1:50" x14ac:dyDescent="0.2">
      <c r="A14" s="104" t="str">
        <f>'2 CONTEXTO E IDENTIFICACIÓN'!A14</f>
        <v>R6</v>
      </c>
      <c r="B14" s="105" t="str">
        <f>+'2 CONTEXTO E IDENTIFICACIÓN'!E14</f>
        <v xml:space="preserve">  </v>
      </c>
      <c r="C14" s="141" t="str">
        <f>+'3 PROBABIL E IMPACTO INHERENTE'!E14</f>
        <v/>
      </c>
      <c r="D14" s="141" t="str">
        <f>+'3 PROBABIL E IMPACTO INHERENTE'!M14</f>
        <v/>
      </c>
      <c r="E14" s="136" t="str">
        <f>+'4 MAPA CALOR INHERENTE'!C14</f>
        <v/>
      </c>
      <c r="F14" s="136" t="str">
        <f>+'4 MAPA CALOR INHERENTE'!D14</f>
        <v/>
      </c>
      <c r="G14" s="105" t="str">
        <f>+'4 MAPA CALOR INHERENTE'!E14</f>
        <v/>
      </c>
      <c r="H14" s="135" t="str">
        <f>+'5 VALORACIÓN DEL CONTROL'!S31</f>
        <v/>
      </c>
      <c r="I14" s="106" t="str">
        <f>+'5 VALORACIÓN DEL CONTROL'!T31</f>
        <v/>
      </c>
      <c r="J14" s="136" t="str">
        <f t="shared" si="3"/>
        <v/>
      </c>
      <c r="K14" s="136" t="str">
        <f t="shared" si="4"/>
        <v/>
      </c>
      <c r="L14" s="105" t="str">
        <f t="shared" si="5"/>
        <v/>
      </c>
      <c r="M14" s="105" t="str">
        <f t="shared" si="0"/>
        <v/>
      </c>
      <c r="N14" s="105" t="str">
        <f t="shared" si="1"/>
        <v/>
      </c>
      <c r="O14" s="233"/>
      <c r="P14" s="105" t="str">
        <f t="shared" si="2"/>
        <v/>
      </c>
      <c r="Q14" s="233"/>
      <c r="R14" s="233"/>
      <c r="S14" s="234"/>
      <c r="T14" s="234"/>
      <c r="U14" s="233"/>
      <c r="V14" s="233"/>
      <c r="W14" s="233"/>
      <c r="X14" s="233"/>
      <c r="Y14" s="233"/>
      <c r="Z14" s="233"/>
      <c r="AA14" s="107"/>
      <c r="AB14" s="107"/>
      <c r="AM14" s="91"/>
      <c r="AN14" s="91"/>
      <c r="AO14" s="103"/>
      <c r="AP14" s="113"/>
      <c r="AQ14" s="114"/>
      <c r="AR14" s="111"/>
      <c r="AS14" s="111"/>
      <c r="AT14" s="111"/>
      <c r="AU14" s="111"/>
      <c r="AV14" s="111"/>
      <c r="AW14" s="103"/>
      <c r="AX14" s="103"/>
    </row>
    <row r="15" spans="1:50" ht="13.5" customHeight="1" x14ac:dyDescent="0.2">
      <c r="A15" s="104" t="str">
        <f>'2 CONTEXTO E IDENTIFICACIÓN'!A15</f>
        <v>R7</v>
      </c>
      <c r="B15" s="105" t="str">
        <f>+'2 CONTEXTO E IDENTIFICACIÓN'!E15</f>
        <v xml:space="preserve">  </v>
      </c>
      <c r="C15" s="141" t="str">
        <f>+'3 PROBABIL E IMPACTO INHERENTE'!E15</f>
        <v/>
      </c>
      <c r="D15" s="141" t="str">
        <f>+'3 PROBABIL E IMPACTO INHERENTE'!M15</f>
        <v/>
      </c>
      <c r="E15" s="136" t="str">
        <f>+'4 MAPA CALOR INHERENTE'!C15</f>
        <v/>
      </c>
      <c r="F15" s="136" t="str">
        <f>+'4 MAPA CALOR INHERENTE'!D15</f>
        <v/>
      </c>
      <c r="G15" s="105" t="str">
        <f>+'4 MAPA CALOR INHERENTE'!E15</f>
        <v/>
      </c>
      <c r="H15" s="135" t="str">
        <f>+'5 VALORACIÓN DEL CONTROL'!S35</f>
        <v/>
      </c>
      <c r="I15" s="106" t="str">
        <f>+'5 VALORACIÓN DEL CONTROL'!T35</f>
        <v/>
      </c>
      <c r="J15" s="136" t="str">
        <f t="shared" si="3"/>
        <v/>
      </c>
      <c r="K15" s="136" t="str">
        <f t="shared" si="4"/>
        <v/>
      </c>
      <c r="L15" s="105" t="str">
        <f t="shared" si="5"/>
        <v/>
      </c>
      <c r="M15" s="105" t="str">
        <f t="shared" si="0"/>
        <v/>
      </c>
      <c r="N15" s="105" t="str">
        <f t="shared" si="1"/>
        <v/>
      </c>
      <c r="O15" s="233"/>
      <c r="P15" s="105" t="str">
        <f t="shared" si="2"/>
        <v/>
      </c>
      <c r="Q15" s="233"/>
      <c r="R15" s="233"/>
      <c r="S15" s="234"/>
      <c r="T15" s="234"/>
      <c r="U15" s="233"/>
      <c r="V15" s="233"/>
      <c r="W15" s="233"/>
      <c r="X15" s="233"/>
      <c r="Y15" s="233"/>
      <c r="Z15" s="233"/>
      <c r="AA15" s="107"/>
      <c r="AB15" s="107"/>
      <c r="AF15" s="95" t="s">
        <v>86</v>
      </c>
      <c r="AG15" s="95" t="s">
        <v>123</v>
      </c>
      <c r="AH15" s="95" t="s">
        <v>176</v>
      </c>
      <c r="AJ15" s="100" t="s">
        <v>278</v>
      </c>
      <c r="AK15" s="91"/>
      <c r="AL15" s="91"/>
      <c r="AM15" s="91"/>
      <c r="AN15" s="91"/>
      <c r="AO15" s="103"/>
      <c r="AP15" s="113"/>
      <c r="AQ15" s="103"/>
      <c r="AR15" s="114"/>
      <c r="AS15" s="114"/>
      <c r="AT15" s="114"/>
      <c r="AU15" s="114"/>
      <c r="AV15" s="114"/>
      <c r="AW15" s="103"/>
      <c r="AX15" s="103"/>
    </row>
    <row r="16" spans="1:50" ht="15.75" customHeight="1" x14ac:dyDescent="0.2">
      <c r="A16" s="104" t="str">
        <f>'2 CONTEXTO E IDENTIFICACIÓN'!A16</f>
        <v>R8</v>
      </c>
      <c r="B16" s="105" t="str">
        <f>+'2 CONTEXTO E IDENTIFICACIÓN'!E16</f>
        <v xml:space="preserve">  </v>
      </c>
      <c r="C16" s="141" t="str">
        <f>+'3 PROBABIL E IMPACTO INHERENTE'!E16</f>
        <v/>
      </c>
      <c r="D16" s="141" t="str">
        <f>+'3 PROBABIL E IMPACTO INHERENTE'!M16</f>
        <v/>
      </c>
      <c r="E16" s="136" t="str">
        <f>+'4 MAPA CALOR INHERENTE'!C16</f>
        <v/>
      </c>
      <c r="F16" s="136" t="str">
        <f>+'4 MAPA CALOR INHERENTE'!D16</f>
        <v/>
      </c>
      <c r="G16" s="105" t="str">
        <f>+'4 MAPA CALOR INHERENTE'!E16</f>
        <v/>
      </c>
      <c r="H16" s="135" t="str">
        <f>+'5 VALORACIÓN DEL CONTROL'!S39</f>
        <v/>
      </c>
      <c r="I16" s="106" t="str">
        <f>+'5 VALORACIÓN DEL CONTROL'!T39</f>
        <v/>
      </c>
      <c r="J16" s="136" t="str">
        <f t="shared" si="3"/>
        <v/>
      </c>
      <c r="K16" s="136" t="str">
        <f t="shared" si="4"/>
        <v/>
      </c>
      <c r="L16" s="105" t="str">
        <f t="shared" si="5"/>
        <v/>
      </c>
      <c r="M16" s="105" t="str">
        <f t="shared" si="0"/>
        <v/>
      </c>
      <c r="N16" s="105" t="str">
        <f t="shared" si="1"/>
        <v/>
      </c>
      <c r="O16" s="233"/>
      <c r="P16" s="105" t="str">
        <f t="shared" si="2"/>
        <v/>
      </c>
      <c r="Q16" s="233"/>
      <c r="R16" s="233"/>
      <c r="S16" s="234"/>
      <c r="T16" s="234"/>
      <c r="U16" s="233"/>
      <c r="V16" s="233"/>
      <c r="W16" s="233"/>
      <c r="X16" s="233"/>
      <c r="Y16" s="233"/>
      <c r="Z16" s="233"/>
      <c r="AA16" s="107"/>
      <c r="AB16" s="107"/>
      <c r="AF16" s="125" t="s">
        <v>82</v>
      </c>
      <c r="AG16" s="100" t="s">
        <v>278</v>
      </c>
      <c r="AH16" s="100" t="s">
        <v>177</v>
      </c>
      <c r="AI16" s="91"/>
      <c r="AJ16" s="338" t="s">
        <v>276</v>
      </c>
      <c r="AM16" s="91"/>
      <c r="AN16" s="91"/>
      <c r="AO16" s="103"/>
      <c r="AP16" s="103"/>
      <c r="AQ16" s="103"/>
      <c r="AR16" s="111"/>
      <c r="AS16" s="111"/>
      <c r="AT16" s="111"/>
      <c r="AU16" s="111"/>
      <c r="AV16" s="111"/>
      <c r="AW16" s="103"/>
      <c r="AX16" s="103"/>
    </row>
    <row r="17" spans="1:50" ht="14.25" customHeight="1" x14ac:dyDescent="0.2">
      <c r="A17" s="104" t="str">
        <f>'2 CONTEXTO E IDENTIFICACIÓN'!A17</f>
        <v>R9</v>
      </c>
      <c r="B17" s="105" t="str">
        <f>+'2 CONTEXTO E IDENTIFICACIÓN'!E17</f>
        <v xml:space="preserve">  </v>
      </c>
      <c r="C17" s="141" t="str">
        <f>+'3 PROBABIL E IMPACTO INHERENTE'!E17</f>
        <v/>
      </c>
      <c r="D17" s="141" t="str">
        <f>+'3 PROBABIL E IMPACTO INHERENTE'!M17</f>
        <v/>
      </c>
      <c r="E17" s="136" t="str">
        <f>+'4 MAPA CALOR INHERENTE'!C17</f>
        <v/>
      </c>
      <c r="F17" s="136" t="str">
        <f>+'4 MAPA CALOR INHERENTE'!D17</f>
        <v/>
      </c>
      <c r="G17" s="105" t="str">
        <f>+'4 MAPA CALOR INHERENTE'!E17</f>
        <v/>
      </c>
      <c r="H17" s="135" t="str">
        <f>+'5 VALORACIÓN DEL CONTROL'!S43</f>
        <v/>
      </c>
      <c r="I17" s="106" t="str">
        <f>+'5 VALORACIÓN DEL CONTROL'!T43</f>
        <v/>
      </c>
      <c r="J17" s="136" t="str">
        <f t="shared" si="3"/>
        <v/>
      </c>
      <c r="K17" s="136" t="str">
        <f t="shared" si="4"/>
        <v/>
      </c>
      <c r="L17" s="105" t="str">
        <f t="shared" si="5"/>
        <v/>
      </c>
      <c r="M17" s="105" t="str">
        <f t="shared" si="0"/>
        <v/>
      </c>
      <c r="N17" s="105" t="str">
        <f t="shared" si="1"/>
        <v/>
      </c>
      <c r="O17" s="233"/>
      <c r="P17" s="105" t="str">
        <f t="shared" si="2"/>
        <v/>
      </c>
      <c r="Q17" s="233"/>
      <c r="R17" s="233"/>
      <c r="S17" s="234"/>
      <c r="T17" s="234"/>
      <c r="U17" s="233"/>
      <c r="V17" s="233"/>
      <c r="W17" s="233"/>
      <c r="X17" s="233"/>
      <c r="Y17" s="233"/>
      <c r="Z17" s="233"/>
      <c r="AA17" s="107"/>
      <c r="AB17" s="107"/>
      <c r="AF17" s="108" t="s">
        <v>83</v>
      </c>
      <c r="AG17" s="100" t="s">
        <v>278</v>
      </c>
      <c r="AH17" s="100" t="s">
        <v>177</v>
      </c>
      <c r="AI17" s="91"/>
      <c r="AJ17" s="338" t="s">
        <v>277</v>
      </c>
      <c r="AK17" s="91"/>
      <c r="AL17" s="91"/>
      <c r="AM17" s="91"/>
      <c r="AN17" s="91"/>
      <c r="AO17" s="103"/>
      <c r="AP17" s="103"/>
      <c r="AQ17" s="103"/>
      <c r="AR17" s="111"/>
      <c r="AS17" s="111"/>
      <c r="AT17" s="111"/>
      <c r="AU17" s="111"/>
      <c r="AV17" s="111"/>
      <c r="AW17" s="103"/>
      <c r="AX17" s="103"/>
    </row>
    <row r="18" spans="1:50" ht="15.75" customHeight="1" x14ac:dyDescent="0.2">
      <c r="A18" s="104" t="str">
        <f>'2 CONTEXTO E IDENTIFICACIÓN'!A18</f>
        <v>R10</v>
      </c>
      <c r="B18" s="105" t="str">
        <f>+'2 CONTEXTO E IDENTIFICACIÓN'!E18</f>
        <v xml:space="preserve">  </v>
      </c>
      <c r="C18" s="141" t="str">
        <f>+'3 PROBABIL E IMPACTO INHERENTE'!E18</f>
        <v/>
      </c>
      <c r="D18" s="141" t="str">
        <f>+'3 PROBABIL E IMPACTO INHERENTE'!M18</f>
        <v/>
      </c>
      <c r="E18" s="136" t="str">
        <f>+'4 MAPA CALOR INHERENTE'!C18</f>
        <v/>
      </c>
      <c r="F18" s="136" t="str">
        <f>+'4 MAPA CALOR INHERENTE'!D18</f>
        <v/>
      </c>
      <c r="G18" s="105" t="str">
        <f>+'4 MAPA CALOR INHERENTE'!E18</f>
        <v/>
      </c>
      <c r="H18" s="135" t="str">
        <f>+'5 VALORACIÓN DEL CONTROL'!S47</f>
        <v/>
      </c>
      <c r="I18" s="106" t="str">
        <f>+'5 VALORACIÓN DEL CONTROL'!T47</f>
        <v/>
      </c>
      <c r="J18" s="136" t="str">
        <f t="shared" si="3"/>
        <v/>
      </c>
      <c r="K18" s="136" t="str">
        <f t="shared" si="4"/>
        <v/>
      </c>
      <c r="L18" s="105" t="str">
        <f t="shared" si="5"/>
        <v/>
      </c>
      <c r="M18" s="105" t="str">
        <f t="shared" si="0"/>
        <v/>
      </c>
      <c r="N18" s="105" t="str">
        <f t="shared" si="1"/>
        <v/>
      </c>
      <c r="O18" s="233"/>
      <c r="P18" s="105" t="str">
        <f t="shared" si="2"/>
        <v/>
      </c>
      <c r="Q18" s="233"/>
      <c r="R18" s="233"/>
      <c r="S18" s="234"/>
      <c r="T18" s="234"/>
      <c r="U18" s="233"/>
      <c r="V18" s="233"/>
      <c r="W18" s="233"/>
      <c r="X18" s="233"/>
      <c r="Y18" s="233"/>
      <c r="Z18" s="233"/>
      <c r="AA18" s="107"/>
      <c r="AB18" s="107"/>
      <c r="AE18" s="126"/>
      <c r="AF18" s="112" t="s">
        <v>5</v>
      </c>
      <c r="AG18" s="100" t="s">
        <v>278</v>
      </c>
      <c r="AH18" s="100" t="s">
        <v>177</v>
      </c>
      <c r="AI18" s="126"/>
      <c r="AJ18" s="338" t="s">
        <v>128</v>
      </c>
      <c r="AK18" s="126"/>
      <c r="AL18" s="126"/>
      <c r="AM18" s="126"/>
      <c r="AN18" s="126"/>
      <c r="AO18" s="103"/>
      <c r="AP18" s="103"/>
      <c r="AQ18" s="127"/>
      <c r="AR18" s="127"/>
      <c r="AS18" s="127"/>
      <c r="AT18" s="127"/>
      <c r="AU18" s="127"/>
      <c r="AV18" s="127"/>
      <c r="AW18" s="103"/>
      <c r="AX18" s="103"/>
    </row>
    <row r="19" spans="1:50" ht="20.25" customHeight="1" x14ac:dyDescent="0.2">
      <c r="A19" s="104" t="str">
        <f>'2 CONTEXTO E IDENTIFICACIÓN'!A19</f>
        <v>R11</v>
      </c>
      <c r="B19" s="105" t="str">
        <f>+'2 CONTEXTO E IDENTIFICACIÓN'!E19</f>
        <v xml:space="preserve">  </v>
      </c>
      <c r="C19" s="141" t="str">
        <f>+'3 PROBABIL E IMPACTO INHERENTE'!E19</f>
        <v/>
      </c>
      <c r="D19" s="141" t="str">
        <f>+'3 PROBABIL E IMPACTO INHERENTE'!M19</f>
        <v/>
      </c>
      <c r="E19" s="136" t="str">
        <f>+'4 MAPA CALOR INHERENTE'!C19</f>
        <v/>
      </c>
      <c r="F19" s="136" t="str">
        <f>+'4 MAPA CALOR INHERENTE'!D19</f>
        <v/>
      </c>
      <c r="G19" s="105" t="str">
        <f>+'4 MAPA CALOR INHERENTE'!E19</f>
        <v/>
      </c>
      <c r="H19" s="135" t="str">
        <f>+'5 VALORACIÓN DEL CONTROL'!S51</f>
        <v/>
      </c>
      <c r="I19" s="106" t="str">
        <f>+'5 VALORACIÓN DEL CONTROL'!T51</f>
        <v/>
      </c>
      <c r="J19" s="136" t="str">
        <f t="shared" si="3"/>
        <v/>
      </c>
      <c r="K19" s="136" t="str">
        <f t="shared" si="4"/>
        <v/>
      </c>
      <c r="L19" s="105" t="str">
        <f t="shared" si="5"/>
        <v/>
      </c>
      <c r="M19" s="105" t="str">
        <f t="shared" si="0"/>
        <v/>
      </c>
      <c r="N19" s="105" t="str">
        <f t="shared" si="1"/>
        <v/>
      </c>
      <c r="O19" s="233"/>
      <c r="P19" s="105" t="str">
        <f t="shared" si="2"/>
        <v/>
      </c>
      <c r="Q19" s="233"/>
      <c r="R19" s="233"/>
      <c r="S19" s="234"/>
      <c r="T19" s="234"/>
      <c r="U19" s="233"/>
      <c r="V19" s="233"/>
      <c r="W19" s="233"/>
      <c r="X19" s="233"/>
      <c r="Y19" s="233"/>
      <c r="Z19" s="233"/>
      <c r="AA19" s="107"/>
      <c r="AB19" s="107"/>
      <c r="AE19" s="126"/>
      <c r="AF19" s="116" t="s">
        <v>84</v>
      </c>
      <c r="AG19" s="100" t="s">
        <v>127</v>
      </c>
      <c r="AH19" s="100" t="s">
        <v>178</v>
      </c>
      <c r="AM19" s="126"/>
      <c r="AN19" s="126"/>
      <c r="AO19" s="103"/>
      <c r="AP19" s="103"/>
      <c r="AQ19" s="103"/>
      <c r="AR19" s="111"/>
      <c r="AS19" s="111"/>
      <c r="AT19" s="111"/>
      <c r="AU19" s="111"/>
      <c r="AV19" s="111"/>
      <c r="AW19" s="103"/>
      <c r="AX19" s="103"/>
    </row>
    <row r="20" spans="1:50" x14ac:dyDescent="0.2">
      <c r="A20" s="104" t="str">
        <f>'2 CONTEXTO E IDENTIFICACIÓN'!A20</f>
        <v>R12</v>
      </c>
      <c r="B20" s="105" t="str">
        <f>+'2 CONTEXTO E IDENTIFICACIÓN'!E20</f>
        <v xml:space="preserve">  </v>
      </c>
      <c r="C20" s="141" t="str">
        <f>+'3 PROBABIL E IMPACTO INHERENTE'!E20</f>
        <v/>
      </c>
      <c r="D20" s="141" t="str">
        <f>+'3 PROBABIL E IMPACTO INHERENTE'!M20</f>
        <v/>
      </c>
      <c r="E20" s="136" t="str">
        <f>+'4 MAPA CALOR INHERENTE'!C20</f>
        <v/>
      </c>
      <c r="F20" s="136" t="str">
        <f>+'4 MAPA CALOR INHERENTE'!D20</f>
        <v/>
      </c>
      <c r="G20" s="105" t="str">
        <f>+'4 MAPA CALOR INHERENTE'!E20</f>
        <v/>
      </c>
      <c r="H20" s="135" t="str">
        <f>+'5 VALORACIÓN DEL CONTROL'!S55</f>
        <v/>
      </c>
      <c r="I20" s="106" t="str">
        <f>+'5 VALORACIÓN DEL CONTROL'!T55</f>
        <v/>
      </c>
      <c r="J20" s="136" t="str">
        <f t="shared" si="3"/>
        <v/>
      </c>
      <c r="K20" s="136" t="str">
        <f t="shared" si="4"/>
        <v/>
      </c>
      <c r="L20" s="105" t="str">
        <f t="shared" si="5"/>
        <v/>
      </c>
      <c r="M20" s="105" t="str">
        <f t="shared" si="0"/>
        <v/>
      </c>
      <c r="N20" s="105" t="str">
        <f t="shared" si="1"/>
        <v/>
      </c>
      <c r="O20" s="233"/>
      <c r="P20" s="105" t="str">
        <f t="shared" si="2"/>
        <v/>
      </c>
      <c r="Q20" s="233"/>
      <c r="R20" s="233"/>
      <c r="S20" s="234"/>
      <c r="T20" s="234"/>
      <c r="U20" s="233"/>
      <c r="V20" s="233"/>
      <c r="W20" s="233"/>
      <c r="X20" s="233"/>
      <c r="Y20" s="233"/>
      <c r="Z20" s="233"/>
      <c r="AA20" s="107"/>
      <c r="AB20" s="107"/>
      <c r="AC20" s="128"/>
      <c r="AD20" s="128"/>
      <c r="AE20" s="126"/>
      <c r="AF20" s="209"/>
      <c r="AM20" s="126"/>
      <c r="AN20" s="126"/>
      <c r="AO20" s="103"/>
      <c r="AP20" s="103"/>
      <c r="AQ20" s="103"/>
      <c r="AR20" s="111"/>
      <c r="AS20" s="111"/>
      <c r="AT20" s="111"/>
      <c r="AU20" s="111"/>
      <c r="AV20" s="111"/>
      <c r="AW20" s="103"/>
      <c r="AX20" s="103"/>
    </row>
    <row r="21" spans="1:50" x14ac:dyDescent="0.2">
      <c r="A21" s="104" t="str">
        <f>'2 CONTEXTO E IDENTIFICACIÓN'!A21</f>
        <v>R13</v>
      </c>
      <c r="B21" s="105" t="str">
        <f>+'2 CONTEXTO E IDENTIFICACIÓN'!E21</f>
        <v xml:space="preserve">  </v>
      </c>
      <c r="C21" s="141" t="str">
        <f>+'3 PROBABIL E IMPACTO INHERENTE'!E21</f>
        <v/>
      </c>
      <c r="D21" s="141" t="str">
        <f>+'3 PROBABIL E IMPACTO INHERENTE'!M21</f>
        <v/>
      </c>
      <c r="E21" s="136" t="str">
        <f>+'4 MAPA CALOR INHERENTE'!C21</f>
        <v/>
      </c>
      <c r="F21" s="136" t="str">
        <f>+'4 MAPA CALOR INHERENTE'!D21</f>
        <v/>
      </c>
      <c r="G21" s="105" t="str">
        <f>+'4 MAPA CALOR INHERENTE'!E21</f>
        <v/>
      </c>
      <c r="H21" s="135" t="str">
        <f>+'5 VALORACIÓN DEL CONTROL'!S59</f>
        <v/>
      </c>
      <c r="I21" s="106" t="str">
        <f>+'5 VALORACIÓN DEL CONTROL'!T59</f>
        <v/>
      </c>
      <c r="J21" s="136" t="str">
        <f t="shared" si="3"/>
        <v/>
      </c>
      <c r="K21" s="136" t="str">
        <f t="shared" si="4"/>
        <v/>
      </c>
      <c r="L21" s="105" t="str">
        <f t="shared" si="5"/>
        <v/>
      </c>
      <c r="M21" s="105" t="str">
        <f t="shared" si="0"/>
        <v/>
      </c>
      <c r="N21" s="105" t="str">
        <f t="shared" si="1"/>
        <v/>
      </c>
      <c r="O21" s="233"/>
      <c r="P21" s="105" t="str">
        <f t="shared" si="2"/>
        <v/>
      </c>
      <c r="Q21" s="233"/>
      <c r="R21" s="233"/>
      <c r="S21" s="234"/>
      <c r="T21" s="234"/>
      <c r="U21" s="233"/>
      <c r="V21" s="233"/>
      <c r="W21" s="233"/>
      <c r="X21" s="233"/>
      <c r="Y21" s="233"/>
      <c r="Z21" s="233"/>
      <c r="AA21" s="107"/>
      <c r="AB21" s="107"/>
      <c r="AC21" s="128"/>
      <c r="AD21" s="128"/>
      <c r="AE21" s="129"/>
      <c r="AM21" s="126"/>
      <c r="AN21" s="126"/>
      <c r="AO21" s="103"/>
      <c r="AP21" s="124"/>
      <c r="AQ21" s="124"/>
      <c r="AR21" s="124"/>
      <c r="AS21" s="124"/>
      <c r="AT21" s="124"/>
      <c r="AU21" s="124"/>
      <c r="AV21" s="111"/>
      <c r="AW21" s="103"/>
      <c r="AX21" s="103"/>
    </row>
    <row r="22" spans="1:50" x14ac:dyDescent="0.2">
      <c r="A22" s="104" t="str">
        <f>'2 CONTEXTO E IDENTIFICACIÓN'!A22</f>
        <v>R14</v>
      </c>
      <c r="B22" s="105" t="str">
        <f>+'2 CONTEXTO E IDENTIFICACIÓN'!E22</f>
        <v xml:space="preserve">  </v>
      </c>
      <c r="C22" s="141" t="str">
        <f>+'3 PROBABIL E IMPACTO INHERENTE'!E22</f>
        <v/>
      </c>
      <c r="D22" s="141" t="str">
        <f>+'3 PROBABIL E IMPACTO INHERENTE'!M22</f>
        <v/>
      </c>
      <c r="E22" s="136" t="str">
        <f>+'4 MAPA CALOR INHERENTE'!C22</f>
        <v/>
      </c>
      <c r="F22" s="136" t="str">
        <f>+'4 MAPA CALOR INHERENTE'!D22</f>
        <v/>
      </c>
      <c r="G22" s="105" t="str">
        <f>+'4 MAPA CALOR INHERENTE'!E22</f>
        <v/>
      </c>
      <c r="H22" s="135" t="str">
        <f>+'5 VALORACIÓN DEL CONTROL'!S63</f>
        <v/>
      </c>
      <c r="I22" s="106" t="str">
        <f>+'5 VALORACIÓN DEL CONTROL'!T63</f>
        <v/>
      </c>
      <c r="J22" s="136" t="str">
        <f t="shared" si="3"/>
        <v/>
      </c>
      <c r="K22" s="136" t="str">
        <f t="shared" si="4"/>
        <v/>
      </c>
      <c r="L22" s="105" t="str">
        <f t="shared" si="5"/>
        <v/>
      </c>
      <c r="M22" s="105" t="str">
        <f t="shared" si="0"/>
        <v/>
      </c>
      <c r="N22" s="105" t="str">
        <f t="shared" si="1"/>
        <v/>
      </c>
      <c r="O22" s="233"/>
      <c r="P22" s="105" t="str">
        <f t="shared" si="2"/>
        <v/>
      </c>
      <c r="Q22" s="233"/>
      <c r="R22" s="233"/>
      <c r="S22" s="234"/>
      <c r="T22" s="234"/>
      <c r="U22" s="233"/>
      <c r="V22" s="233"/>
      <c r="W22" s="233"/>
      <c r="X22" s="233"/>
      <c r="Y22" s="233"/>
      <c r="Z22" s="233"/>
      <c r="AA22" s="107"/>
      <c r="AB22" s="107"/>
      <c r="AC22" s="128"/>
      <c r="AD22" s="128"/>
      <c r="AO22" s="103"/>
      <c r="AP22" s="130"/>
      <c r="AQ22" s="130"/>
      <c r="AR22" s="130"/>
      <c r="AS22" s="130"/>
      <c r="AT22" s="130"/>
      <c r="AU22" s="130"/>
      <c r="AV22" s="111"/>
      <c r="AW22" s="103"/>
      <c r="AX22" s="103"/>
    </row>
    <row r="23" spans="1:50" x14ac:dyDescent="0.2">
      <c r="A23" s="104" t="str">
        <f>'2 CONTEXTO E IDENTIFICACIÓN'!A23</f>
        <v>R15</v>
      </c>
      <c r="B23" s="105" t="str">
        <f>+'2 CONTEXTO E IDENTIFICACIÓN'!E23</f>
        <v xml:space="preserve">  </v>
      </c>
      <c r="C23" s="141" t="str">
        <f>+'3 PROBABIL E IMPACTO INHERENTE'!E23</f>
        <v/>
      </c>
      <c r="D23" s="141" t="str">
        <f>+'3 PROBABIL E IMPACTO INHERENTE'!M23</f>
        <v/>
      </c>
      <c r="E23" s="136" t="str">
        <f>+'4 MAPA CALOR INHERENTE'!C23</f>
        <v/>
      </c>
      <c r="F23" s="136" t="str">
        <f>+'4 MAPA CALOR INHERENTE'!D23</f>
        <v/>
      </c>
      <c r="G23" s="105" t="str">
        <f>+'4 MAPA CALOR INHERENTE'!E23</f>
        <v/>
      </c>
      <c r="H23" s="135" t="str">
        <f>+'5 VALORACIÓN DEL CONTROL'!S67</f>
        <v/>
      </c>
      <c r="I23" s="106" t="str">
        <f>+'5 VALORACIÓN DEL CONTROL'!T67</f>
        <v/>
      </c>
      <c r="J23" s="136" t="str">
        <f t="shared" si="3"/>
        <v/>
      </c>
      <c r="K23" s="136" t="str">
        <f t="shared" si="4"/>
        <v/>
      </c>
      <c r="L23" s="105" t="str">
        <f t="shared" si="5"/>
        <v/>
      </c>
      <c r="M23" s="105" t="str">
        <f t="shared" si="0"/>
        <v/>
      </c>
      <c r="N23" s="105" t="str">
        <f t="shared" si="1"/>
        <v/>
      </c>
      <c r="O23" s="233"/>
      <c r="P23" s="105" t="str">
        <f t="shared" si="2"/>
        <v/>
      </c>
      <c r="Q23" s="233"/>
      <c r="R23" s="233"/>
      <c r="S23" s="234"/>
      <c r="T23" s="234"/>
      <c r="U23" s="233"/>
      <c r="V23" s="233"/>
      <c r="W23" s="233"/>
      <c r="X23" s="233"/>
      <c r="Y23" s="233"/>
      <c r="Z23" s="233"/>
      <c r="AA23" s="107"/>
      <c r="AB23" s="107"/>
      <c r="AC23" s="128"/>
      <c r="AD23" s="128"/>
      <c r="AO23" s="103"/>
      <c r="AP23" s="124"/>
      <c r="AQ23" s="124"/>
      <c r="AR23" s="124"/>
      <c r="AS23" s="124"/>
      <c r="AT23" s="124"/>
      <c r="AU23" s="124"/>
      <c r="AV23" s="111"/>
      <c r="AW23" s="103"/>
      <c r="AX23" s="103"/>
    </row>
    <row r="24" spans="1:50" x14ac:dyDescent="0.2">
      <c r="A24" s="104" t="str">
        <f>'2 CONTEXTO E IDENTIFICACIÓN'!A24</f>
        <v>R16</v>
      </c>
      <c r="B24" s="105" t="str">
        <f>+'2 CONTEXTO E IDENTIFICACIÓN'!E24</f>
        <v xml:space="preserve">  </v>
      </c>
      <c r="C24" s="141" t="str">
        <f>+'3 PROBABIL E IMPACTO INHERENTE'!E24</f>
        <v/>
      </c>
      <c r="D24" s="141" t="str">
        <f>+'3 PROBABIL E IMPACTO INHERENTE'!M24</f>
        <v/>
      </c>
      <c r="E24" s="136" t="str">
        <f>+'4 MAPA CALOR INHERENTE'!C24</f>
        <v/>
      </c>
      <c r="F24" s="136" t="str">
        <f>+'4 MAPA CALOR INHERENTE'!D24</f>
        <v/>
      </c>
      <c r="G24" s="105" t="str">
        <f>+'4 MAPA CALOR INHERENTE'!E24</f>
        <v/>
      </c>
      <c r="H24" s="135" t="str">
        <f>+'5 VALORACIÓN DEL CONTROL'!S71</f>
        <v/>
      </c>
      <c r="I24" s="106" t="str">
        <f>+'5 VALORACIÓN DEL CONTROL'!T71</f>
        <v/>
      </c>
      <c r="J24" s="136" t="str">
        <f t="shared" si="3"/>
        <v/>
      </c>
      <c r="K24" s="136" t="str">
        <f t="shared" si="4"/>
        <v/>
      </c>
      <c r="L24" s="105" t="str">
        <f t="shared" si="5"/>
        <v/>
      </c>
      <c r="M24" s="105" t="str">
        <f t="shared" si="0"/>
        <v/>
      </c>
      <c r="N24" s="105" t="str">
        <f t="shared" si="1"/>
        <v/>
      </c>
      <c r="O24" s="233"/>
      <c r="P24" s="105" t="str">
        <f t="shared" si="2"/>
        <v/>
      </c>
      <c r="Q24" s="233"/>
      <c r="R24" s="233"/>
      <c r="S24" s="234"/>
      <c r="T24" s="234"/>
      <c r="U24" s="233"/>
      <c r="V24" s="233"/>
      <c r="W24" s="233"/>
      <c r="X24" s="233"/>
      <c r="Y24" s="233"/>
      <c r="Z24" s="233"/>
      <c r="AA24" s="107"/>
      <c r="AB24" s="107"/>
      <c r="AO24" s="103"/>
      <c r="AP24" s="124"/>
      <c r="AQ24" s="124"/>
      <c r="AR24" s="124"/>
      <c r="AS24" s="124"/>
      <c r="AT24" s="124"/>
      <c r="AU24" s="124"/>
      <c r="AV24" s="111"/>
      <c r="AW24" s="103"/>
      <c r="AX24" s="103"/>
    </row>
    <row r="25" spans="1:50" x14ac:dyDescent="0.25">
      <c r="A25" s="104" t="str">
        <f>'2 CONTEXTO E IDENTIFICACIÓN'!A25</f>
        <v>R17</v>
      </c>
      <c r="B25" s="105" t="str">
        <f>+'2 CONTEXTO E IDENTIFICACIÓN'!E25</f>
        <v xml:space="preserve">  </v>
      </c>
      <c r="C25" s="141" t="str">
        <f>+'3 PROBABIL E IMPACTO INHERENTE'!E25</f>
        <v/>
      </c>
      <c r="D25" s="141" t="str">
        <f>+'3 PROBABIL E IMPACTO INHERENTE'!M25</f>
        <v/>
      </c>
      <c r="E25" s="136" t="str">
        <f>+'4 MAPA CALOR INHERENTE'!C25</f>
        <v/>
      </c>
      <c r="F25" s="136" t="str">
        <f>+'4 MAPA CALOR INHERENTE'!D25</f>
        <v/>
      </c>
      <c r="G25" s="105" t="str">
        <f>+'4 MAPA CALOR INHERENTE'!E25</f>
        <v/>
      </c>
      <c r="H25" s="135" t="str">
        <f>+'5 VALORACIÓN DEL CONTROL'!S75</f>
        <v/>
      </c>
      <c r="I25" s="106" t="str">
        <f>+'5 VALORACIÓN DEL CONTROL'!T75</f>
        <v/>
      </c>
      <c r="J25" s="136" t="str">
        <f t="shared" si="3"/>
        <v/>
      </c>
      <c r="K25" s="136" t="str">
        <f t="shared" si="4"/>
        <v/>
      </c>
      <c r="L25" s="105" t="str">
        <f t="shared" si="5"/>
        <v/>
      </c>
      <c r="M25" s="105" t="str">
        <f t="shared" si="0"/>
        <v/>
      </c>
      <c r="N25" s="105" t="str">
        <f t="shared" si="1"/>
        <v/>
      </c>
      <c r="O25" s="233"/>
      <c r="P25" s="105" t="str">
        <f t="shared" si="2"/>
        <v/>
      </c>
      <c r="Q25" s="233"/>
      <c r="R25" s="233"/>
      <c r="S25" s="234"/>
      <c r="T25" s="234"/>
      <c r="U25" s="233"/>
      <c r="V25" s="233"/>
      <c r="W25" s="233"/>
      <c r="X25" s="233"/>
      <c r="Y25" s="233"/>
      <c r="Z25" s="233"/>
      <c r="AA25" s="107"/>
      <c r="AB25" s="107"/>
    </row>
    <row r="26" spans="1:50" x14ac:dyDescent="0.25">
      <c r="A26" s="104" t="str">
        <f>'2 CONTEXTO E IDENTIFICACIÓN'!A26</f>
        <v>R18</v>
      </c>
      <c r="B26" s="105" t="str">
        <f>+'2 CONTEXTO E IDENTIFICACIÓN'!E26</f>
        <v xml:space="preserve">  </v>
      </c>
      <c r="C26" s="141" t="str">
        <f>+'3 PROBABIL E IMPACTO INHERENTE'!E26</f>
        <v/>
      </c>
      <c r="D26" s="141" t="str">
        <f>+'3 PROBABIL E IMPACTO INHERENTE'!M26</f>
        <v/>
      </c>
      <c r="E26" s="136" t="str">
        <f>+'4 MAPA CALOR INHERENTE'!C26</f>
        <v/>
      </c>
      <c r="F26" s="136" t="str">
        <f>+'4 MAPA CALOR INHERENTE'!D26</f>
        <v/>
      </c>
      <c r="G26" s="105" t="str">
        <f>+'4 MAPA CALOR INHERENTE'!E26</f>
        <v/>
      </c>
      <c r="H26" s="135" t="str">
        <f>+'5 VALORACIÓN DEL CONTROL'!S79</f>
        <v/>
      </c>
      <c r="I26" s="106" t="str">
        <f>+'5 VALORACIÓN DEL CONTROL'!T79</f>
        <v/>
      </c>
      <c r="J26" s="136" t="str">
        <f t="shared" si="3"/>
        <v/>
      </c>
      <c r="K26" s="136" t="str">
        <f t="shared" si="4"/>
        <v/>
      </c>
      <c r="L26" s="105" t="str">
        <f t="shared" si="5"/>
        <v/>
      </c>
      <c r="M26" s="105" t="str">
        <f t="shared" si="0"/>
        <v/>
      </c>
      <c r="N26" s="105" t="str">
        <f t="shared" si="1"/>
        <v/>
      </c>
      <c r="O26" s="233"/>
      <c r="P26" s="105" t="str">
        <f t="shared" si="2"/>
        <v/>
      </c>
      <c r="Q26" s="233"/>
      <c r="R26" s="233"/>
      <c r="S26" s="234"/>
      <c r="T26" s="234"/>
      <c r="U26" s="233"/>
      <c r="V26" s="233"/>
      <c r="W26" s="233"/>
      <c r="X26" s="233"/>
      <c r="Y26" s="233"/>
      <c r="Z26" s="233"/>
      <c r="AA26" s="107"/>
      <c r="AB26" s="107"/>
    </row>
    <row r="27" spans="1:50" x14ac:dyDescent="0.25">
      <c r="A27" s="104" t="str">
        <f>'2 CONTEXTO E IDENTIFICACIÓN'!A27</f>
        <v>R19</v>
      </c>
      <c r="B27" s="105" t="str">
        <f>+'2 CONTEXTO E IDENTIFICACIÓN'!E27</f>
        <v xml:space="preserve">  </v>
      </c>
      <c r="C27" s="141" t="str">
        <f>+'3 PROBABIL E IMPACTO INHERENTE'!E27</f>
        <v/>
      </c>
      <c r="D27" s="141" t="str">
        <f>+'3 PROBABIL E IMPACTO INHERENTE'!M27</f>
        <v/>
      </c>
      <c r="E27" s="136" t="str">
        <f>+'4 MAPA CALOR INHERENTE'!C27</f>
        <v/>
      </c>
      <c r="F27" s="136" t="str">
        <f>+'4 MAPA CALOR INHERENTE'!D27</f>
        <v/>
      </c>
      <c r="G27" s="105" t="str">
        <f>+'4 MAPA CALOR INHERENTE'!E27</f>
        <v/>
      </c>
      <c r="H27" s="135" t="str">
        <f>+'5 VALORACIÓN DEL CONTROL'!S83</f>
        <v/>
      </c>
      <c r="I27" s="106" t="str">
        <f>+'5 VALORACIÓN DEL CONTROL'!T83</f>
        <v/>
      </c>
      <c r="J27" s="136" t="str">
        <f t="shared" si="3"/>
        <v/>
      </c>
      <c r="K27" s="136" t="str">
        <f t="shared" si="4"/>
        <v/>
      </c>
      <c r="L27" s="105" t="str">
        <f t="shared" si="5"/>
        <v/>
      </c>
      <c r="M27" s="105" t="str">
        <f t="shared" si="0"/>
        <v/>
      </c>
      <c r="N27" s="105" t="str">
        <f t="shared" si="1"/>
        <v/>
      </c>
      <c r="O27" s="233"/>
      <c r="P27" s="105" t="str">
        <f t="shared" si="2"/>
        <v/>
      </c>
      <c r="Q27" s="233"/>
      <c r="R27" s="233"/>
      <c r="S27" s="234"/>
      <c r="T27" s="234"/>
      <c r="U27" s="233"/>
      <c r="V27" s="233"/>
      <c r="W27" s="233"/>
      <c r="X27" s="233"/>
      <c r="Y27" s="233"/>
      <c r="Z27" s="233"/>
      <c r="AA27" s="107"/>
      <c r="AB27" s="107"/>
    </row>
    <row r="28" spans="1:50" x14ac:dyDescent="0.25">
      <c r="A28" s="104" t="str">
        <f>'2 CONTEXTO E IDENTIFICACIÓN'!A28</f>
        <v>R20</v>
      </c>
      <c r="B28" s="105" t="str">
        <f>+'2 CONTEXTO E IDENTIFICACIÓN'!E28</f>
        <v xml:space="preserve">  </v>
      </c>
      <c r="C28" s="141" t="str">
        <f>+'3 PROBABIL E IMPACTO INHERENTE'!E28</f>
        <v/>
      </c>
      <c r="D28" s="141" t="str">
        <f>+'3 PROBABIL E IMPACTO INHERENTE'!M28</f>
        <v/>
      </c>
      <c r="E28" s="136" t="str">
        <f>+'4 MAPA CALOR INHERENTE'!C28</f>
        <v/>
      </c>
      <c r="F28" s="136" t="str">
        <f>+'4 MAPA CALOR INHERENTE'!D28</f>
        <v/>
      </c>
      <c r="G28" s="105" t="str">
        <f>+'4 MAPA CALOR INHERENTE'!E28</f>
        <v/>
      </c>
      <c r="H28" s="135" t="str">
        <f>+'5 VALORACIÓN DEL CONTROL'!S87</f>
        <v/>
      </c>
      <c r="I28" s="106" t="str">
        <f>+'5 VALORACIÓN DEL CONTROL'!T87</f>
        <v/>
      </c>
      <c r="J28" s="136" t="str">
        <f t="shared" si="3"/>
        <v/>
      </c>
      <c r="K28" s="136" t="str">
        <f t="shared" si="4"/>
        <v/>
      </c>
      <c r="L28" s="105" t="str">
        <f t="shared" si="5"/>
        <v/>
      </c>
      <c r="M28" s="105" t="str">
        <f t="shared" si="0"/>
        <v/>
      </c>
      <c r="N28" s="105" t="str">
        <f t="shared" si="1"/>
        <v/>
      </c>
      <c r="O28" s="233"/>
      <c r="P28" s="105" t="str">
        <f t="shared" si="2"/>
        <v/>
      </c>
      <c r="Q28" s="233"/>
      <c r="R28" s="233"/>
      <c r="S28" s="234"/>
      <c r="T28" s="234"/>
      <c r="U28" s="233"/>
      <c r="V28" s="233"/>
      <c r="W28" s="233"/>
      <c r="X28" s="233"/>
      <c r="Y28" s="233"/>
      <c r="Z28" s="233"/>
      <c r="AA28" s="107"/>
      <c r="AB28" s="107"/>
    </row>
    <row r="29" spans="1:50" ht="14.45" customHeight="1" x14ac:dyDescent="0.25">
      <c r="B29" s="87"/>
      <c r="C29" s="87"/>
      <c r="D29" s="87"/>
      <c r="G29" s="87"/>
      <c r="I29" s="87"/>
      <c r="L29" s="87"/>
      <c r="M29" s="87"/>
      <c r="N29" s="87"/>
      <c r="O29" s="87"/>
      <c r="P29" s="87"/>
      <c r="Q29" s="87"/>
      <c r="R29" s="87"/>
      <c r="S29" s="142"/>
      <c r="T29" s="142"/>
      <c r="U29" s="87"/>
      <c r="V29" s="87"/>
      <c r="W29" s="87"/>
      <c r="X29" s="87"/>
      <c r="Y29" s="87"/>
      <c r="Z29" s="87"/>
      <c r="AA29" s="87"/>
      <c r="AB29" s="87"/>
      <c r="AM29" s="92"/>
      <c r="AN29" s="92"/>
      <c r="AO29" s="92"/>
      <c r="AP29" s="92"/>
      <c r="AQ29" s="92"/>
      <c r="AR29" s="87"/>
      <c r="AS29" s="87"/>
      <c r="AT29" s="87"/>
      <c r="AU29" s="87"/>
      <c r="AV29" s="87"/>
    </row>
    <row r="30" spans="1:50" ht="39" customHeight="1" x14ac:dyDescent="0.25">
      <c r="B30" s="87"/>
      <c r="C30" s="87"/>
      <c r="D30" s="87"/>
      <c r="G30" s="87"/>
      <c r="I30" s="87"/>
      <c r="L30" s="87"/>
      <c r="M30" s="87"/>
      <c r="N30" s="87"/>
      <c r="O30" s="87"/>
      <c r="P30" s="87"/>
      <c r="Q30" s="87"/>
      <c r="R30" s="87"/>
      <c r="S30" s="142"/>
      <c r="T30" s="142"/>
      <c r="U30" s="87"/>
      <c r="V30" s="87"/>
      <c r="W30" s="87"/>
      <c r="X30" s="87"/>
      <c r="Y30" s="87"/>
      <c r="Z30" s="87"/>
      <c r="AA30" s="87"/>
      <c r="AB30" s="87"/>
      <c r="AM30" s="92"/>
      <c r="AN30" s="92"/>
      <c r="AO30" s="92"/>
      <c r="AP30" s="92"/>
      <c r="AQ30" s="92"/>
      <c r="AR30" s="87"/>
      <c r="AS30" s="87"/>
      <c r="AT30" s="87"/>
      <c r="AU30" s="87"/>
      <c r="AV30" s="87"/>
    </row>
    <row r="31" spans="1:50" ht="19.5" customHeight="1" x14ac:dyDescent="0.25">
      <c r="B31" s="87"/>
      <c r="C31" s="87"/>
      <c r="D31" s="87"/>
      <c r="G31" s="87"/>
      <c r="I31" s="87"/>
      <c r="L31" s="87"/>
      <c r="M31" s="87"/>
      <c r="N31" s="87"/>
      <c r="O31" s="87"/>
      <c r="P31" s="87"/>
      <c r="Q31" s="87"/>
      <c r="R31" s="87"/>
      <c r="S31" s="142"/>
      <c r="T31" s="142"/>
      <c r="U31" s="87"/>
      <c r="V31" s="87"/>
      <c r="W31" s="87"/>
      <c r="X31" s="87"/>
      <c r="Y31" s="87"/>
      <c r="Z31" s="87"/>
      <c r="AA31" s="87"/>
      <c r="AB31" s="87"/>
      <c r="AM31" s="92"/>
      <c r="AN31" s="92"/>
      <c r="AO31" s="92"/>
      <c r="AP31" s="92"/>
      <c r="AQ31" s="92"/>
      <c r="AR31" s="87"/>
      <c r="AS31" s="87"/>
      <c r="AT31" s="87"/>
      <c r="AU31" s="87"/>
      <c r="AV31" s="87"/>
    </row>
    <row r="32" spans="1:50" ht="19.5" customHeight="1" x14ac:dyDescent="0.25">
      <c r="B32" s="87"/>
      <c r="C32" s="87"/>
      <c r="D32" s="87"/>
      <c r="G32" s="87"/>
      <c r="I32" s="87"/>
      <c r="L32" s="87"/>
      <c r="M32" s="87"/>
      <c r="N32" s="87"/>
      <c r="O32" s="87"/>
      <c r="P32" s="87"/>
      <c r="Q32" s="87"/>
      <c r="R32" s="87"/>
      <c r="S32" s="142"/>
      <c r="T32" s="142"/>
      <c r="U32" s="87"/>
      <c r="V32" s="87"/>
      <c r="W32" s="87"/>
      <c r="X32" s="87"/>
      <c r="Y32" s="87"/>
      <c r="Z32" s="87"/>
      <c r="AA32" s="87"/>
      <c r="AB32" s="87"/>
      <c r="AM32" s="92"/>
      <c r="AN32" s="92"/>
      <c r="AO32" s="92"/>
      <c r="AP32" s="92"/>
      <c r="AQ32" s="92"/>
      <c r="AR32" s="87"/>
      <c r="AS32" s="87"/>
      <c r="AT32" s="87"/>
      <c r="AU32" s="87"/>
      <c r="AV32" s="87"/>
    </row>
    <row r="33" spans="5:43" s="87" customFormat="1" ht="19.5" customHeight="1" x14ac:dyDescent="0.25">
      <c r="E33" s="137"/>
      <c r="F33" s="137"/>
      <c r="H33" s="92"/>
      <c r="J33" s="137"/>
      <c r="K33" s="137"/>
      <c r="S33" s="142"/>
      <c r="T33" s="142"/>
      <c r="AM33" s="92"/>
      <c r="AN33" s="92"/>
      <c r="AO33" s="92"/>
      <c r="AP33" s="92"/>
      <c r="AQ33" s="92"/>
    </row>
    <row r="34" spans="5:43" s="87" customFormat="1" ht="19.5" customHeight="1" x14ac:dyDescent="0.25">
      <c r="E34" s="137"/>
      <c r="F34" s="137"/>
      <c r="H34" s="92"/>
      <c r="J34" s="137"/>
      <c r="K34" s="137"/>
      <c r="S34" s="142"/>
      <c r="T34" s="142"/>
      <c r="AM34" s="92"/>
      <c r="AN34" s="92"/>
      <c r="AO34" s="92"/>
      <c r="AP34" s="92"/>
      <c r="AQ34" s="92"/>
    </row>
    <row r="35" spans="5:43" s="87" customFormat="1" ht="19.5" customHeight="1" x14ac:dyDescent="0.25">
      <c r="E35" s="137"/>
      <c r="F35" s="137"/>
      <c r="H35" s="92"/>
      <c r="J35" s="137"/>
      <c r="K35" s="137"/>
      <c r="S35" s="142"/>
      <c r="T35" s="142"/>
      <c r="AM35" s="92"/>
      <c r="AN35" s="92"/>
      <c r="AO35" s="92"/>
      <c r="AP35" s="92"/>
      <c r="AQ35" s="92"/>
    </row>
  </sheetData>
  <sheetProtection sheet="1" formatCells="0" formatColumns="0" formatRows="0" sort="0" autoFilter="0" pivotTables="0"/>
  <autoFilter ref="A8:AX8" xr:uid="{00000000-0009-0000-0000-000007000000}">
    <filterColumn colId="41" showButton="0"/>
    <filterColumn colId="42" showButton="0"/>
    <filterColumn colId="43" showButton="0"/>
    <filterColumn colId="44" showButton="0"/>
    <filterColumn colId="45" showButton="0"/>
    <filterColumn colId="46" showButton="0"/>
  </autoFilter>
  <dataConsolidate/>
  <mergeCells count="10">
    <mergeCell ref="AC9:AC13"/>
    <mergeCell ref="E7:G7"/>
    <mergeCell ref="AF5:AJ5"/>
    <mergeCell ref="A1:A2"/>
    <mergeCell ref="B1:B2"/>
    <mergeCell ref="J7:L7"/>
    <mergeCell ref="U7:W7"/>
    <mergeCell ref="Q7:T7"/>
    <mergeCell ref="B4:D4"/>
    <mergeCell ref="B5:D5"/>
  </mergeCells>
  <conditionalFormatting sqref="J9:J28">
    <cfRule type="cellIs" dxfId="36" priority="25" operator="equal">
      <formula>$AE$13</formula>
    </cfRule>
    <cfRule type="cellIs" dxfId="35" priority="26" operator="equal">
      <formula>$AE$12</formula>
    </cfRule>
    <cfRule type="cellIs" dxfId="34" priority="27" operator="equal">
      <formula>$AE$11</formula>
    </cfRule>
    <cfRule type="cellIs" dxfId="33" priority="28" operator="equal">
      <formula>$AE$10</formula>
    </cfRule>
    <cfRule type="cellIs" dxfId="32" priority="29" operator="equal">
      <formula>$AE$9</formula>
    </cfRule>
  </conditionalFormatting>
  <conditionalFormatting sqref="K9:K28">
    <cfRule type="cellIs" dxfId="31" priority="20" operator="equal">
      <formula>$AF$8</formula>
    </cfRule>
    <cfRule type="cellIs" dxfId="30" priority="21" operator="equal">
      <formula>$AG$8</formula>
    </cfRule>
    <cfRule type="cellIs" dxfId="29" priority="22" operator="equal">
      <formula>$AH$8</formula>
    </cfRule>
    <cfRule type="cellIs" dxfId="28" priority="23" operator="equal">
      <formula>$AI$8</formula>
    </cfRule>
    <cfRule type="cellIs" dxfId="27" priority="24" operator="equal">
      <formula>$AJ$8</formula>
    </cfRule>
  </conditionalFormatting>
  <conditionalFormatting sqref="L9:L28">
    <cfRule type="cellIs" dxfId="26" priority="30" operator="equal">
      <formula>$AF$16</formula>
    </cfRule>
    <cfRule type="cellIs" dxfId="25" priority="31" operator="equal">
      <formula>$AF$17</formula>
    </cfRule>
    <cfRule type="cellIs" dxfId="24" priority="32" operator="equal">
      <formula>$AF$18</formula>
    </cfRule>
    <cfRule type="cellIs" dxfId="23" priority="33" operator="equal">
      <formula>$AF$19</formula>
    </cfRule>
  </conditionalFormatting>
  <conditionalFormatting sqref="I9:I28">
    <cfRule type="cellIs" dxfId="22" priority="15" operator="equal">
      <formula>$AE$13</formula>
    </cfRule>
    <cfRule type="cellIs" dxfId="21" priority="16" operator="equal">
      <formula>$AE$12</formula>
    </cfRule>
    <cfRule type="cellIs" dxfId="20" priority="17" operator="equal">
      <formula>$AE$11</formula>
    </cfRule>
    <cfRule type="cellIs" dxfId="19" priority="18" operator="equal">
      <formula>$AE$10</formula>
    </cfRule>
    <cfRule type="cellIs" dxfId="18" priority="19" operator="equal">
      <formula>$AE$9</formula>
    </cfRule>
  </conditionalFormatting>
  <conditionalFormatting sqref="E9:E28">
    <cfRule type="cellIs" dxfId="17" priority="6" operator="equal">
      <formula>$AE$13</formula>
    </cfRule>
    <cfRule type="cellIs" dxfId="16" priority="7" operator="equal">
      <formula>$AE$12</formula>
    </cfRule>
    <cfRule type="cellIs" dxfId="15" priority="8" operator="equal">
      <formula>$AE$11</formula>
    </cfRule>
    <cfRule type="cellIs" dxfId="14" priority="9" operator="equal">
      <formula>$AE$10</formula>
    </cfRule>
    <cfRule type="cellIs" dxfId="13" priority="10" operator="equal">
      <formula>$AE$9</formula>
    </cfRule>
  </conditionalFormatting>
  <conditionalFormatting sqref="F9:F28">
    <cfRule type="cellIs" dxfId="12" priority="1" operator="equal">
      <formula>$AF$8</formula>
    </cfRule>
    <cfRule type="cellIs" dxfId="11" priority="2" operator="equal">
      <formula>$AG$8</formula>
    </cfRule>
    <cfRule type="cellIs" dxfId="10" priority="3" operator="equal">
      <formula>$AH$8</formula>
    </cfRule>
    <cfRule type="cellIs" dxfId="9" priority="4" operator="equal">
      <formula>$AI$8</formula>
    </cfRule>
    <cfRule type="cellIs" dxfId="8" priority="5" operator="equal">
      <formula>$AJ$8</formula>
    </cfRule>
  </conditionalFormatting>
  <conditionalFormatting sqref="G9:G28">
    <cfRule type="cellIs" dxfId="7" priority="11" operator="equal">
      <formula>$AF$16</formula>
    </cfRule>
    <cfRule type="cellIs" dxfId="6" priority="12" operator="equal">
      <formula>$AF$17</formula>
    </cfRule>
    <cfRule type="cellIs" dxfId="5" priority="13" operator="equal">
      <formula>$AF$18</formula>
    </cfRule>
    <cfRule type="cellIs" dxfId="4" priority="14" operator="equal">
      <formula>$AF$19</formula>
    </cfRule>
  </conditionalFormatting>
  <dataValidations count="4">
    <dataValidation type="list" allowBlank="1" showInputMessage="1" showErrorMessage="1" sqref="JP9:JV16" xr:uid="{00000000-0002-0000-0700-000000000000}">
      <formula1>#REF!</formula1>
    </dataValidation>
    <dataValidation allowBlank="1" showInputMessage="1" showErrorMessage="1" prompt="La probabilidad se encuentra determinada por una escala de 1 a 3, siendo 1 la menor probabilidad de ocurrencia del riesgo y 3 la mayor probabilidad de  ocurrencia." sqref="JO8" xr:uid="{00000000-0002-0000-0700-000001000000}"/>
    <dataValidation allowBlank="1" showInputMessage="1" showErrorMessage="1" prompt="Es la materialización del riesgo y las consecuencias de su aparición. Su escala es: 5 bajo impacto, 10 medio, 20 alto impacto._x000a_" sqref="JP8:JV8" xr:uid="{00000000-0002-0000-0700-000002000000}"/>
    <dataValidation type="list" allowBlank="1" showInputMessage="1" showErrorMessage="1" sqref="O9:O28" xr:uid="{00000000-0002-0000-0700-000003000000}">
      <formula1>INDIRECT($N9)</formula1>
    </dataValidation>
  </dataValidations>
  <printOptions horizontalCentered="1" verticalCentered="1"/>
  <pageMargins left="0.31496062992125984" right="0.27559055118110237" top="0.23622047244094491" bottom="0.15748031496062992" header="0" footer="0"/>
  <pageSetup paperSize="5" scale="65" orientation="landscape" r:id="rId1"/>
  <headerFooter alignWithMargins="0">
    <oddFooter>&amp;LMatriz de propiedad y autoría de: Olga Yaneth Aragón Sánchez</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4000000}">
          <x14:formula1>
            <xm:f>'11 FORMULAS'!$V$3:$V$6</xm:f>
          </x14:formula1>
          <xm:sqref>Z9:Z28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26"/>
  <sheetViews>
    <sheetView zoomScale="70" zoomScaleNormal="70" workbookViewId="0">
      <selection activeCell="E10" sqref="E10"/>
    </sheetView>
  </sheetViews>
  <sheetFormatPr baseColWidth="10" defaultColWidth="10.85546875" defaultRowHeight="12.75" x14ac:dyDescent="0.2"/>
  <cols>
    <col min="1" max="1" width="32.140625" style="155" customWidth="1"/>
    <col min="2" max="2" width="38.42578125" style="155" bestFit="1" customWidth="1"/>
    <col min="3" max="3" width="21.7109375" style="155" customWidth="1"/>
    <col min="4" max="4" width="10.85546875" style="155"/>
    <col min="5" max="5" width="20.42578125" style="155" customWidth="1"/>
    <col min="6" max="6" width="16.5703125" style="155" customWidth="1"/>
    <col min="7" max="7" width="10.85546875" style="155"/>
    <col min="8" max="8" width="16" style="155" customWidth="1"/>
    <col min="9" max="9" width="21" style="155" customWidth="1"/>
    <col min="10" max="10" width="10.85546875" style="155"/>
    <col min="11" max="11" width="20.85546875" style="155" customWidth="1"/>
    <col min="12" max="12" width="10.85546875" style="155"/>
    <col min="13" max="13" width="21" style="155" customWidth="1"/>
    <col min="14" max="15" width="10.85546875" style="155"/>
    <col min="16" max="16" width="14.85546875" style="155" customWidth="1"/>
    <col min="17" max="17" width="10.85546875" style="155"/>
    <col min="18" max="18" width="16.42578125" style="155" customWidth="1"/>
    <col min="19" max="19" width="10.85546875" style="155"/>
    <col min="20" max="20" width="30.140625" style="155" customWidth="1"/>
    <col min="21" max="16384" width="10.85546875" style="155"/>
  </cols>
  <sheetData>
    <row r="1" spans="1:22" ht="25.5" customHeight="1" x14ac:dyDescent="0.2">
      <c r="A1" s="476" t="s">
        <v>279</v>
      </c>
      <c r="B1" s="476"/>
      <c r="E1" s="475" t="s">
        <v>133</v>
      </c>
      <c r="F1" s="475"/>
      <c r="G1" s="475"/>
      <c r="H1" s="475"/>
    </row>
    <row r="2" spans="1:22" ht="48.95" customHeight="1" x14ac:dyDescent="0.2">
      <c r="B2" s="170" t="s">
        <v>49</v>
      </c>
      <c r="C2" s="170"/>
      <c r="E2" s="474" t="s">
        <v>103</v>
      </c>
      <c r="F2" s="474"/>
      <c r="G2" s="474"/>
      <c r="H2" s="474"/>
      <c r="I2" s="474"/>
      <c r="K2" s="474" t="s">
        <v>94</v>
      </c>
      <c r="L2" s="474"/>
      <c r="M2" s="474"/>
      <c r="O2" s="474" t="s">
        <v>112</v>
      </c>
      <c r="P2" s="474"/>
      <c r="R2" s="156" t="s">
        <v>123</v>
      </c>
      <c r="T2" s="156" t="s">
        <v>154</v>
      </c>
      <c r="V2" s="95" t="s">
        <v>130</v>
      </c>
    </row>
    <row r="3" spans="1:22" ht="29.25" thickBot="1" x14ac:dyDescent="0.25">
      <c r="A3" s="157" t="s">
        <v>8</v>
      </c>
      <c r="B3" s="170" t="s">
        <v>8</v>
      </c>
      <c r="C3" s="170" t="s">
        <v>49</v>
      </c>
      <c r="E3" s="158" t="s">
        <v>88</v>
      </c>
      <c r="F3" s="158" t="s">
        <v>89</v>
      </c>
      <c r="H3" s="158" t="s">
        <v>90</v>
      </c>
      <c r="I3" s="158" t="s">
        <v>91</v>
      </c>
      <c r="K3" s="156" t="s">
        <v>95</v>
      </c>
      <c r="L3" s="156" t="s">
        <v>3</v>
      </c>
      <c r="M3" s="156" t="s">
        <v>100</v>
      </c>
      <c r="O3" s="162" t="s">
        <v>88</v>
      </c>
      <c r="P3" s="162" t="s">
        <v>202</v>
      </c>
      <c r="R3" s="157" t="s">
        <v>124</v>
      </c>
      <c r="T3" s="18" t="s">
        <v>138</v>
      </c>
      <c r="V3" s="72" t="s">
        <v>143</v>
      </c>
    </row>
    <row r="4" spans="1:22" ht="28.5" x14ac:dyDescent="0.2">
      <c r="A4" s="169" t="s">
        <v>158</v>
      </c>
      <c r="B4" s="172" t="s">
        <v>158</v>
      </c>
      <c r="C4" s="184" t="s">
        <v>134</v>
      </c>
      <c r="E4" s="157" t="s">
        <v>104</v>
      </c>
      <c r="F4" s="159">
        <v>0.25</v>
      </c>
      <c r="H4" s="157" t="s">
        <v>92</v>
      </c>
      <c r="I4" s="159">
        <v>0.25</v>
      </c>
      <c r="K4" s="157" t="s">
        <v>96</v>
      </c>
      <c r="L4" s="157" t="s">
        <v>98</v>
      </c>
      <c r="M4" s="157" t="s">
        <v>101</v>
      </c>
      <c r="O4" s="157" t="s">
        <v>104</v>
      </c>
      <c r="P4" s="208" t="s">
        <v>52</v>
      </c>
      <c r="R4" s="157" t="s">
        <v>125</v>
      </c>
      <c r="T4" s="18" t="s">
        <v>139</v>
      </c>
      <c r="V4" s="72" t="s">
        <v>145</v>
      </c>
    </row>
    <row r="5" spans="1:22" ht="29.25" thickBot="1" x14ac:dyDescent="0.25">
      <c r="A5" s="169" t="s">
        <v>159</v>
      </c>
      <c r="B5" s="176"/>
      <c r="C5" s="185"/>
      <c r="E5" s="157" t="s">
        <v>105</v>
      </c>
      <c r="F5" s="159">
        <v>0.15</v>
      </c>
      <c r="H5" s="157" t="s">
        <v>93</v>
      </c>
      <c r="I5" s="159">
        <v>0.15</v>
      </c>
      <c r="K5" s="157" t="s">
        <v>97</v>
      </c>
      <c r="L5" s="157" t="s">
        <v>99</v>
      </c>
      <c r="M5" s="157" t="s">
        <v>102</v>
      </c>
      <c r="O5" s="157" t="s">
        <v>105</v>
      </c>
      <c r="P5" s="208" t="s">
        <v>52</v>
      </c>
      <c r="R5" s="157" t="s">
        <v>126</v>
      </c>
      <c r="T5" s="18" t="s">
        <v>140</v>
      </c>
      <c r="V5" s="72" t="s">
        <v>144</v>
      </c>
    </row>
    <row r="6" spans="1:22" ht="28.5" x14ac:dyDescent="0.2">
      <c r="A6" s="169" t="s">
        <v>160</v>
      </c>
      <c r="B6" s="178" t="s">
        <v>159</v>
      </c>
      <c r="C6" s="186" t="s">
        <v>141</v>
      </c>
      <c r="E6" s="157" t="s">
        <v>106</v>
      </c>
      <c r="F6" s="159">
        <v>0.1</v>
      </c>
      <c r="H6" s="157"/>
      <c r="I6" s="157"/>
      <c r="K6" s="157"/>
      <c r="L6" s="157"/>
      <c r="M6" s="157"/>
      <c r="O6" s="157" t="s">
        <v>106</v>
      </c>
      <c r="P6" s="208" t="s">
        <v>85</v>
      </c>
      <c r="R6" s="157" t="s">
        <v>127</v>
      </c>
      <c r="T6" s="18" t="s">
        <v>265</v>
      </c>
      <c r="V6" s="157"/>
    </row>
    <row r="7" spans="1:22" ht="13.5" thickBot="1" x14ac:dyDescent="0.25">
      <c r="A7" s="169" t="s">
        <v>161</v>
      </c>
      <c r="B7" s="176"/>
      <c r="C7" s="185"/>
      <c r="E7" s="157"/>
      <c r="F7" s="159"/>
      <c r="O7" s="160"/>
      <c r="R7" s="157" t="s">
        <v>128</v>
      </c>
    </row>
    <row r="8" spans="1:22" x14ac:dyDescent="0.2">
      <c r="A8" s="169" t="s">
        <v>162</v>
      </c>
      <c r="B8" s="178" t="s">
        <v>160</v>
      </c>
      <c r="C8" s="186" t="s">
        <v>75</v>
      </c>
      <c r="R8" s="157"/>
    </row>
    <row r="9" spans="1:22" ht="26.25" thickBot="1" x14ac:dyDescent="0.25">
      <c r="A9" s="169" t="s">
        <v>163</v>
      </c>
      <c r="B9" s="180"/>
      <c r="C9" s="185"/>
    </row>
    <row r="10" spans="1:22" x14ac:dyDescent="0.2">
      <c r="A10" s="169" t="s">
        <v>164</v>
      </c>
      <c r="B10" s="178" t="s">
        <v>161</v>
      </c>
      <c r="C10" s="186" t="s">
        <v>135</v>
      </c>
    </row>
    <row r="11" spans="1:22" ht="14.1" customHeight="1" thickBot="1" x14ac:dyDescent="0.25">
      <c r="A11" s="171"/>
      <c r="B11" s="176"/>
      <c r="C11" s="185"/>
    </row>
    <row r="12" spans="1:22" ht="14.1" customHeight="1" x14ac:dyDescent="0.2">
      <c r="B12" s="178" t="s">
        <v>162</v>
      </c>
      <c r="C12" s="179" t="s">
        <v>134</v>
      </c>
    </row>
    <row r="13" spans="1:22" ht="14.1" customHeight="1" x14ac:dyDescent="0.2">
      <c r="B13" s="175"/>
      <c r="C13" s="174" t="s">
        <v>141</v>
      </c>
    </row>
    <row r="14" spans="1:22" ht="14.1" customHeight="1" x14ac:dyDescent="0.2">
      <c r="B14" s="173"/>
      <c r="C14" s="174" t="s">
        <v>75</v>
      </c>
    </row>
    <row r="15" spans="1:22" ht="14.1" customHeight="1" x14ac:dyDescent="0.2">
      <c r="B15" s="173"/>
      <c r="C15" s="174" t="s">
        <v>135</v>
      </c>
    </row>
    <row r="16" spans="1:22" ht="14.1" customHeight="1" x14ac:dyDescent="0.2">
      <c r="B16" s="173"/>
      <c r="C16" s="174" t="s">
        <v>47</v>
      </c>
    </row>
    <row r="17" spans="2:3" ht="14.1" customHeight="1" thickBot="1" x14ac:dyDescent="0.25">
      <c r="B17" s="176"/>
      <c r="C17" s="177"/>
    </row>
    <row r="18" spans="2:3" ht="25.5" x14ac:dyDescent="0.2">
      <c r="B18" s="178" t="s">
        <v>163</v>
      </c>
      <c r="C18" s="179" t="s">
        <v>134</v>
      </c>
    </row>
    <row r="19" spans="2:3" ht="14.1" customHeight="1" x14ac:dyDescent="0.2">
      <c r="B19" s="173"/>
      <c r="C19" s="174" t="s">
        <v>141</v>
      </c>
    </row>
    <row r="20" spans="2:3" ht="14.1" customHeight="1" x14ac:dyDescent="0.2">
      <c r="B20" s="173"/>
      <c r="C20" s="174" t="s">
        <v>75</v>
      </c>
    </row>
    <row r="21" spans="2:3" ht="14.1" customHeight="1" x14ac:dyDescent="0.2">
      <c r="B21" s="173"/>
      <c r="C21" s="174" t="s">
        <v>135</v>
      </c>
    </row>
    <row r="22" spans="2:3" ht="14.1" customHeight="1" x14ac:dyDescent="0.2">
      <c r="B22" s="173"/>
      <c r="C22" s="174" t="s">
        <v>47</v>
      </c>
    </row>
    <row r="23" spans="2:3" ht="14.1" customHeight="1" thickBot="1" x14ac:dyDescent="0.25">
      <c r="B23" s="180"/>
      <c r="C23" s="181"/>
    </row>
    <row r="24" spans="2:3" ht="14.1" customHeight="1" x14ac:dyDescent="0.2">
      <c r="B24" s="178" t="s">
        <v>164</v>
      </c>
      <c r="C24" s="179" t="s">
        <v>47</v>
      </c>
    </row>
    <row r="25" spans="2:3" ht="14.1" customHeight="1" x14ac:dyDescent="0.2">
      <c r="B25" s="173"/>
      <c r="C25" s="174" t="s">
        <v>141</v>
      </c>
    </row>
    <row r="26" spans="2:3" ht="14.1" customHeight="1" thickBot="1" x14ac:dyDescent="0.25">
      <c r="B26" s="176"/>
      <c r="C26" s="177"/>
    </row>
  </sheetData>
  <sheetProtection sheet="1" formatCells="0" formatColumns="0" formatRows="0"/>
  <mergeCells count="5">
    <mergeCell ref="E2:I2"/>
    <mergeCell ref="K2:M2"/>
    <mergeCell ref="O2:P2"/>
    <mergeCell ref="E1:H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13</vt:i4>
      </vt:variant>
    </vt:vector>
  </HeadingPairs>
  <TitlesOfParts>
    <vt:vector size="24" baseType="lpstr">
      <vt:lpstr>1 INSTRUCTIVO</vt:lpstr>
      <vt:lpstr>2 CONTEXTO E IDENTIFICACIÓN</vt:lpstr>
      <vt:lpstr>3 PROBABIL E IMPACTO INHERENTE</vt:lpstr>
      <vt:lpstr>4 MAPA CALOR INHERENTE</vt:lpstr>
      <vt:lpstr>5 VALORACIÓN DEL CONTROL</vt:lpstr>
      <vt:lpstr>6 MAPA CALOR RESIDUAL</vt:lpstr>
      <vt:lpstr>7 MAPA CALOR INHEREN Y RESIDUAL</vt:lpstr>
      <vt:lpstr>8 MAPA RIESGOS</vt:lpstr>
      <vt:lpstr>11 FORMULAS</vt:lpstr>
      <vt:lpstr>9 RIESGO DEL PROCESO</vt:lpstr>
      <vt:lpstr>10 CONTROL DE CAMBIOS</vt:lpstr>
      <vt:lpstr>Afectación_Económica</vt:lpstr>
      <vt:lpstr>'10 CONTROL DE CAMBIOS'!Área_de_impresión</vt:lpstr>
      <vt:lpstr>'3 PROBABIL E IMPACTO INHERENTE'!Área_de_impresión</vt:lpstr>
      <vt:lpstr>E_Relaciones_Laborales</vt:lpstr>
      <vt:lpstr>F_Usuarios_Productos_y_Prácticas_Organizacionales</vt:lpstr>
      <vt:lpstr>G_Daños_Activos_Físicos</vt:lpstr>
      <vt:lpstr>Reducir_mitigar_Transferir_Evitar</vt:lpstr>
      <vt:lpstr>Reputacional</vt:lpstr>
      <vt:lpstr>Requiere_Plan_de_Acción</vt:lpstr>
      <vt:lpstr>Tipo</vt:lpstr>
      <vt:lpstr>'2 CONTEXTO E IDENTIFICACIÓN'!Títulos_a_imprimir</vt:lpstr>
      <vt:lpstr>'3 PROBABIL E IMPACTO INHERENTE'!Títulos_a_imprimir</vt:lpstr>
      <vt:lpstr>'5 VALORACIÓN DEL CONTROL'!Títulos_a_imprimir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BENAVIDES SALAS</dc:creator>
  <cp:lastModifiedBy>USUARIO</cp:lastModifiedBy>
  <cp:lastPrinted>2021-05-20T21:19:24Z</cp:lastPrinted>
  <dcterms:created xsi:type="dcterms:W3CDTF">2006-09-16T00:00:00Z</dcterms:created>
  <dcterms:modified xsi:type="dcterms:W3CDTF">2023-06-09T19:49:29Z</dcterms:modified>
</cp:coreProperties>
</file>